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51954e9df9a13d/Desktop/"/>
    </mc:Choice>
  </mc:AlternateContent>
  <xr:revisionPtr revIDLastSave="1" documentId="8_{9F87A363-B67A-4D15-882D-E5E2643D060C}" xr6:coauthVersionLast="47" xr6:coauthVersionMax="47" xr10:uidLastSave="{8B78BD5A-8F52-419D-868E-795BDE2C8A95}"/>
  <bookViews>
    <workbookView xWindow="-108" yWindow="-108" windowWidth="23256" windowHeight="12456" xr2:uid="{9FD5729F-E34A-4A46-9948-24311C5CE19E}"/>
  </bookViews>
  <sheets>
    <sheet name="T10 Scorers by Year" sheetId="2" r:id="rId1"/>
    <sheet name="DataVis_T10 Scorers avg min max" sheetId="3" r:id="rId2"/>
    <sheet name="reshaped_nhl_age" sheetId="5" r:id="rId3"/>
    <sheet name="NHL Nationalities By Year" sheetId="6" r:id="rId4"/>
    <sheet name="DataVis_Top Player Nationalitie" sheetId="8" r:id="rId5"/>
    <sheet name="DataVis_Player Nationalities by" sheetId="7" r:id="rId6"/>
    <sheet name="Goalie Stats by Season" sheetId="9" r:id="rId7"/>
    <sheet name="Team WL by Season" sheetId="10" r:id="rId8"/>
    <sheet name="DataVis_SV Percentage Vs PTS" sheetId="11" r:id="rId9"/>
    <sheet name="DataVis_Player Salary Data v3" sheetId="13" r:id="rId10"/>
    <sheet name="Contract Length vs Sign Age" sheetId="14" r:id="rId11"/>
  </sheets>
  <definedNames>
    <definedName name="_xlnm._FilterDatabase" localSheetId="6" hidden="1">'Goalie Stats by Season'!$A$1:$AE$255</definedName>
    <definedName name="_xlnm._FilterDatabase" localSheetId="3" hidden="1">'NHL Nationalities By Year'!$A$1:$M$371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1" i="14" l="1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70" i="14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303" i="13"/>
  <c r="N304" i="13"/>
  <c r="N305" i="13"/>
  <c r="N306" i="13"/>
  <c r="N307" i="13"/>
  <c r="N308" i="13"/>
  <c r="N309" i="13"/>
  <c r="N310" i="13"/>
  <c r="N311" i="13"/>
  <c r="N312" i="13"/>
  <c r="N313" i="13"/>
  <c r="N314" i="13"/>
  <c r="N315" i="13"/>
  <c r="N316" i="13"/>
  <c r="N317" i="13"/>
  <c r="N318" i="13"/>
  <c r="N319" i="13"/>
  <c r="N320" i="13"/>
  <c r="N321" i="13"/>
  <c r="N322" i="13"/>
  <c r="N323" i="13"/>
  <c r="N324" i="13"/>
  <c r="N325" i="13"/>
  <c r="N326" i="13"/>
  <c r="N327" i="13"/>
  <c r="N328" i="13"/>
  <c r="N329" i="13"/>
  <c r="N330" i="13"/>
  <c r="N331" i="13"/>
  <c r="N332" i="13"/>
  <c r="N333" i="13"/>
  <c r="N334" i="13"/>
  <c r="N335" i="13"/>
  <c r="N336" i="13"/>
  <c r="N337" i="13"/>
  <c r="N338" i="13"/>
  <c r="N339" i="13"/>
  <c r="N340" i="13"/>
  <c r="N341" i="13"/>
  <c r="N342" i="13"/>
  <c r="N343" i="13"/>
  <c r="N344" i="13"/>
  <c r="N345" i="13"/>
  <c r="N346" i="13"/>
  <c r="N347" i="13"/>
  <c r="N348" i="13"/>
  <c r="N349" i="13"/>
  <c r="N350" i="13"/>
  <c r="N351" i="13"/>
  <c r="N352" i="13"/>
  <c r="N353" i="13"/>
  <c r="N354" i="13"/>
  <c r="N355" i="13"/>
  <c r="N356" i="13"/>
  <c r="N357" i="13"/>
  <c r="N358" i="13"/>
  <c r="N359" i="13"/>
  <c r="N360" i="13"/>
  <c r="N361" i="13"/>
  <c r="N362" i="13"/>
  <c r="N363" i="13"/>
  <c r="N364" i="13"/>
  <c r="N365" i="13"/>
  <c r="N366" i="13"/>
  <c r="N367" i="13"/>
  <c r="N368" i="13"/>
  <c r="N369" i="13"/>
  <c r="N370" i="13"/>
  <c r="N371" i="13"/>
  <c r="N372" i="13"/>
  <c r="N373" i="13"/>
  <c r="N374" i="13"/>
  <c r="N375" i="13"/>
  <c r="N376" i="13"/>
  <c r="N377" i="13"/>
  <c r="N378" i="13"/>
  <c r="N379" i="13"/>
  <c r="N380" i="13"/>
  <c r="N381" i="13"/>
  <c r="N382" i="13"/>
  <c r="N383" i="13"/>
  <c r="N384" i="13"/>
  <c r="N385" i="13"/>
  <c r="N386" i="13"/>
  <c r="N387" i="13"/>
  <c r="N388" i="13"/>
  <c r="N389" i="13"/>
  <c r="N390" i="13"/>
  <c r="N391" i="13"/>
  <c r="N392" i="13"/>
  <c r="N393" i="13"/>
  <c r="N394" i="13"/>
  <c r="N395" i="13"/>
  <c r="N396" i="13"/>
  <c r="N397" i="13"/>
  <c r="N398" i="13"/>
  <c r="N399" i="13"/>
  <c r="N400" i="13"/>
  <c r="N401" i="13"/>
  <c r="N402" i="13"/>
  <c r="N403" i="13"/>
  <c r="N404" i="13"/>
  <c r="N405" i="13"/>
  <c r="N406" i="13"/>
  <c r="N407" i="13"/>
  <c r="N408" i="13"/>
  <c r="N409" i="13"/>
  <c r="N410" i="13"/>
  <c r="N411" i="13"/>
  <c r="N412" i="13"/>
  <c r="N413" i="13"/>
  <c r="N414" i="13"/>
  <c r="N415" i="13"/>
  <c r="N416" i="13"/>
  <c r="N417" i="13"/>
  <c r="N418" i="13"/>
  <c r="N419" i="13"/>
  <c r="N420" i="13"/>
  <c r="N421" i="13"/>
  <c r="N422" i="13"/>
  <c r="N423" i="13"/>
  <c r="N424" i="13"/>
  <c r="N425" i="13"/>
  <c r="N426" i="13"/>
  <c r="N427" i="13"/>
  <c r="N428" i="13"/>
  <c r="N429" i="13"/>
  <c r="N430" i="13"/>
  <c r="N431" i="13"/>
  <c r="N432" i="13"/>
  <c r="N433" i="13"/>
  <c r="N434" i="13"/>
  <c r="N435" i="13"/>
  <c r="N436" i="13"/>
  <c r="N437" i="13"/>
  <c r="N438" i="13"/>
  <c r="N439" i="13"/>
  <c r="N440" i="13"/>
  <c r="N441" i="13"/>
  <c r="N442" i="13"/>
  <c r="N443" i="13"/>
  <c r="N444" i="13"/>
  <c r="N445" i="13"/>
  <c r="N446" i="13"/>
  <c r="N447" i="13"/>
  <c r="N448" i="13"/>
  <c r="N449" i="13"/>
  <c r="N450" i="13"/>
  <c r="N451" i="13"/>
  <c r="N452" i="13"/>
  <c r="N453" i="13"/>
  <c r="N454" i="13"/>
  <c r="N455" i="13"/>
  <c r="N456" i="13"/>
  <c r="N457" i="13"/>
  <c r="N458" i="13"/>
  <c r="N459" i="13"/>
  <c r="N460" i="13"/>
  <c r="N461" i="13"/>
  <c r="N462" i="13"/>
  <c r="N463" i="13"/>
  <c r="N464" i="13"/>
  <c r="N465" i="13"/>
  <c r="N466" i="13"/>
  <c r="N467" i="13"/>
  <c r="N468" i="13"/>
  <c r="N469" i="13"/>
  <c r="N470" i="13"/>
  <c r="N471" i="13"/>
  <c r="N472" i="13"/>
  <c r="N473" i="13"/>
  <c r="N474" i="13"/>
  <c r="N475" i="13"/>
  <c r="N476" i="13"/>
  <c r="N477" i="13"/>
  <c r="N478" i="13"/>
  <c r="N479" i="13"/>
  <c r="N480" i="13"/>
  <c r="N481" i="13"/>
  <c r="N482" i="13"/>
  <c r="N483" i="13"/>
  <c r="N484" i="13"/>
  <c r="N485" i="13"/>
  <c r="N486" i="13"/>
  <c r="N487" i="13"/>
  <c r="N488" i="13"/>
  <c r="N489" i="13"/>
  <c r="N490" i="13"/>
  <c r="N491" i="13"/>
  <c r="N492" i="13"/>
  <c r="N493" i="13"/>
  <c r="N494" i="13"/>
  <c r="N495" i="13"/>
  <c r="N496" i="13"/>
  <c r="N497" i="13"/>
  <c r="N498" i="13"/>
  <c r="N499" i="13"/>
  <c r="N500" i="13"/>
  <c r="N501" i="13"/>
  <c r="N2" i="13"/>
  <c r="M3" i="13" a="1"/>
  <c r="M3" i="13"/>
  <c r="M4" i="13" a="1"/>
  <c r="M4" i="13" s="1"/>
  <c r="M5" i="13" a="1"/>
  <c r="M5" i="13" s="1"/>
  <c r="M6" i="13" a="1"/>
  <c r="M6" i="13"/>
  <c r="M7" i="13" a="1"/>
  <c r="M7" i="13"/>
  <c r="M8" i="13" a="1"/>
  <c r="M8" i="13" s="1"/>
  <c r="M9" i="13" a="1"/>
  <c r="M9" i="13"/>
  <c r="M10" i="13" a="1"/>
  <c r="M10" i="13"/>
  <c r="M11" i="13" a="1"/>
  <c r="M11" i="13"/>
  <c r="M12" i="13" a="1"/>
  <c r="M12" i="13" s="1"/>
  <c r="M13" i="13" a="1"/>
  <c r="M13" i="13" s="1"/>
  <c r="M14" i="13" a="1"/>
  <c r="M14" i="13"/>
  <c r="M15" i="13" a="1"/>
  <c r="M15" i="13"/>
  <c r="M16" i="13" a="1"/>
  <c r="M16" i="13" s="1"/>
  <c r="M17" i="13" a="1"/>
  <c r="M17" i="13" s="1"/>
  <c r="M18" i="13" a="1"/>
  <c r="M18" i="13"/>
  <c r="M19" i="13" a="1"/>
  <c r="M19" i="13"/>
  <c r="M20" i="13" a="1"/>
  <c r="M20" i="13" s="1"/>
  <c r="M21" i="13" a="1"/>
  <c r="M21" i="13" s="1"/>
  <c r="M22" i="13" a="1"/>
  <c r="M22" i="13"/>
  <c r="M23" i="13" a="1"/>
  <c r="M23" i="13"/>
  <c r="M24" i="13" a="1"/>
  <c r="M24" i="13" s="1"/>
  <c r="M25" i="13" a="1"/>
  <c r="M25" i="13"/>
  <c r="M26" i="13" a="1"/>
  <c r="M26" i="13"/>
  <c r="M27" i="13" a="1"/>
  <c r="M27" i="13"/>
  <c r="M28" i="13" a="1"/>
  <c r="M28" i="13" s="1"/>
  <c r="M29" i="13" a="1"/>
  <c r="M29" i="13" s="1"/>
  <c r="M30" i="13" a="1"/>
  <c r="M30" i="13"/>
  <c r="M31" i="13" a="1"/>
  <c r="M31" i="13"/>
  <c r="M32" i="13" a="1"/>
  <c r="M32" i="13" s="1"/>
  <c r="M33" i="13" a="1"/>
  <c r="M33" i="13"/>
  <c r="M34" i="13" a="1"/>
  <c r="M34" i="13"/>
  <c r="M35" i="13" a="1"/>
  <c r="M35" i="13"/>
  <c r="M36" i="13" a="1"/>
  <c r="M36" i="13" s="1"/>
  <c r="M37" i="13" a="1"/>
  <c r="M37" i="13" s="1"/>
  <c r="M38" i="13" a="1"/>
  <c r="M38" i="13"/>
  <c r="M39" i="13" a="1"/>
  <c r="M39" i="13"/>
  <c r="M40" i="13" a="1"/>
  <c r="M40" i="13" s="1"/>
  <c r="M41" i="13" a="1"/>
  <c r="M41" i="13"/>
  <c r="M42" i="13" a="1"/>
  <c r="M42" i="13"/>
  <c r="M43" i="13" a="1"/>
  <c r="M43" i="13"/>
  <c r="M44" i="13" a="1"/>
  <c r="M44" i="13" s="1"/>
  <c r="M45" i="13" a="1"/>
  <c r="M45" i="13" s="1"/>
  <c r="M46" i="13" a="1"/>
  <c r="M46" i="13"/>
  <c r="M47" i="13" a="1"/>
  <c r="M47" i="13"/>
  <c r="M48" i="13" a="1"/>
  <c r="M48" i="13" s="1"/>
  <c r="M49" i="13" a="1"/>
  <c r="M49" i="13" s="1"/>
  <c r="M50" i="13" a="1"/>
  <c r="M50" i="13"/>
  <c r="M51" i="13" a="1"/>
  <c r="M51" i="13"/>
  <c r="M52" i="13" a="1"/>
  <c r="M52" i="13" s="1"/>
  <c r="M53" i="13" a="1"/>
  <c r="M53" i="13" s="1"/>
  <c r="M54" i="13" a="1"/>
  <c r="M54" i="13"/>
  <c r="M55" i="13" a="1"/>
  <c r="M55" i="13"/>
  <c r="M56" i="13" a="1"/>
  <c r="M56" i="13" s="1"/>
  <c r="M57" i="13" a="1"/>
  <c r="M57" i="13"/>
  <c r="M58" i="13" a="1"/>
  <c r="M58" i="13"/>
  <c r="M59" i="13" a="1"/>
  <c r="M59" i="13"/>
  <c r="M60" i="13" a="1"/>
  <c r="M60" i="13" s="1"/>
  <c r="M61" i="13" a="1"/>
  <c r="M61" i="13" s="1"/>
  <c r="M62" i="13" a="1"/>
  <c r="M62" i="13"/>
  <c r="M63" i="13" a="1"/>
  <c r="M63" i="13"/>
  <c r="M64" i="13" a="1"/>
  <c r="M64" i="13" s="1"/>
  <c r="M65" i="13" a="1"/>
  <c r="M65" i="13"/>
  <c r="M66" i="13" a="1"/>
  <c r="M66" i="13"/>
  <c r="M67" i="13" a="1"/>
  <c r="M67" i="13"/>
  <c r="M68" i="13" a="1"/>
  <c r="M68" i="13" s="1"/>
  <c r="M69" i="13" a="1"/>
  <c r="M69" i="13" s="1"/>
  <c r="M70" i="13" a="1"/>
  <c r="M70" i="13"/>
  <c r="M71" i="13" a="1"/>
  <c r="M71" i="13"/>
  <c r="M72" i="13" a="1"/>
  <c r="M72" i="13" s="1"/>
  <c r="M73" i="13" a="1"/>
  <c r="M73" i="13"/>
  <c r="M74" i="13" a="1"/>
  <c r="M74" i="13"/>
  <c r="M75" i="13" a="1"/>
  <c r="M75" i="13"/>
  <c r="M76" i="13" a="1"/>
  <c r="M76" i="13" s="1"/>
  <c r="M77" i="13" a="1"/>
  <c r="M77" i="13" s="1"/>
  <c r="M78" i="13" a="1"/>
  <c r="M78" i="13"/>
  <c r="M79" i="13" a="1"/>
  <c r="M79" i="13"/>
  <c r="M80" i="13" a="1"/>
  <c r="M80" i="13" s="1"/>
  <c r="M81" i="13" a="1"/>
  <c r="M81" i="13" s="1"/>
  <c r="M82" i="13" a="1"/>
  <c r="M82" i="13"/>
  <c r="M83" i="13" a="1"/>
  <c r="M83" i="13"/>
  <c r="M84" i="13" a="1"/>
  <c r="M84" i="13" s="1"/>
  <c r="M85" i="13" a="1"/>
  <c r="M85" i="13" s="1"/>
  <c r="M86" i="13" a="1"/>
  <c r="M86" i="13" s="1"/>
  <c r="M87" i="13" a="1"/>
  <c r="M87" i="13" s="1"/>
  <c r="M88" i="13" a="1"/>
  <c r="M88" i="13" s="1"/>
  <c r="M89" i="13" a="1"/>
  <c r="M89" i="13"/>
  <c r="M90" i="13" a="1"/>
  <c r="M90" i="13" s="1"/>
  <c r="M91" i="13" a="1"/>
  <c r="M91" i="13"/>
  <c r="M92" i="13" a="1"/>
  <c r="M92" i="13" s="1"/>
  <c r="M93" i="13" a="1"/>
  <c r="M93" i="13" s="1"/>
  <c r="M94" i="13" a="1"/>
  <c r="M94" i="13" s="1"/>
  <c r="M95" i="13" a="1"/>
  <c r="M95" i="13" s="1"/>
  <c r="M96" i="13" a="1"/>
  <c r="M96" i="13" s="1"/>
  <c r="M97" i="13" a="1"/>
  <c r="M97" i="13"/>
  <c r="M98" i="13" a="1"/>
  <c r="M98" i="13"/>
  <c r="M99" i="13" a="1"/>
  <c r="M99" i="13" s="1"/>
  <c r="M100" i="13" a="1"/>
  <c r="M100" i="13" s="1"/>
  <c r="M101" i="13" a="1"/>
  <c r="M101" i="13" s="1"/>
  <c r="M102" i="13" a="1"/>
  <c r="M102" i="13" s="1"/>
  <c r="M103" i="13" a="1"/>
  <c r="M103" i="13" s="1"/>
  <c r="M104" i="13" a="1"/>
  <c r="M104" i="13" s="1"/>
  <c r="M105" i="13" a="1"/>
  <c r="M105" i="13"/>
  <c r="M106" i="13" a="1"/>
  <c r="M106" i="13"/>
  <c r="M107" i="13" a="1"/>
  <c r="M107" i="13"/>
  <c r="M108" i="13" a="1"/>
  <c r="M108" i="13" s="1"/>
  <c r="M109" i="13" a="1"/>
  <c r="M109" i="13" s="1"/>
  <c r="M110" i="13" a="1"/>
  <c r="M110" i="13" s="1"/>
  <c r="M111" i="13" a="1"/>
  <c r="M111" i="13" s="1"/>
  <c r="M112" i="13" a="1"/>
  <c r="M112" i="13" s="1"/>
  <c r="M113" i="13" a="1"/>
  <c r="M113" i="13" s="1"/>
  <c r="M114" i="13" a="1"/>
  <c r="M114" i="13"/>
  <c r="M115" i="13" a="1"/>
  <c r="M115" i="13"/>
  <c r="M116" i="13" a="1"/>
  <c r="M116" i="13" s="1"/>
  <c r="M117" i="13" a="1"/>
  <c r="M117" i="13" s="1"/>
  <c r="M118" i="13" a="1"/>
  <c r="M118" i="13" s="1"/>
  <c r="M119" i="13" a="1"/>
  <c r="M119" i="13" s="1"/>
  <c r="M120" i="13" a="1"/>
  <c r="M120" i="13" s="1"/>
  <c r="M121" i="13" a="1"/>
  <c r="M121" i="13"/>
  <c r="M122" i="13" a="1"/>
  <c r="M122" i="13" s="1"/>
  <c r="M123" i="13" a="1"/>
  <c r="M123" i="13"/>
  <c r="M124" i="13" a="1"/>
  <c r="M124" i="13" s="1"/>
  <c r="M125" i="13" a="1"/>
  <c r="M125" i="13" s="1"/>
  <c r="M126" i="13" a="1"/>
  <c r="M126" i="13" s="1"/>
  <c r="M127" i="13" a="1"/>
  <c r="M127" i="13" s="1"/>
  <c r="M128" i="13" a="1"/>
  <c r="M128" i="13" s="1"/>
  <c r="M129" i="13" a="1"/>
  <c r="M129" i="13"/>
  <c r="M130" i="13" a="1"/>
  <c r="M130" i="13"/>
  <c r="M131" i="13" a="1"/>
  <c r="M131" i="13" s="1"/>
  <c r="M132" i="13" a="1"/>
  <c r="M132" i="13" s="1"/>
  <c r="M133" i="13" a="1"/>
  <c r="M133" i="13" s="1"/>
  <c r="M134" i="13" a="1"/>
  <c r="M134" i="13" s="1"/>
  <c r="M135" i="13" a="1"/>
  <c r="M135" i="13" s="1"/>
  <c r="M136" i="13" a="1"/>
  <c r="M136" i="13" s="1"/>
  <c r="M137" i="13" a="1"/>
  <c r="M137" i="13"/>
  <c r="M138" i="13" a="1"/>
  <c r="M138" i="13"/>
  <c r="M139" i="13" a="1"/>
  <c r="M139" i="13"/>
  <c r="M140" i="13" a="1"/>
  <c r="M140" i="13" s="1"/>
  <c r="M141" i="13" a="1"/>
  <c r="M141" i="13" s="1"/>
  <c r="M142" i="13" a="1"/>
  <c r="M142" i="13" s="1"/>
  <c r="M143" i="13" a="1"/>
  <c r="M143" i="13" s="1"/>
  <c r="M144" i="13" a="1"/>
  <c r="M144" i="13" s="1"/>
  <c r="M145" i="13" a="1"/>
  <c r="M145" i="13" s="1"/>
  <c r="M146" i="13" a="1"/>
  <c r="M146" i="13"/>
  <c r="M147" i="13" a="1"/>
  <c r="M147" i="13"/>
  <c r="M148" i="13" a="1"/>
  <c r="M148" i="13" s="1"/>
  <c r="M149" i="13" a="1"/>
  <c r="M149" i="13" s="1"/>
  <c r="M150" i="13" a="1"/>
  <c r="M150" i="13" s="1"/>
  <c r="M151" i="13" a="1"/>
  <c r="M151" i="13" s="1"/>
  <c r="M152" i="13" a="1"/>
  <c r="M152" i="13" s="1"/>
  <c r="M153" i="13" a="1"/>
  <c r="M153" i="13"/>
  <c r="M154" i="13" a="1"/>
  <c r="M154" i="13" s="1"/>
  <c r="M155" i="13" a="1"/>
  <c r="M155" i="13"/>
  <c r="M156" i="13" a="1"/>
  <c r="M156" i="13" s="1"/>
  <c r="M157" i="13" a="1"/>
  <c r="M157" i="13" s="1"/>
  <c r="M158" i="13" a="1"/>
  <c r="M158" i="13" s="1"/>
  <c r="M159" i="13" a="1"/>
  <c r="M159" i="13" s="1"/>
  <c r="M160" i="13" a="1"/>
  <c r="M160" i="13" s="1"/>
  <c r="M161" i="13" a="1"/>
  <c r="M161" i="13"/>
  <c r="M162" i="13" a="1"/>
  <c r="M162" i="13"/>
  <c r="M163" i="13" a="1"/>
  <c r="M163" i="13" s="1"/>
  <c r="M164" i="13" a="1"/>
  <c r="M164" i="13" s="1"/>
  <c r="M165" i="13" a="1"/>
  <c r="M165" i="13" s="1"/>
  <c r="M166" i="13" a="1"/>
  <c r="M166" i="13" s="1"/>
  <c r="M167" i="13" a="1"/>
  <c r="M167" i="13" s="1"/>
  <c r="M168" i="13" a="1"/>
  <c r="M168" i="13" s="1"/>
  <c r="M169" i="13" a="1"/>
  <c r="M169" i="13"/>
  <c r="M170" i="13" a="1"/>
  <c r="M170" i="13"/>
  <c r="M171" i="13" a="1"/>
  <c r="M171" i="13"/>
  <c r="M172" i="13" a="1"/>
  <c r="M172" i="13" s="1"/>
  <c r="M173" i="13" a="1"/>
  <c r="M173" i="13" s="1"/>
  <c r="M174" i="13" a="1"/>
  <c r="M174" i="13" s="1"/>
  <c r="M175" i="13" a="1"/>
  <c r="M175" i="13" s="1"/>
  <c r="M176" i="13" a="1"/>
  <c r="M176" i="13" s="1"/>
  <c r="M177" i="13" a="1"/>
  <c r="M177" i="13" s="1"/>
  <c r="M178" i="13" a="1"/>
  <c r="M178" i="13"/>
  <c r="M179" i="13" a="1"/>
  <c r="M179" i="13"/>
  <c r="M180" i="13" a="1"/>
  <c r="M180" i="13" s="1"/>
  <c r="M181" i="13" a="1"/>
  <c r="M181" i="13" s="1"/>
  <c r="M182" i="13" a="1"/>
  <c r="M182" i="13" s="1"/>
  <c r="M183" i="13" a="1"/>
  <c r="M183" i="13" s="1"/>
  <c r="M184" i="13" a="1"/>
  <c r="M184" i="13" s="1"/>
  <c r="M185" i="13" a="1"/>
  <c r="M185" i="13"/>
  <c r="M186" i="13" a="1"/>
  <c r="M186" i="13" s="1"/>
  <c r="M187" i="13" a="1"/>
  <c r="M187" i="13"/>
  <c r="M188" i="13" a="1"/>
  <c r="M188" i="13" s="1"/>
  <c r="M189" i="13" a="1"/>
  <c r="M189" i="13" s="1"/>
  <c r="M190" i="13" a="1"/>
  <c r="M190" i="13" s="1"/>
  <c r="M191" i="13" a="1"/>
  <c r="M191" i="13" s="1"/>
  <c r="M192" i="13" a="1"/>
  <c r="M192" i="13" s="1"/>
  <c r="M193" i="13" a="1"/>
  <c r="M193" i="13"/>
  <c r="M194" i="13" a="1"/>
  <c r="M194" i="13"/>
  <c r="M195" i="13" a="1"/>
  <c r="M195" i="13" s="1"/>
  <c r="M196" i="13" a="1"/>
  <c r="M196" i="13" s="1"/>
  <c r="M197" i="13" a="1"/>
  <c r="M197" i="13" s="1"/>
  <c r="M198" i="13" a="1"/>
  <c r="M198" i="13" s="1"/>
  <c r="M199" i="13" a="1"/>
  <c r="M199" i="13" s="1"/>
  <c r="M200" i="13" a="1"/>
  <c r="M200" i="13" s="1"/>
  <c r="M201" i="13" a="1"/>
  <c r="M201" i="13"/>
  <c r="M202" i="13" a="1"/>
  <c r="M202" i="13"/>
  <c r="M203" i="13" a="1"/>
  <c r="M203" i="13"/>
  <c r="M204" i="13" a="1"/>
  <c r="M204" i="13" s="1"/>
  <c r="M205" i="13" a="1"/>
  <c r="M205" i="13" s="1"/>
  <c r="M206" i="13" a="1"/>
  <c r="M206" i="13" s="1"/>
  <c r="M207" i="13" a="1"/>
  <c r="M207" i="13" s="1"/>
  <c r="M208" i="13" a="1"/>
  <c r="M208" i="13" s="1"/>
  <c r="M209" i="13" a="1"/>
  <c r="M209" i="13" s="1"/>
  <c r="M210" i="13" a="1"/>
  <c r="M210" i="13"/>
  <c r="M211" i="13" a="1"/>
  <c r="M211" i="13"/>
  <c r="M212" i="13" a="1"/>
  <c r="M212" i="13" s="1"/>
  <c r="M213" i="13" a="1"/>
  <c r="M213" i="13" s="1"/>
  <c r="M214" i="13" a="1"/>
  <c r="M214" i="13" s="1"/>
  <c r="M215" i="13" a="1"/>
  <c r="M215" i="13" s="1"/>
  <c r="M216" i="13" a="1"/>
  <c r="M216" i="13" s="1"/>
  <c r="M217" i="13" a="1"/>
  <c r="M217" i="13"/>
  <c r="M218" i="13" a="1"/>
  <c r="M218" i="13" s="1"/>
  <c r="M219" i="13" a="1"/>
  <c r="M219" i="13"/>
  <c r="M220" i="13" a="1"/>
  <c r="M220" i="13" s="1"/>
  <c r="M221" i="13" a="1"/>
  <c r="M221" i="13" s="1"/>
  <c r="M222" i="13" a="1"/>
  <c r="M222" i="13" s="1"/>
  <c r="M223" i="13" a="1"/>
  <c r="M223" i="13" s="1"/>
  <c r="M224" i="13" a="1"/>
  <c r="M224" i="13" s="1"/>
  <c r="M225" i="13" a="1"/>
  <c r="M225" i="13"/>
  <c r="M226" i="13" a="1"/>
  <c r="M226" i="13"/>
  <c r="M227" i="13" a="1"/>
  <c r="M227" i="13" s="1"/>
  <c r="M228" i="13" a="1"/>
  <c r="M228" i="13" s="1"/>
  <c r="M229" i="13" a="1"/>
  <c r="M229" i="13" s="1"/>
  <c r="M230" i="13" a="1"/>
  <c r="M230" i="13" s="1"/>
  <c r="M231" i="13" a="1"/>
  <c r="M231" i="13" s="1"/>
  <c r="M232" i="13" a="1"/>
  <c r="M232" i="13" s="1"/>
  <c r="M233" i="13" a="1"/>
  <c r="M233" i="13"/>
  <c r="M234" i="13" a="1"/>
  <c r="M234" i="13"/>
  <c r="M235" i="13" a="1"/>
  <c r="M235" i="13"/>
  <c r="M236" i="13" a="1"/>
  <c r="M236" i="13" s="1"/>
  <c r="M237" i="13" a="1"/>
  <c r="M237" i="13" s="1"/>
  <c r="M238" i="13" a="1"/>
  <c r="M238" i="13" s="1"/>
  <c r="M239" i="13" a="1"/>
  <c r="M239" i="13" s="1"/>
  <c r="M240" i="13" a="1"/>
  <c r="M240" i="13" s="1"/>
  <c r="M241" i="13" a="1"/>
  <c r="M241" i="13" s="1"/>
  <c r="M242" i="13" a="1"/>
  <c r="M242" i="13"/>
  <c r="M243" i="13" a="1"/>
  <c r="M243" i="13"/>
  <c r="M244" i="13" a="1"/>
  <c r="M244" i="13" s="1"/>
  <c r="M245" i="13" a="1"/>
  <c r="M245" i="13" s="1"/>
  <c r="M246" i="13" a="1"/>
  <c r="M246" i="13" s="1"/>
  <c r="M247" i="13" a="1"/>
  <c r="M247" i="13" s="1"/>
  <c r="M248" i="13" a="1"/>
  <c r="M248" i="13" s="1"/>
  <c r="M249" i="13" a="1"/>
  <c r="M249" i="13"/>
  <c r="M250" i="13" a="1"/>
  <c r="M250" i="13" s="1"/>
  <c r="M251" i="13" a="1"/>
  <c r="M251" i="13"/>
  <c r="M252" i="13" a="1"/>
  <c r="M252" i="13" s="1"/>
  <c r="M253" i="13" a="1"/>
  <c r="M253" i="13" s="1"/>
  <c r="M254" i="13" a="1"/>
  <c r="M254" i="13" s="1"/>
  <c r="M255" i="13" a="1"/>
  <c r="M255" i="13" s="1"/>
  <c r="M256" i="13" a="1"/>
  <c r="M256" i="13" s="1"/>
  <c r="M257" i="13" a="1"/>
  <c r="M257" i="13"/>
  <c r="M258" i="13" a="1"/>
  <c r="M258" i="13"/>
  <c r="M259" i="13" a="1"/>
  <c r="M259" i="13" s="1"/>
  <c r="M260" i="13" a="1"/>
  <c r="M260" i="13" s="1"/>
  <c r="M261" i="13" a="1"/>
  <c r="M261" i="13" s="1"/>
  <c r="M262" i="13" a="1"/>
  <c r="M262" i="13" s="1"/>
  <c r="M263" i="13" a="1"/>
  <c r="M263" i="13" s="1"/>
  <c r="M264" i="13" a="1"/>
  <c r="M264" i="13" s="1"/>
  <c r="M265" i="13" a="1"/>
  <c r="M265" i="13"/>
  <c r="M266" i="13" a="1"/>
  <c r="M266" i="13"/>
  <c r="M267" i="13" a="1"/>
  <c r="M267" i="13"/>
  <c r="M268" i="13" a="1"/>
  <c r="M268" i="13" s="1"/>
  <c r="M269" i="13" a="1"/>
  <c r="M269" i="13" s="1"/>
  <c r="M270" i="13" a="1"/>
  <c r="M270" i="13" s="1"/>
  <c r="M271" i="13" a="1"/>
  <c r="M271" i="13" s="1"/>
  <c r="M272" i="13" a="1"/>
  <c r="M272" i="13" s="1"/>
  <c r="M273" i="13" a="1"/>
  <c r="M273" i="13" s="1"/>
  <c r="M274" i="13" a="1"/>
  <c r="M274" i="13"/>
  <c r="M275" i="13" a="1"/>
  <c r="M275" i="13"/>
  <c r="M276" i="13" a="1"/>
  <c r="M276" i="13" s="1"/>
  <c r="M277" i="13" a="1"/>
  <c r="M277" i="13" s="1"/>
  <c r="M278" i="13" a="1"/>
  <c r="M278" i="13" s="1"/>
  <c r="M279" i="13" a="1"/>
  <c r="M279" i="13" s="1"/>
  <c r="M280" i="13" a="1"/>
  <c r="M280" i="13" s="1"/>
  <c r="M281" i="13" a="1"/>
  <c r="M281" i="13"/>
  <c r="M282" i="13" a="1"/>
  <c r="M282" i="13" s="1"/>
  <c r="M283" i="13" a="1"/>
  <c r="M283" i="13"/>
  <c r="M284" i="13" a="1"/>
  <c r="M284" i="13" s="1"/>
  <c r="M285" i="13" a="1"/>
  <c r="M285" i="13" s="1"/>
  <c r="M286" i="13" a="1"/>
  <c r="M286" i="13" s="1"/>
  <c r="M287" i="13" a="1"/>
  <c r="M287" i="13" s="1"/>
  <c r="M288" i="13" a="1"/>
  <c r="M288" i="13" s="1"/>
  <c r="M289" i="13" a="1"/>
  <c r="M289" i="13"/>
  <c r="M290" i="13" a="1"/>
  <c r="M290" i="13"/>
  <c r="M291" i="13" a="1"/>
  <c r="M291" i="13" s="1"/>
  <c r="M292" i="13" a="1"/>
  <c r="M292" i="13" s="1"/>
  <c r="M293" i="13" a="1"/>
  <c r="M293" i="13" s="1"/>
  <c r="M294" i="13" a="1"/>
  <c r="M294" i="13" s="1"/>
  <c r="M295" i="13" a="1"/>
  <c r="M295" i="13" s="1"/>
  <c r="M296" i="13" a="1"/>
  <c r="M296" i="13" s="1"/>
  <c r="M297" i="13" a="1"/>
  <c r="M297" i="13"/>
  <c r="M298" i="13" a="1"/>
  <c r="M298" i="13"/>
  <c r="M299" i="13" a="1"/>
  <c r="M299" i="13"/>
  <c r="M300" i="13" a="1"/>
  <c r="M300" i="13" s="1"/>
  <c r="M301" i="13" a="1"/>
  <c r="M301" i="13" s="1"/>
  <c r="M302" i="13" a="1"/>
  <c r="M302" i="13" s="1"/>
  <c r="M303" i="13" a="1"/>
  <c r="M303" i="13" s="1"/>
  <c r="M304" i="13" a="1"/>
  <c r="M304" i="13" s="1"/>
  <c r="M305" i="13" a="1"/>
  <c r="M305" i="13" s="1"/>
  <c r="M306" i="13" a="1"/>
  <c r="M306" i="13"/>
  <c r="M307" i="13" a="1"/>
  <c r="M307" i="13"/>
  <c r="M308" i="13" a="1"/>
  <c r="M308" i="13" s="1"/>
  <c r="M309" i="13" a="1"/>
  <c r="M309" i="13" s="1"/>
  <c r="M310" i="13" a="1"/>
  <c r="M310" i="13" s="1"/>
  <c r="M311" i="13" a="1"/>
  <c r="M311" i="13" s="1"/>
  <c r="M312" i="13" a="1"/>
  <c r="M312" i="13" s="1"/>
  <c r="M313" i="13" a="1"/>
  <c r="M313" i="13"/>
  <c r="M314" i="13" a="1"/>
  <c r="M314" i="13" s="1"/>
  <c r="M315" i="13" a="1"/>
  <c r="M315" i="13"/>
  <c r="M316" i="13" a="1"/>
  <c r="M316" i="13" s="1"/>
  <c r="M317" i="13" a="1"/>
  <c r="M317" i="13" s="1"/>
  <c r="M318" i="13" a="1"/>
  <c r="M318" i="13" s="1"/>
  <c r="M319" i="13" a="1"/>
  <c r="M319" i="13" s="1"/>
  <c r="M320" i="13" a="1"/>
  <c r="M320" i="13" s="1"/>
  <c r="M321" i="13" a="1"/>
  <c r="M321" i="13"/>
  <c r="M322" i="13" a="1"/>
  <c r="M322" i="13"/>
  <c r="M323" i="13" a="1"/>
  <c r="M323" i="13" s="1"/>
  <c r="M324" i="13" a="1"/>
  <c r="M324" i="13" s="1"/>
  <c r="M325" i="13" a="1"/>
  <c r="M325" i="13" s="1"/>
  <c r="M326" i="13" a="1"/>
  <c r="M326" i="13" s="1"/>
  <c r="M327" i="13" a="1"/>
  <c r="M327" i="13" s="1"/>
  <c r="M328" i="13" a="1"/>
  <c r="M328" i="13" s="1"/>
  <c r="M329" i="13" a="1"/>
  <c r="M329" i="13"/>
  <c r="M330" i="13" a="1"/>
  <c r="M330" i="13"/>
  <c r="M331" i="13" a="1"/>
  <c r="M331" i="13"/>
  <c r="M332" i="13" a="1"/>
  <c r="M332" i="13" s="1"/>
  <c r="M333" i="13" a="1"/>
  <c r="M333" i="13" s="1"/>
  <c r="M334" i="13" a="1"/>
  <c r="M334" i="13" s="1"/>
  <c r="M335" i="13" a="1"/>
  <c r="M335" i="13" s="1"/>
  <c r="M336" i="13" a="1"/>
  <c r="M336" i="13" s="1"/>
  <c r="M337" i="13" a="1"/>
  <c r="M337" i="13" s="1"/>
  <c r="M338" i="13" a="1"/>
  <c r="M338" i="13"/>
  <c r="M339" i="13" a="1"/>
  <c r="M339" i="13"/>
  <c r="M340" i="13" a="1"/>
  <c r="M340" i="13" s="1"/>
  <c r="M341" i="13" a="1"/>
  <c r="M341" i="13" s="1"/>
  <c r="M342" i="13" a="1"/>
  <c r="M342" i="13" s="1"/>
  <c r="M343" i="13" a="1"/>
  <c r="M343" i="13" s="1"/>
  <c r="M344" i="13" a="1"/>
  <c r="M344" i="13" s="1"/>
  <c r="M345" i="13" a="1"/>
  <c r="M345" i="13" s="1"/>
  <c r="M346" i="13" a="1"/>
  <c r="M346" i="13" s="1"/>
  <c r="M347" i="13" a="1"/>
  <c r="M347" i="13" s="1"/>
  <c r="M348" i="13" a="1"/>
  <c r="M348" i="13" s="1"/>
  <c r="M349" i="13" a="1"/>
  <c r="M349" i="13" s="1"/>
  <c r="M350" i="13" a="1"/>
  <c r="M350" i="13" s="1"/>
  <c r="M351" i="13" a="1"/>
  <c r="M351" i="13" s="1"/>
  <c r="M352" i="13" a="1"/>
  <c r="M352" i="13" s="1"/>
  <c r="M353" i="13" a="1"/>
  <c r="M353" i="13" s="1"/>
  <c r="M354" i="13" a="1"/>
  <c r="M354" i="13" s="1"/>
  <c r="M355" i="13" a="1"/>
  <c r="M355" i="13" s="1"/>
  <c r="M356" i="13" a="1"/>
  <c r="M356" i="13" s="1"/>
  <c r="M357" i="13" a="1"/>
  <c r="M357" i="13" s="1"/>
  <c r="M358" i="13" a="1"/>
  <c r="M358" i="13" s="1"/>
  <c r="M359" i="13" a="1"/>
  <c r="M359" i="13" s="1"/>
  <c r="M360" i="13" a="1"/>
  <c r="M360" i="13" s="1"/>
  <c r="M361" i="13" a="1"/>
  <c r="M361" i="13" s="1"/>
  <c r="M362" i="13" a="1"/>
  <c r="M362" i="13" s="1"/>
  <c r="M363" i="13" a="1"/>
  <c r="M363" i="13" s="1"/>
  <c r="M364" i="13" a="1"/>
  <c r="M364" i="13" s="1"/>
  <c r="M365" i="13" a="1"/>
  <c r="M365" i="13" s="1"/>
  <c r="M366" i="13" a="1"/>
  <c r="M366" i="13" s="1"/>
  <c r="M367" i="13" a="1"/>
  <c r="M367" i="13" s="1"/>
  <c r="M368" i="13" a="1"/>
  <c r="M368" i="13" s="1"/>
  <c r="M369" i="13" a="1"/>
  <c r="M369" i="13" s="1"/>
  <c r="M370" i="13" a="1"/>
  <c r="M370" i="13" s="1"/>
  <c r="M371" i="13" a="1"/>
  <c r="M371" i="13" s="1"/>
  <c r="M372" i="13" a="1"/>
  <c r="M372" i="13" s="1"/>
  <c r="M373" i="13" a="1"/>
  <c r="M373" i="13" s="1"/>
  <c r="M374" i="13" a="1"/>
  <c r="M374" i="13" s="1"/>
  <c r="M375" i="13" a="1"/>
  <c r="M375" i="13" s="1"/>
  <c r="M376" i="13" a="1"/>
  <c r="M376" i="13" s="1"/>
  <c r="M377" i="13" a="1"/>
  <c r="M377" i="13" s="1"/>
  <c r="M378" i="13" a="1"/>
  <c r="M378" i="13" s="1"/>
  <c r="M379" i="13" a="1"/>
  <c r="M379" i="13" s="1"/>
  <c r="M380" i="13" a="1"/>
  <c r="M380" i="13" s="1"/>
  <c r="M381" i="13" a="1"/>
  <c r="M381" i="13" s="1"/>
  <c r="M382" i="13" a="1"/>
  <c r="M382" i="13" s="1"/>
  <c r="M383" i="13" a="1"/>
  <c r="M383" i="13" s="1"/>
  <c r="M384" i="13" a="1"/>
  <c r="M384" i="13" s="1"/>
  <c r="M385" i="13" a="1"/>
  <c r="M385" i="13" s="1"/>
  <c r="M386" i="13" a="1"/>
  <c r="M386" i="13" s="1"/>
  <c r="M387" i="13" a="1"/>
  <c r="M387" i="13" s="1"/>
  <c r="M388" i="13" a="1"/>
  <c r="M388" i="13" s="1"/>
  <c r="M389" i="13" a="1"/>
  <c r="M389" i="13" s="1"/>
  <c r="M390" i="13" a="1"/>
  <c r="M390" i="13" s="1"/>
  <c r="M391" i="13" a="1"/>
  <c r="M391" i="13" s="1"/>
  <c r="M392" i="13" a="1"/>
  <c r="M392" i="13" s="1"/>
  <c r="M393" i="13" a="1"/>
  <c r="M393" i="13" s="1"/>
  <c r="M394" i="13" a="1"/>
  <c r="M394" i="13" s="1"/>
  <c r="M395" i="13" a="1"/>
  <c r="M395" i="13" s="1"/>
  <c r="M396" i="13" a="1"/>
  <c r="M396" i="13" s="1"/>
  <c r="M397" i="13" a="1"/>
  <c r="M397" i="13" s="1"/>
  <c r="M398" i="13" a="1"/>
  <c r="M398" i="13" s="1"/>
  <c r="M399" i="13" a="1"/>
  <c r="M399" i="13" s="1"/>
  <c r="M400" i="13" a="1"/>
  <c r="M400" i="13" s="1"/>
  <c r="M401" i="13" a="1"/>
  <c r="M401" i="13" s="1"/>
  <c r="M402" i="13" a="1"/>
  <c r="M402" i="13" s="1"/>
  <c r="M403" i="13" a="1"/>
  <c r="M403" i="13" s="1"/>
  <c r="M404" i="13" a="1"/>
  <c r="M404" i="13" s="1"/>
  <c r="M405" i="13" a="1"/>
  <c r="M405" i="13" s="1"/>
  <c r="M406" i="13" a="1"/>
  <c r="M406" i="13" s="1"/>
  <c r="M407" i="13" a="1"/>
  <c r="M407" i="13" s="1"/>
  <c r="M408" i="13" a="1"/>
  <c r="M408" i="13" s="1"/>
  <c r="M409" i="13" a="1"/>
  <c r="M409" i="13" s="1"/>
  <c r="M410" i="13" a="1"/>
  <c r="M410" i="13" s="1"/>
  <c r="M411" i="13" a="1"/>
  <c r="M411" i="13" s="1"/>
  <c r="M412" i="13" a="1"/>
  <c r="M412" i="13" s="1"/>
  <c r="M413" i="13" a="1"/>
  <c r="M413" i="13" s="1"/>
  <c r="M414" i="13" a="1"/>
  <c r="M414" i="13" s="1"/>
  <c r="M415" i="13" a="1"/>
  <c r="M415" i="13" s="1"/>
  <c r="M416" i="13" a="1"/>
  <c r="M416" i="13" s="1"/>
  <c r="M417" i="13" a="1"/>
  <c r="M417" i="13" s="1"/>
  <c r="M418" i="13" a="1"/>
  <c r="M418" i="13" s="1"/>
  <c r="M419" i="13" a="1"/>
  <c r="M419" i="13" s="1"/>
  <c r="M420" i="13" a="1"/>
  <c r="M420" i="13" s="1"/>
  <c r="M421" i="13" a="1"/>
  <c r="M421" i="13" s="1"/>
  <c r="M422" i="13" a="1"/>
  <c r="M422" i="13" s="1"/>
  <c r="M423" i="13" a="1"/>
  <c r="M423" i="13" s="1"/>
  <c r="M424" i="13" a="1"/>
  <c r="M424" i="13" s="1"/>
  <c r="M425" i="13" a="1"/>
  <c r="M425" i="13" s="1"/>
  <c r="M426" i="13" a="1"/>
  <c r="M426" i="13" s="1"/>
  <c r="M427" i="13" a="1"/>
  <c r="M427" i="13" s="1"/>
  <c r="M428" i="13" a="1"/>
  <c r="M428" i="13" s="1"/>
  <c r="M429" i="13" a="1"/>
  <c r="M429" i="13" s="1"/>
  <c r="M430" i="13" a="1"/>
  <c r="M430" i="13" s="1"/>
  <c r="M431" i="13" a="1"/>
  <c r="M431" i="13" s="1"/>
  <c r="M432" i="13" a="1"/>
  <c r="M432" i="13" s="1"/>
  <c r="M433" i="13" a="1"/>
  <c r="M433" i="13" s="1"/>
  <c r="M434" i="13" a="1"/>
  <c r="M434" i="13" s="1"/>
  <c r="M435" i="13" a="1"/>
  <c r="M435" i="13" s="1"/>
  <c r="M436" i="13" a="1"/>
  <c r="M436" i="13" s="1"/>
  <c r="M437" i="13" a="1"/>
  <c r="M437" i="13" s="1"/>
  <c r="M438" i="13" a="1"/>
  <c r="M438" i="13" s="1"/>
  <c r="M439" i="13" a="1"/>
  <c r="M439" i="13" s="1"/>
  <c r="M440" i="13" a="1"/>
  <c r="M440" i="13" s="1"/>
  <c r="M441" i="13" a="1"/>
  <c r="M441" i="13" s="1"/>
  <c r="M442" i="13" a="1"/>
  <c r="M442" i="13" s="1"/>
  <c r="M443" i="13" a="1"/>
  <c r="M443" i="13" s="1"/>
  <c r="M444" i="13" a="1"/>
  <c r="M444" i="13" s="1"/>
  <c r="M445" i="13" a="1"/>
  <c r="M445" i="13" s="1"/>
  <c r="M446" i="13" a="1"/>
  <c r="M446" i="13" s="1"/>
  <c r="M447" i="13" a="1"/>
  <c r="M447" i="13" s="1"/>
  <c r="M448" i="13" a="1"/>
  <c r="M448" i="13" s="1"/>
  <c r="M449" i="13" a="1"/>
  <c r="M449" i="13" s="1"/>
  <c r="M450" i="13" a="1"/>
  <c r="M450" i="13" s="1"/>
  <c r="M451" i="13" a="1"/>
  <c r="M451" i="13" s="1"/>
  <c r="M452" i="13" a="1"/>
  <c r="M452" i="13" s="1"/>
  <c r="M453" i="13" a="1"/>
  <c r="M453" i="13" s="1"/>
  <c r="M454" i="13" a="1"/>
  <c r="M454" i="13" s="1"/>
  <c r="M455" i="13" a="1"/>
  <c r="M455" i="13" s="1"/>
  <c r="M456" i="13" a="1"/>
  <c r="M456" i="13" s="1"/>
  <c r="M457" i="13" a="1"/>
  <c r="M457" i="13" s="1"/>
  <c r="M458" i="13" a="1"/>
  <c r="M458" i="13" s="1"/>
  <c r="M459" i="13" a="1"/>
  <c r="M459" i="13" s="1"/>
  <c r="M460" i="13" a="1"/>
  <c r="M460" i="13" s="1"/>
  <c r="M461" i="13" a="1"/>
  <c r="M461" i="13" s="1"/>
  <c r="M462" i="13" a="1"/>
  <c r="M462" i="13" s="1"/>
  <c r="M463" i="13" a="1"/>
  <c r="M463" i="13" s="1"/>
  <c r="M464" i="13" a="1"/>
  <c r="M464" i="13" s="1"/>
  <c r="M465" i="13" a="1"/>
  <c r="M465" i="13" s="1"/>
  <c r="M466" i="13" a="1"/>
  <c r="M466" i="13" s="1"/>
  <c r="M467" i="13" a="1"/>
  <c r="M467" i="13" s="1"/>
  <c r="M468" i="13" a="1"/>
  <c r="M468" i="13" s="1"/>
  <c r="M469" i="13" a="1"/>
  <c r="M469" i="13" s="1"/>
  <c r="M470" i="13" a="1"/>
  <c r="M470" i="13" s="1"/>
  <c r="M471" i="13" a="1"/>
  <c r="M471" i="13" s="1"/>
  <c r="M472" i="13" a="1"/>
  <c r="M472" i="13" s="1"/>
  <c r="M473" i="13" a="1"/>
  <c r="M473" i="13" s="1"/>
  <c r="M474" i="13" a="1"/>
  <c r="M474" i="13" s="1"/>
  <c r="M475" i="13" a="1"/>
  <c r="M475" i="13" s="1"/>
  <c r="M476" i="13" a="1"/>
  <c r="M476" i="13" s="1"/>
  <c r="M477" i="13" a="1"/>
  <c r="M477" i="13" s="1"/>
  <c r="M478" i="13" a="1"/>
  <c r="M478" i="13" s="1"/>
  <c r="M479" i="13" a="1"/>
  <c r="M479" i="13" s="1"/>
  <c r="M480" i="13" a="1"/>
  <c r="M480" i="13" s="1"/>
  <c r="M481" i="13" a="1"/>
  <c r="M481" i="13" s="1"/>
  <c r="M482" i="13" a="1"/>
  <c r="M482" i="13" s="1"/>
  <c r="M483" i="13" a="1"/>
  <c r="M483" i="13" s="1"/>
  <c r="M484" i="13" a="1"/>
  <c r="M484" i="13" s="1"/>
  <c r="M485" i="13" a="1"/>
  <c r="M485" i="13" s="1"/>
  <c r="M486" i="13" a="1"/>
  <c r="M486" i="13" s="1"/>
  <c r="M487" i="13" a="1"/>
  <c r="M487" i="13" s="1"/>
  <c r="M488" i="13" a="1"/>
  <c r="M488" i="13" s="1"/>
  <c r="M489" i="13" a="1"/>
  <c r="M489" i="13" s="1"/>
  <c r="M490" i="13" a="1"/>
  <c r="M490" i="13" s="1"/>
  <c r="M491" i="13" a="1"/>
  <c r="M491" i="13" s="1"/>
  <c r="M492" i="13" a="1"/>
  <c r="M492" i="13" s="1"/>
  <c r="M493" i="13" a="1"/>
  <c r="M493" i="13" s="1"/>
  <c r="M494" i="13" a="1"/>
  <c r="M494" i="13" s="1"/>
  <c r="M495" i="13" a="1"/>
  <c r="M495" i="13" s="1"/>
  <c r="M496" i="13" a="1"/>
  <c r="M496" i="13" s="1"/>
  <c r="M497" i="13" a="1"/>
  <c r="M497" i="13" s="1"/>
  <c r="M498" i="13" a="1"/>
  <c r="M498" i="13" s="1"/>
  <c r="M499" i="13" a="1"/>
  <c r="M499" i="13" s="1"/>
  <c r="M500" i="13" a="1"/>
  <c r="M500" i="13" s="1"/>
  <c r="M501" i="13" a="1"/>
  <c r="M501" i="13" s="1"/>
  <c r="M2" i="13" a="1"/>
  <c r="M2" i="13" s="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2" i="11"/>
  <c r="AF184" i="9"/>
  <c r="AF183" i="9"/>
  <c r="AF182" i="9"/>
  <c r="AF181" i="9"/>
  <c r="AF180" i="9"/>
  <c r="AF179" i="9"/>
  <c r="AF178" i="9"/>
  <c r="AF177" i="9"/>
  <c r="AF176" i="9"/>
  <c r="AF175" i="9"/>
  <c r="AF174" i="9"/>
  <c r="AF173" i="9"/>
  <c r="AF172" i="9"/>
  <c r="AF171" i="9"/>
  <c r="AF170" i="9"/>
  <c r="AF169" i="9"/>
  <c r="AF168" i="9"/>
  <c r="AF167" i="9"/>
  <c r="AF166" i="9"/>
  <c r="AF164" i="9"/>
  <c r="AF163" i="9"/>
  <c r="AF162" i="9"/>
  <c r="AF161" i="9"/>
  <c r="AF160" i="9"/>
  <c r="AF159" i="9"/>
  <c r="AF158" i="9"/>
  <c r="AF157" i="9"/>
  <c r="AF156" i="9"/>
  <c r="AF155" i="9"/>
  <c r="AF154" i="9"/>
  <c r="AF153" i="9"/>
  <c r="AF152" i="9"/>
  <c r="AF151" i="9"/>
  <c r="AF150" i="9"/>
  <c r="AF149" i="9"/>
  <c r="AF148" i="9"/>
  <c r="AF147" i="9"/>
  <c r="AF146" i="9"/>
  <c r="AF144" i="9"/>
  <c r="AF143" i="9"/>
  <c r="AF142" i="9"/>
  <c r="AF141" i="9"/>
  <c r="AF140" i="9"/>
  <c r="AF139" i="9"/>
  <c r="AF138" i="9"/>
  <c r="AF137" i="9"/>
  <c r="AF136" i="9"/>
  <c r="AF135" i="9"/>
  <c r="AF134" i="9"/>
  <c r="AF133" i="9"/>
  <c r="AF131" i="9"/>
  <c r="AF130" i="9"/>
  <c r="AF129" i="9"/>
  <c r="AF128" i="9"/>
  <c r="AF127" i="9"/>
  <c r="AF126" i="9"/>
  <c r="AF125" i="9"/>
  <c r="AF124" i="9"/>
  <c r="AF123" i="9"/>
  <c r="AF122" i="9"/>
  <c r="AF121" i="9"/>
  <c r="AF120" i="9"/>
  <c r="AF119" i="9"/>
  <c r="AF118" i="9"/>
  <c r="AF117" i="9"/>
  <c r="AF116" i="9"/>
  <c r="AF115" i="9"/>
  <c r="AF114" i="9"/>
  <c r="AF113" i="9"/>
  <c r="AF112" i="9"/>
  <c r="AF111" i="9"/>
  <c r="AF110" i="9"/>
  <c r="AF109" i="9"/>
  <c r="AF108" i="9"/>
  <c r="AF107" i="9"/>
  <c r="AF87" i="9"/>
  <c r="AF86" i="9"/>
  <c r="AF85" i="9"/>
  <c r="AF84" i="9"/>
  <c r="AF83" i="9"/>
  <c r="AF82" i="9"/>
  <c r="AF81" i="9"/>
  <c r="AF80" i="9"/>
  <c r="AF79" i="9"/>
  <c r="AF78" i="9"/>
  <c r="AF77" i="9"/>
  <c r="AF76" i="9"/>
  <c r="AF75" i="9"/>
  <c r="AF74" i="9"/>
  <c r="AF73" i="9"/>
  <c r="AF72" i="9"/>
  <c r="AF71" i="9"/>
  <c r="AF70" i="9"/>
  <c r="AF69" i="9"/>
  <c r="AF68" i="9"/>
  <c r="AF67" i="9"/>
  <c r="AF66" i="9"/>
  <c r="AF65" i="9"/>
  <c r="AF64" i="9"/>
  <c r="AF63" i="9"/>
  <c r="AF62" i="9"/>
  <c r="AF61" i="9"/>
  <c r="AF60" i="9"/>
  <c r="AF59" i="9"/>
  <c r="AF58" i="9"/>
  <c r="AF57" i="9"/>
  <c r="AF35" i="9"/>
  <c r="AF34" i="9"/>
  <c r="AF33" i="9"/>
  <c r="AF32" i="9"/>
  <c r="AF31" i="9"/>
  <c r="AF30" i="9"/>
  <c r="AF27" i="9"/>
  <c r="AF26" i="9"/>
  <c r="AF25" i="9"/>
  <c r="AF24" i="9"/>
  <c r="AF23" i="9"/>
  <c r="AF22" i="9"/>
  <c r="AF21" i="9"/>
  <c r="AF20" i="9"/>
  <c r="AF19" i="9"/>
  <c r="AF18" i="9"/>
  <c r="AF17" i="9"/>
  <c r="AF14" i="9"/>
  <c r="AF13" i="9"/>
  <c r="AF12" i="9"/>
  <c r="AF11" i="9"/>
  <c r="AF10" i="9"/>
  <c r="AF9" i="9"/>
  <c r="AF8" i="9"/>
  <c r="AF7" i="9"/>
  <c r="AF6" i="9"/>
  <c r="AF5" i="9"/>
  <c r="AF4" i="9"/>
  <c r="AF3" i="9"/>
  <c r="AF2" i="9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2" i="10"/>
  <c r="AE3" i="9"/>
  <c r="AE4" i="9"/>
  <c r="AE5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E42" i="9"/>
  <c r="AE43" i="9"/>
  <c r="AE44" i="9"/>
  <c r="AE45" i="9"/>
  <c r="AE46" i="9"/>
  <c r="AE47" i="9"/>
  <c r="AE48" i="9"/>
  <c r="AE49" i="9"/>
  <c r="AE50" i="9"/>
  <c r="AE51" i="9"/>
  <c r="AE52" i="9"/>
  <c r="AE53" i="9"/>
  <c r="AE54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0" i="9"/>
  <c r="AE71" i="9"/>
  <c r="AE72" i="9"/>
  <c r="AE73" i="9"/>
  <c r="AE74" i="9"/>
  <c r="AE75" i="9"/>
  <c r="AE76" i="9"/>
  <c r="AE77" i="9"/>
  <c r="AE78" i="9"/>
  <c r="AE79" i="9"/>
  <c r="AE80" i="9"/>
  <c r="AE81" i="9"/>
  <c r="AE82" i="9"/>
  <c r="AE83" i="9"/>
  <c r="AE84" i="9"/>
  <c r="AE85" i="9"/>
  <c r="AE86" i="9"/>
  <c r="AE87" i="9"/>
  <c r="AE88" i="9"/>
  <c r="AE89" i="9"/>
  <c r="AE90" i="9"/>
  <c r="AE91" i="9"/>
  <c r="AE92" i="9"/>
  <c r="AE93" i="9"/>
  <c r="AE94" i="9"/>
  <c r="AE95" i="9"/>
  <c r="AE96" i="9"/>
  <c r="AE97" i="9"/>
  <c r="AE98" i="9"/>
  <c r="AE99" i="9"/>
  <c r="AE100" i="9"/>
  <c r="AE101" i="9"/>
  <c r="AE102" i="9"/>
  <c r="AE103" i="9"/>
  <c r="AE104" i="9"/>
  <c r="AE105" i="9"/>
  <c r="AE106" i="9"/>
  <c r="AE107" i="9"/>
  <c r="AE108" i="9"/>
  <c r="AE109" i="9"/>
  <c r="AE110" i="9"/>
  <c r="AE111" i="9"/>
  <c r="AE112" i="9"/>
  <c r="AE113" i="9"/>
  <c r="AE114" i="9"/>
  <c r="AE115" i="9"/>
  <c r="AE116" i="9"/>
  <c r="AE117" i="9"/>
  <c r="AE118" i="9"/>
  <c r="AE119" i="9"/>
  <c r="AE120" i="9"/>
  <c r="AE121" i="9"/>
  <c r="AE122" i="9"/>
  <c r="AE123" i="9"/>
  <c r="AE124" i="9"/>
  <c r="AE125" i="9"/>
  <c r="AE126" i="9"/>
  <c r="AE127" i="9"/>
  <c r="AE128" i="9"/>
  <c r="AE129" i="9"/>
  <c r="AE130" i="9"/>
  <c r="AE131" i="9"/>
  <c r="AE132" i="9"/>
  <c r="AE133" i="9"/>
  <c r="AE134" i="9"/>
  <c r="AE135" i="9"/>
  <c r="AE136" i="9"/>
  <c r="AE137" i="9"/>
  <c r="AE138" i="9"/>
  <c r="AE139" i="9"/>
  <c r="AE140" i="9"/>
  <c r="AE141" i="9"/>
  <c r="AE142" i="9"/>
  <c r="AE143" i="9"/>
  <c r="AE144" i="9"/>
  <c r="AE145" i="9"/>
  <c r="AE146" i="9"/>
  <c r="AE147" i="9"/>
  <c r="AE148" i="9"/>
  <c r="AE149" i="9"/>
  <c r="AE150" i="9"/>
  <c r="AE151" i="9"/>
  <c r="AE152" i="9"/>
  <c r="AE153" i="9"/>
  <c r="AE154" i="9"/>
  <c r="AE155" i="9"/>
  <c r="AE156" i="9"/>
  <c r="AE157" i="9"/>
  <c r="AE158" i="9"/>
  <c r="AE159" i="9"/>
  <c r="AE160" i="9"/>
  <c r="AE161" i="9"/>
  <c r="AE162" i="9"/>
  <c r="AE163" i="9"/>
  <c r="AE164" i="9"/>
  <c r="AE165" i="9"/>
  <c r="AE166" i="9"/>
  <c r="AE167" i="9"/>
  <c r="AE168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2" i="9"/>
  <c r="AE183" i="9"/>
  <c r="AE184" i="9"/>
  <c r="AE185" i="9"/>
  <c r="AE186" i="9"/>
  <c r="AE187" i="9"/>
  <c r="AE188" i="9"/>
  <c r="AE189" i="9"/>
  <c r="AE190" i="9"/>
  <c r="AE222" i="9"/>
  <c r="AE223" i="9"/>
  <c r="AE255" i="9"/>
  <c r="AE2" i="9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<sst xmlns="http://schemas.openxmlformats.org/spreadsheetml/2006/main" count="3822" uniqueCount="836">
  <si>
    <t>Season</t>
  </si>
  <si>
    <t>Player</t>
  </si>
  <si>
    <t>Age</t>
  </si>
  <si>
    <t>PTS</t>
  </si>
  <si>
    <t>Nikita Kucherov</t>
  </si>
  <si>
    <t>Nathan MacKinnon</t>
  </si>
  <si>
    <t>Leon Draisaitl</t>
  </si>
  <si>
    <t>David Pastrňák</t>
  </si>
  <si>
    <t>Mitch Marner</t>
  </si>
  <si>
    <t>Connor McDavid</t>
  </si>
  <si>
    <t>Kyle Connor</t>
  </si>
  <si>
    <t>Jack Eichel</t>
  </si>
  <si>
    <t>Cale Makar</t>
  </si>
  <si>
    <t>Sidney Crosby</t>
  </si>
  <si>
    <t>TBL</t>
  </si>
  <si>
    <t>RW</t>
  </si>
  <si>
    <t>Ross-1</t>
  </si>
  <si>
    <t>COL</t>
  </si>
  <si>
    <t>C</t>
  </si>
  <si>
    <t>EDM</t>
  </si>
  <si>
    <t>Richard-1</t>
  </si>
  <si>
    <t>BOS</t>
  </si>
  <si>
    <t>TOR</t>
  </si>
  <si>
    <t>WPG</t>
  </si>
  <si>
    <t>LW</t>
  </si>
  <si>
    <t>VEG</t>
  </si>
  <si>
    <t>D</t>
  </si>
  <si>
    <t>PIT</t>
  </si>
  <si>
    <t>Rk</t>
  </si>
  <si>
    <t>Team</t>
  </si>
  <si>
    <t>Pos</t>
  </si>
  <si>
    <t>GP</t>
  </si>
  <si>
    <t>G</t>
  </si>
  <si>
    <t>A</t>
  </si>
  <si>
    <t>+/-</t>
  </si>
  <si>
    <t>PIM</t>
  </si>
  <si>
    <t>EVG</t>
  </si>
  <si>
    <t>PPG</t>
  </si>
  <si>
    <t>SHG</t>
  </si>
  <si>
    <t>GWG</t>
  </si>
  <si>
    <t>EV</t>
  </si>
  <si>
    <t>PP</t>
  </si>
  <si>
    <t>SH</t>
  </si>
  <si>
    <t>SOG</t>
  </si>
  <si>
    <t>SPCT</t>
  </si>
  <si>
    <t>TSA</t>
  </si>
  <si>
    <t>TOI</t>
  </si>
  <si>
    <t>ATOI</t>
  </si>
  <si>
    <t>FOW</t>
  </si>
  <si>
    <t>FOL</t>
  </si>
  <si>
    <t>FO%</t>
  </si>
  <si>
    <t>BLK</t>
  </si>
  <si>
    <t>HIT</t>
  </si>
  <si>
    <t>TAKE</t>
  </si>
  <si>
    <t>GIVE</t>
  </si>
  <si>
    <t>Awards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</si>
  <si>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</si>
  <si>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</si>
  <si>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Selke-30</t>
    </r>
  </si>
  <si>
    <t>Artemi Panarin</t>
  </si>
  <si>
    <t>NYR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</si>
  <si>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</si>
  <si>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</si>
  <si>
    <t>Auston Matthews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</si>
  <si>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</t>
    </r>
  </si>
  <si>
    <t>ASG</t>
  </si>
  <si>
    <t>Mikko Rantanen</t>
  </si>
  <si>
    <t>ASnhl-4</t>
  </si>
  <si>
    <t>J.T. Miller</t>
  </si>
  <si>
    <t>VAN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</si>
  <si>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Hart-11</t>
    </r>
    <r>
      <rPr>
        <sz val="8.6"/>
        <color rgb="FF000000"/>
        <rFont val="Verdana"/>
        <family val="2"/>
      </rPr>
      <t>,</t>
    </r>
    <r>
      <rPr>
        <sz val="8.6"/>
        <color rgb="FF5E44B3"/>
        <rFont val="Verdana"/>
        <family val="2"/>
      </rPr>
      <t>Selke-15</t>
    </r>
  </si>
  <si>
    <t>William Nylander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</si>
  <si>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Byng-37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</si>
  <si>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</si>
  <si>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</si>
  <si>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</si>
  <si>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</si>
  <si>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</si>
  <si>
    <t>Jason Robertson</t>
  </si>
  <si>
    <t>DAL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</si>
  <si>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Selke-20</t>
    </r>
  </si>
  <si>
    <t>Matthew Tkachuk</t>
  </si>
  <si>
    <t>FLA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</si>
  <si>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</si>
  <si>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</si>
  <si>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t>Ryan Nugent-Hopkins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</si>
  <si>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Selke-29</t>
    </r>
  </si>
  <si>
    <t>Elias Pettersson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</si>
  <si>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</si>
  <si>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</si>
  <si>
    <t>Johnny Gaudreau</t>
  </si>
  <si>
    <t>CGY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</si>
  <si>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Selke-27</t>
    </r>
  </si>
  <si>
    <t>Jonathan Huberdeau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</si>
  <si>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</si>
  <si>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</si>
  <si>
    <t>Kirill Kaprizov</t>
  </si>
  <si>
    <t>MIN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</si>
  <si>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Hart-7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</si>
  <si>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</si>
  <si>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t>Steven Stamkos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</si>
  <si>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Hart-11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</si>
  <si>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Selke-27</t>
    </r>
  </si>
  <si>
    <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Selke-23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</si>
  <si>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</si>
  <si>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</si>
  <si>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Selke-13</t>
    </r>
  </si>
  <si>
    <t>Brad Marchand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</si>
  <si>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Selke-9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</si>
  <si>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</si>
  <si>
    <t>Patrick Kane</t>
  </si>
  <si>
    <t>CHI</t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</si>
  <si>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Hart-15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</si>
  <si>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Selke-27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</si>
  <si>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Selke-18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</si>
  <si>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Selke-22</t>
    </r>
  </si>
  <si>
    <t>Mark Scheifele</t>
  </si>
  <si>
    <t>Byng-16</t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</si>
  <si>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Selke-14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</si>
  <si>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</si>
  <si>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</si>
  <si>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</si>
  <si>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</si>
  <si>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Selke-26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</si>
  <si>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Selke-9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</si>
  <si>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</si>
  <si>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Hart-17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</si>
  <si>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</si>
  <si>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t>BUF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</si>
  <si>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</si>
  <si>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</si>
  <si>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</si>
  <si>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</si>
  <si>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</si>
  <si>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</si>
  <si>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</si>
  <si>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</si>
  <si>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</si>
  <si>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</si>
  <si>
    <t>Aleksander Barkov</t>
  </si>
  <si>
    <r>
      <t>ASnhl-6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Selke-5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</si>
  <si>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</si>
  <si>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t>Claude Giroux</t>
  </si>
  <si>
    <t>PHI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</si>
  <si>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</si>
  <si>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</si>
  <si>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t>Evgeni Malkin</t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</si>
  <si>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</si>
  <si>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</si>
  <si>
    <t>Taylor Hall</t>
  </si>
  <si>
    <t>NJD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</si>
  <si>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</si>
  <si>
    <t>Phil Kessel</t>
  </si>
  <si>
    <t>ASnhl-3</t>
  </si>
  <si>
    <t>Anže Kopitar</t>
  </si>
  <si>
    <t>LAK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</si>
  <si>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Selke-1</t>
    </r>
  </si>
  <si>
    <t>Blake Wheeler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</si>
  <si>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</si>
  <si>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Selke-9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</si>
  <si>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</si>
  <si>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</si>
  <si>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</si>
  <si>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t>Nicklas Bäckström</t>
  </si>
  <si>
    <t>WSH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</si>
  <si>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</si>
  <si>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Selke-37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</si>
  <si>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Selke-12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</si>
  <si>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Byng-60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Selke-30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</si>
  <si>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Byng-17</t>
    </r>
  </si>
  <si>
    <t>Brent Burns</t>
  </si>
  <si>
    <t>SJS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</si>
  <si>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Norris-1</t>
    </r>
  </si>
  <si>
    <t>Vladimir Tarasenko</t>
  </si>
  <si>
    <t>STL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</si>
  <si>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Hart-15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</si>
  <si>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Byng-18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</si>
  <si>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t>Jamie Benn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</si>
  <si>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</si>
  <si>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Selke-7</t>
    </r>
  </si>
  <si>
    <t>Erik Karlsson</t>
  </si>
  <si>
    <t>OTT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</si>
  <si>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Norris-2</t>
    </r>
  </si>
  <si>
    <t>Joe Thornton</t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</si>
  <si>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Selke-5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</si>
  <si>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</si>
  <si>
    <t>Joe Pavelski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</si>
  <si>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Selke-11</t>
    </r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</si>
  <si>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Selke-25</t>
    </r>
  </si>
  <si>
    <t>Evgeny Kuznetsov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</si>
  <si>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Selke-27</t>
    </r>
  </si>
  <si>
    <r>
      <t>ASnhl-4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Byng-38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Calder-1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</si>
  <si>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Selke-45</t>
    </r>
  </si>
  <si>
    <t>John Tavares</t>
  </si>
  <si>
    <t>NYI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</si>
  <si>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Selke-46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</si>
  <si>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Selke-19</t>
    </r>
  </si>
  <si>
    <t>Alex Ovechkin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</si>
  <si>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</si>
  <si>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t>Jakub Voráček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</si>
  <si>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Byng-56</t>
    </r>
  </si>
  <si>
    <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Selke-11</t>
    </r>
  </si>
  <si>
    <t>Tyler Seguin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</si>
  <si>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Byng-15</t>
    </r>
  </si>
  <si>
    <t>Jiří Hudler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</si>
  <si>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Hart-13</t>
    </r>
  </si>
  <si>
    <t>Daniel Sedin</t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</si>
  <si>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</si>
  <si>
    <t>Nick Foligno</t>
  </si>
  <si>
    <t>CBJ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</si>
  <si>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Selke-38</t>
    </r>
  </si>
  <si>
    <r>
      <t>ASnhl-1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Selke-18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</si>
  <si>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t>Ryan Getzlaf</t>
  </si>
  <si>
    <t>ANA</t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</si>
  <si>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</si>
  <si>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</si>
  <si>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</si>
  <si>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t>Corey Perry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</si>
  <si>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Hart-13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</si>
  <si>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</si>
  <si>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</si>
  <si>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t>Martin St. Louis</t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</si>
  <si>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</si>
  <si>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Byng-61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</si>
  <si>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Selke-15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</si>
  <si>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</si>
  <si>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Selke-25</t>
    </r>
  </si>
  <si>
    <t>Eric Staal</t>
  </si>
  <si>
    <t>CAR</t>
  </si>
  <si>
    <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Byng-62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Selke-16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</si>
  <si>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Byng-18</t>
    </r>
  </si>
  <si>
    <t>Chris Kunitz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</si>
  <si>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Selke-13</t>
    </r>
  </si>
  <si>
    <t>Pavel Datsyuk</t>
  </si>
  <si>
    <t>DET</t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</si>
  <si>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</si>
  <si>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</si>
  <si>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Selke-25</t>
    </r>
  </si>
  <si>
    <t>Jason Spezza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</si>
  <si>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</si>
  <si>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t>Ilya Kovalchuk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</si>
  <si>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</si>
  <si>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Byng-16</t>
    </r>
  </si>
  <si>
    <t>James Neal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</si>
  <si>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Hart-22</t>
    </r>
  </si>
  <si>
    <t>Henrik Sedin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</si>
  <si>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Selke-30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</si>
  <si>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Selke-38</t>
    </r>
  </si>
  <si>
    <t>Patrik Eliáš</t>
  </si>
  <si>
    <r>
      <t>ASnhl-11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Selke-19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</si>
  <si>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</si>
  <si>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Selke-19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</si>
  <si>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Selke-21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</si>
  <si>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</si>
  <si>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Hart-11</t>
    </r>
  </si>
  <si>
    <t>Jarome Iginla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</si>
  <si>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</si>
  <si>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</si>
  <si>
    <t>Teemu Selänne</t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</si>
  <si>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Selke-40</t>
    </r>
  </si>
  <si>
    <t>Henrik Zetterberg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</si>
  <si>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Selke-12</t>
    </r>
  </si>
  <si>
    <t>Brad Richards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</si>
  <si>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Selke-14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</si>
  <si>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Selke-49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</si>
  <si>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Byng-54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Messier-1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</si>
  <si>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Selke-28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</si>
  <si>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Byng-54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</si>
  <si>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</si>
  <si>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Hart-17</t>
    </r>
  </si>
  <si>
    <t>Byng-2</t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</si>
  <si>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Selke-32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</si>
  <si>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Hart-7</t>
    </r>
  </si>
  <si>
    <t>Marián Gáborík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</si>
  <si>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Hart-17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</si>
  <si>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Selke-46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</si>
  <si>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Selke-50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</si>
  <si>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</si>
  <si>
    <r>
      <t>ASnhl-2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Selke-1</t>
    </r>
  </si>
  <si>
    <t>Zach Parise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</si>
  <si>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Selke-8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</si>
  <si>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Selke-23</t>
    </r>
  </si>
  <si>
    <t>ATL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</si>
  <si>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</si>
  <si>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Selke-35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Messier-1</t>
    </r>
  </si>
  <si>
    <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Selke-28</t>
    </r>
  </si>
  <si>
    <t>Marc Savard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</si>
  <si>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Selke-23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</si>
  <si>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Byng-9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</si>
  <si>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</si>
  <si>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Selke-48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</si>
  <si>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Byng-1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Selke-1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</si>
  <si>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Selke-58</t>
    </r>
  </si>
  <si>
    <t>Vincent Lecavalier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</si>
  <si>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Hart-17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Clancy-1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</si>
  <si>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Byng-72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</si>
  <si>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Selke-3</t>
    </r>
  </si>
  <si>
    <t>Daniel Alfredsson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</si>
  <si>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Selke-10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</si>
  <si>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Byng-83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</si>
  <si>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Byng-29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</si>
  <si>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</si>
  <si>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Selke-41</t>
    </r>
  </si>
  <si>
    <t>Dany Heatley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</si>
  <si>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Selke-47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</si>
  <si>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Selke-18</t>
    </r>
  </si>
  <si>
    <t>Marián Hossa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</si>
  <si>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Selke-25</t>
    </r>
  </si>
  <si>
    <t>Joe Sakic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</si>
  <si>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Selke-15</t>
    </r>
  </si>
  <si>
    <t>Jaromír Jágr</t>
  </si>
  <si>
    <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Selke-48</t>
    </r>
  </si>
  <si>
    <t>Daniel Brière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</si>
  <si>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Hart-11</t>
    </r>
  </si>
  <si>
    <t>2TM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</si>
  <si>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Byng-15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Hart-1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Ross-1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Selke-19</t>
    </r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</si>
  <si>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Pearson-1</t>
    </r>
  </si>
  <si>
    <r>
      <t>ASnhl-1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Calder-1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</si>
  <si>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Selke-4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</si>
  <si>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</si>
  <si>
    <r>
      <t>ASnhl-3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Calder-2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</si>
  <si>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Hart-4</t>
    </r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</si>
  <si>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Hart-24</t>
    </r>
  </si>
  <si>
    <t>Jonathan Cheechoo</t>
  </si>
  <si>
    <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Hart-15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Richard-1</t>
    </r>
  </si>
  <si>
    <t>Avg_Age</t>
  </si>
  <si>
    <t>Min_Age</t>
  </si>
  <si>
    <t>Max_Age</t>
  </si>
  <si>
    <t>Metric</t>
  </si>
  <si>
    <t>Nationality</t>
  </si>
  <si>
    <t>Players</t>
  </si>
  <si>
    <t>P</t>
  </si>
  <si>
    <t>Canada</t>
  </si>
  <si>
    <t>United States</t>
  </si>
  <si>
    <t>Sweden</t>
  </si>
  <si>
    <t>Russia</t>
  </si>
  <si>
    <t>Finland</t>
  </si>
  <si>
    <t>Czech Republic</t>
  </si>
  <si>
    <t>Switzerland</t>
  </si>
  <si>
    <t>Germany</t>
  </si>
  <si>
    <t>Slovakia</t>
  </si>
  <si>
    <t>Denmark</t>
  </si>
  <si>
    <t>Belarus</t>
  </si>
  <si>
    <t>Austria</t>
  </si>
  <si>
    <t>Norway</t>
  </si>
  <si>
    <t>Slovenia</t>
  </si>
  <si>
    <t>Latvia</t>
  </si>
  <si>
    <t>Australia</t>
  </si>
  <si>
    <t>France</t>
  </si>
  <si>
    <t>Netherlands</t>
  </si>
  <si>
    <t>Croatia</t>
  </si>
  <si>
    <t>Lithuania</t>
  </si>
  <si>
    <t>Ukraine</t>
  </si>
  <si>
    <t>Kazakhstan</t>
  </si>
  <si>
    <t>South Korea</t>
  </si>
  <si>
    <t>Japan</t>
  </si>
  <si>
    <t>Poland</t>
  </si>
  <si>
    <t>Include/Exclude</t>
  </si>
  <si>
    <t>Row Labels</t>
  </si>
  <si>
    <t>Grand Total</t>
  </si>
  <si>
    <t>Column Labels</t>
  </si>
  <si>
    <t>Sum of Players</t>
  </si>
  <si>
    <t>GS</t>
  </si>
  <si>
    <t>W</t>
  </si>
  <si>
    <t>L</t>
  </si>
  <si>
    <t>T/O</t>
  </si>
  <si>
    <t>GA</t>
  </si>
  <si>
    <t>Shots</t>
  </si>
  <si>
    <t>SV</t>
  </si>
  <si>
    <t>SV%</t>
  </si>
  <si>
    <t>GAA</t>
  </si>
  <si>
    <t>SO</t>
  </si>
  <si>
    <t>QS</t>
  </si>
  <si>
    <t>QS%</t>
  </si>
  <si>
    <t>RBS</t>
  </si>
  <si>
    <t>GA%-</t>
  </si>
  <si>
    <t>GSAA</t>
  </si>
  <si>
    <t>GAA/A</t>
  </si>
  <si>
    <t>GPS</t>
  </si>
  <si>
    <t>Connor Hellebuyck</t>
  </si>
  <si>
    <t>Jennings-1</t>
  </si>
  <si>
    <t>Andrei Vasilevskiy</t>
  </si>
  <si>
    <t>Sam Montembeault</t>
  </si>
  <si>
    <t>MTL</t>
  </si>
  <si>
    <t>Igor Shesterkin</t>
  </si>
  <si>
    <t>Ilya Sorokin</t>
  </si>
  <si>
    <t>Filip Gustavsson</t>
  </si>
  <si>
    <t>Jake Oettinger</t>
  </si>
  <si>
    <t>Juuse Saros</t>
  </si>
  <si>
    <t>NSH</t>
  </si>
  <si>
    <t>Jeremy Swayman</t>
  </si>
  <si>
    <t>Karel Vejmelka</t>
  </si>
  <si>
    <t>UTA</t>
  </si>
  <si>
    <t>Joey Daccord</t>
  </si>
  <si>
    <t>SEA</t>
  </si>
  <si>
    <t>Jordan Binnington</t>
  </si>
  <si>
    <t>Mackenzie Blackwood</t>
  </si>
  <si>
    <t>Ukko-Pekka Luukkonen</t>
  </si>
  <si>
    <t>Sergei Bobrovsky</t>
  </si>
  <si>
    <t>Lukáš Dostál</t>
  </si>
  <si>
    <t>Elvis Merzļikins</t>
  </si>
  <si>
    <t>Dustin Wolf</t>
  </si>
  <si>
    <t>Kevin Lankinen</t>
  </si>
  <si>
    <t>Stuart Skinner</t>
  </si>
  <si>
    <t>Adin Hill</t>
  </si>
  <si>
    <t>Darcy Kuemper</t>
  </si>
  <si>
    <t>Jacob Markström</t>
  </si>
  <si>
    <t>Alexandar Georgiev</t>
  </si>
  <si>
    <t>Samuel Ersson</t>
  </si>
  <si>
    <t>Pyotr Kochetkov</t>
  </si>
  <si>
    <t>Cam Talbot</t>
  </si>
  <si>
    <t>Linus Ullmark</t>
  </si>
  <si>
    <t>Logan Thompson</t>
  </si>
  <si>
    <t>Joseph Woll</t>
  </si>
  <si>
    <t>Charlie Lindgren</t>
  </si>
  <si>
    <t>Alex Nedeljkovic</t>
  </si>
  <si>
    <t>Petr Mrázek</t>
  </si>
  <si>
    <t>Spencer Knight</t>
  </si>
  <si>
    <t>Tristan Jarry</t>
  </si>
  <si>
    <t>Calvin Pickard</t>
  </si>
  <si>
    <t>Arvid Söderblom</t>
  </si>
  <si>
    <t>David Rittich</t>
  </si>
  <si>
    <t>Anthony Stolarz</t>
  </si>
  <si>
    <t>Justus Annunen</t>
  </si>
  <si>
    <t>Jake Allen</t>
  </si>
  <si>
    <t>Joel Hofer</t>
  </si>
  <si>
    <t>Anton Forsberg</t>
  </si>
  <si>
    <t>Alex Lyon</t>
  </si>
  <si>
    <t>Daniel Vladař</t>
  </si>
  <si>
    <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Vezina-5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</si>
  <si>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ASnhl-15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</si>
  <si>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Jennings-1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Vezina-1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</si>
  <si>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Vezina-3</t>
    </r>
  </si>
  <si>
    <t>ASnhl-5</t>
  </si>
  <si>
    <t>Vezina-8</t>
  </si>
  <si>
    <t>Joonas Korpisalo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</si>
  <si>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Vezina-4</t>
    </r>
  </si>
  <si>
    <t>ASnhl-12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</si>
  <si>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</si>
  <si>
    <t>ASnhl-10</t>
  </si>
  <si>
    <t>Thatcher Demko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</si>
  <si>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Byng-71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Vezina-2</t>
    </r>
  </si>
  <si>
    <r>
      <t>AR-3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Calder-10</t>
    </r>
  </si>
  <si>
    <t>Connor Ingram</t>
  </si>
  <si>
    <t>ARI</t>
  </si>
  <si>
    <r>
      <t>ASnhl-11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Vezina-8</t>
    </r>
  </si>
  <si>
    <t>ASnhl-8</t>
  </si>
  <si>
    <t>John Gibson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</si>
  <si>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</si>
  <si>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Calder-4</t>
    </r>
  </si>
  <si>
    <t>Marc-André Fleury</t>
  </si>
  <si>
    <t>Byng-9</t>
  </si>
  <si>
    <t>Ilya Samsonov</t>
  </si>
  <si>
    <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Byng-49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Vezina-6</t>
    </r>
  </si>
  <si>
    <t>Kaapo Kähkönen</t>
  </si>
  <si>
    <t>Philipp Grubauer</t>
  </si>
  <si>
    <t>Vítek Vaněček</t>
  </si>
  <si>
    <t>Scott Wedgewood</t>
  </si>
  <si>
    <r>
      <t>AR-2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Calder-11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</si>
  <si>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Byng-37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</si>
  <si>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Hart-20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Vezina-4</t>
    </r>
  </si>
  <si>
    <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</si>
  <si>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Vezina-5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</si>
  <si>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Vezina-2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</si>
  <si>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Vezina-6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</si>
  <si>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Vezina-8</t>
    </r>
  </si>
  <si>
    <t>Ville Husso</t>
  </si>
  <si>
    <t>Carter Hart</t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</si>
  <si>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Calder-2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</si>
  <si>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Hart-10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Jennings-1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Vezina-1</t>
    </r>
  </si>
  <si>
    <t>Martin Jones</t>
  </si>
  <si>
    <t>Byng-20</t>
  </si>
  <si>
    <t>James Reimer</t>
  </si>
  <si>
    <t>Jonathan Quick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</si>
  <si>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ASnhl-4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Vezina-3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</si>
  <si>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ASnhl-8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</si>
  <si>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r>
      <t>ASnhl-2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Vezina-2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</si>
  <si>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ASnhl-6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Vezina-5</t>
    </r>
  </si>
  <si>
    <t>Calder-14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</si>
  <si>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</si>
  <si>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t>ASnhl-7</t>
  </si>
  <si>
    <t>Byng-25</t>
  </si>
  <si>
    <t>ASnhl-9</t>
  </si>
  <si>
    <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Hart-3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Vezina-1</t>
    </r>
  </si>
  <si>
    <t>Frederik Andersen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</si>
  <si>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ASnhl-3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Byng-66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Jennings-1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Vezina-4</t>
    </r>
  </si>
  <si>
    <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Vezina-6</t>
    </r>
  </si>
  <si>
    <t>Jack Campbell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</si>
  <si>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Byng-22</t>
    </r>
  </si>
  <si>
    <t>ASnhl-11</t>
  </si>
  <si>
    <t>Mikko Koskinen</t>
  </si>
  <si>
    <t>Robin Lehner</t>
  </si>
  <si>
    <r>
      <t>AR-1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Calder-5</t>
    </r>
  </si>
  <si>
    <r>
      <t>ASnhl-9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</si>
  <si>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r>
      <t>ASG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ASnhl-1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Hart-6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Vezina-1</t>
    </r>
  </si>
  <si>
    <t>Carey Price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</si>
  <si>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ASnhl-12</t>
    </r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</si>
  <si>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ASnhl-7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Vezina-7</t>
    </r>
  </si>
  <si>
    <t>Byng-19</t>
  </si>
  <si>
    <t>Braden Holtby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</si>
  <si>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Byng-28</t>
    </r>
  </si>
  <si>
    <r>
      <t>ASnhl-12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Calder-6</t>
    </r>
  </si>
  <si>
    <t>Jonathan Bernier</t>
  </si>
  <si>
    <t>Semyon Varlamov</t>
  </si>
  <si>
    <t>Ben Bishop</t>
  </si>
  <si>
    <r>
      <t>ASG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ASnhl-5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Hart-15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Vezina-4</t>
    </r>
  </si>
  <si>
    <t>Tuukka Rask</t>
  </si>
  <si>
    <r>
      <t>ASnhl-2</t>
    </r>
    <r>
      <rPr>
        <sz val="8.6"/>
        <color rgb="FF000000"/>
        <rFont val="Verdana"/>
        <family val="2"/>
      </rPr>
      <t>,</t>
    </r>
    <r>
      <rPr>
        <b/>
        <sz val="8.6"/>
        <color rgb="FF3344DD"/>
        <rFont val="Verdana"/>
        <family val="2"/>
      </rPr>
      <t>Jennings-1</t>
    </r>
    <r>
      <rPr>
        <sz val="8.6"/>
        <color rgb="FF000000"/>
        <rFont val="Verdana"/>
        <family val="2"/>
      </rPr>
      <t>,</t>
    </r>
    <r>
      <rPr>
        <sz val="8.6"/>
        <color rgb="FF3344DD"/>
        <rFont val="Verdana"/>
        <family val="2"/>
      </rPr>
      <t>Vezina-2</t>
    </r>
  </si>
  <si>
    <t>Corey Crawford</t>
  </si>
  <si>
    <t>Mike Smith</t>
  </si>
  <si>
    <t>Matt Murray</t>
  </si>
  <si>
    <t>Jaroslav Halák</t>
  </si>
  <si>
    <t>Cory Schneider</t>
  </si>
  <si>
    <t>OL</t>
  </si>
  <si>
    <t>PTS%</t>
  </si>
  <si>
    <t>GF</t>
  </si>
  <si>
    <t>SRS</t>
  </si>
  <si>
    <t>SOS</t>
  </si>
  <si>
    <t>RPt%</t>
  </si>
  <si>
    <t>RgRec</t>
  </si>
  <si>
    <t>RgPt%</t>
  </si>
  <si>
    <t>41-26-15</t>
  </si>
  <si>
    <t>41-27-14</t>
  </si>
  <si>
    <t>37-31-14</t>
  </si>
  <si>
    <t>35-30-17</t>
  </si>
  <si>
    <t>30-31-21</t>
  </si>
  <si>
    <t>30-35-17</t>
  </si>
  <si>
    <t>29-39-14</t>
  </si>
  <si>
    <t>26-39-17</t>
  </si>
  <si>
    <t>43-22-17</t>
  </si>
  <si>
    <t>42-30-10</t>
  </si>
  <si>
    <t>36-33-13</t>
  </si>
  <si>
    <t>30-33-19</t>
  </si>
  <si>
    <t>35-36-11</t>
  </si>
  <si>
    <t>28-35-19</t>
  </si>
  <si>
    <t>24-36-22</t>
  </si>
  <si>
    <t>21-39-22</t>
  </si>
  <si>
    <t>40-29-13</t>
  </si>
  <si>
    <t>33-30-19</t>
  </si>
  <si>
    <t>32-30-20</t>
  </si>
  <si>
    <t>24-44-14</t>
  </si>
  <si>
    <t>20-46-16</t>
  </si>
  <si>
    <t>46-22-14</t>
  </si>
  <si>
    <t>43-25-14</t>
  </si>
  <si>
    <t>36-29-17</t>
  </si>
  <si>
    <t>31-27-24</t>
  </si>
  <si>
    <t>28-30-24</t>
  </si>
  <si>
    <t>24-37-21</t>
  </si>
  <si>
    <t>28-41-13</t>
  </si>
  <si>
    <t>14-50-18</t>
  </si>
  <si>
    <t>42-24-16</t>
  </si>
  <si>
    <t>36-20-26</t>
  </si>
  <si>
    <t>33-26-23</t>
  </si>
  <si>
    <t>37-29-16</t>
  </si>
  <si>
    <t>27-32-23</t>
  </si>
  <si>
    <t>33-37-12</t>
  </si>
  <si>
    <t>25-41-16</t>
  </si>
  <si>
    <t>20-36-26</t>
  </si>
  <si>
    <t>43-23-16</t>
  </si>
  <si>
    <t>44-23-15</t>
  </si>
  <si>
    <t>29-27-26</t>
  </si>
  <si>
    <t>32-31-19</t>
  </si>
  <si>
    <t>32-32-18</t>
  </si>
  <si>
    <t>33-39-10</t>
  </si>
  <si>
    <t>21-43-18</t>
  </si>
  <si>
    <t>40-21-21</t>
  </si>
  <si>
    <t>46-24-12</t>
  </si>
  <si>
    <t>42-25-15</t>
  </si>
  <si>
    <t>38-30-14</t>
  </si>
  <si>
    <t>31-33-18</t>
  </si>
  <si>
    <t>32-33-17</t>
  </si>
  <si>
    <t>17-53-12</t>
  </si>
  <si>
    <t>39-27-16</t>
  </si>
  <si>
    <t>37-27-18</t>
  </si>
  <si>
    <t>34-29-19</t>
  </si>
  <si>
    <t>32-39-11</t>
  </si>
  <si>
    <t>21-50-11</t>
  </si>
  <si>
    <t>14-54-14</t>
  </si>
  <si>
    <t>54-12-16</t>
  </si>
  <si>
    <t>42-21-19</t>
  </si>
  <si>
    <t>36-32-14</t>
  </si>
  <si>
    <t>31-35-16</t>
  </si>
  <si>
    <t>28-37-17</t>
  </si>
  <si>
    <t>21-45-16</t>
  </si>
  <si>
    <t>39-21-22</t>
  </si>
  <si>
    <t>39-22-21</t>
  </si>
  <si>
    <t>37-22-23</t>
  </si>
  <si>
    <t>36-31-15</t>
  </si>
  <si>
    <t>31-31-20</t>
  </si>
  <si>
    <t>27-37-18</t>
  </si>
  <si>
    <t>26-38-18</t>
  </si>
  <si>
    <t>15-48-19</t>
  </si>
  <si>
    <t>36-24-22</t>
  </si>
  <si>
    <t>34-25-23</t>
  </si>
  <si>
    <t>29-32-21</t>
  </si>
  <si>
    <t>27-38-17</t>
  </si>
  <si>
    <t>20-40-22</t>
  </si>
  <si>
    <t>18-49-15</t>
  </si>
  <si>
    <t>38-22-22</t>
  </si>
  <si>
    <t>45-23-14</t>
  </si>
  <si>
    <t>37-25-20</t>
  </si>
  <si>
    <t>37-28-17</t>
  </si>
  <si>
    <t>16-44-22</t>
  </si>
  <si>
    <t>13-47-22</t>
  </si>
  <si>
    <t>42-18-22</t>
  </si>
  <si>
    <t>45-21-16</t>
  </si>
  <si>
    <t>39-23-20</t>
  </si>
  <si>
    <t>40-26-16</t>
  </si>
  <si>
    <t>25-39-18</t>
  </si>
  <si>
    <t>21-40-21</t>
  </si>
  <si>
    <t>26-42-14</t>
  </si>
  <si>
    <t>16-49-17</t>
  </si>
  <si>
    <t>47-20-15</t>
  </si>
  <si>
    <t>44-24-14</t>
  </si>
  <si>
    <t>35-26-21</t>
  </si>
  <si>
    <t>34-35-13</t>
  </si>
  <si>
    <t>19-46-17</t>
  </si>
  <si>
    <t>46-19-17</t>
  </si>
  <si>
    <t>31-30-21</t>
  </si>
  <si>
    <t>16-42-24</t>
  </si>
  <si>
    <t>18-50-14</t>
  </si>
  <si>
    <t>44-21-17</t>
  </si>
  <si>
    <t>38-27-17</t>
  </si>
  <si>
    <t>35-27-20</t>
  </si>
  <si>
    <t>34-31-17</t>
  </si>
  <si>
    <t>22-37-23</t>
  </si>
  <si>
    <t>23-49-10</t>
  </si>
  <si>
    <t>38-14-18</t>
  </si>
  <si>
    <t>35-21-14</t>
  </si>
  <si>
    <t>28-25-17</t>
  </si>
  <si>
    <t>30-26-13</t>
  </si>
  <si>
    <t>19-31-21</t>
  </si>
  <si>
    <t>22-31-16</t>
  </si>
  <si>
    <t>18-34-19</t>
  </si>
  <si>
    <t>13-49-9</t>
  </si>
  <si>
    <t>31-20-18</t>
  </si>
  <si>
    <t>31-21-17</t>
  </si>
  <si>
    <t>29-23-17</t>
  </si>
  <si>
    <t>27-25-16</t>
  </si>
  <si>
    <t>25-22-23</t>
  </si>
  <si>
    <t>24-23-21</t>
  </si>
  <si>
    <t>31-28-11</t>
  </si>
  <si>
    <t>22-29-18</t>
  </si>
  <si>
    <t>33-19-19</t>
  </si>
  <si>
    <t>37-20-13</t>
  </si>
  <si>
    <t>26-24-19</t>
  </si>
  <si>
    <t>30-28-13</t>
  </si>
  <si>
    <t>28-26-15</t>
  </si>
  <si>
    <t>30-27-12</t>
  </si>
  <si>
    <t>23-30-17</t>
  </si>
  <si>
    <t>30-24-17</t>
  </si>
  <si>
    <t>31-25-15</t>
  </si>
  <si>
    <t>25-27-18</t>
  </si>
  <si>
    <t>27-27-15</t>
  </si>
  <si>
    <t>26-29-15</t>
  </si>
  <si>
    <t>20-33-18</t>
  </si>
  <si>
    <t>21-35-14</t>
  </si>
  <si>
    <t>22-36-12</t>
  </si>
  <si>
    <t>VGK</t>
  </si>
  <si>
    <t>Wins</t>
  </si>
  <si>
    <t>Season_Team</t>
  </si>
  <si>
    <t>Starter SV%</t>
  </si>
  <si>
    <t>Length</t>
  </si>
  <si>
    <t>AAV</t>
  </si>
  <si>
    <t>Signing Age</t>
  </si>
  <si>
    <t>Matthews, Auston</t>
  </si>
  <si>
    <t>MacKinnon, Nathan</t>
  </si>
  <si>
    <t>McDavid, Connor</t>
  </si>
  <si>
    <t>Panarin, Artemi</t>
  </si>
  <si>
    <t>Pettersson, Elias</t>
  </si>
  <si>
    <t>Karlsson, Erik</t>
  </si>
  <si>
    <t>Nylander, William</t>
  </si>
  <si>
    <t>Pastrnak, David</t>
  </si>
  <si>
    <t>R</t>
  </si>
  <si>
    <t>Doughty, Drew</t>
  </si>
  <si>
    <t>Tavares, John</t>
  </si>
  <si>
    <t>Dahlin, Rasmus</t>
  </si>
  <si>
    <t>Marner, Mitchell</t>
  </si>
  <si>
    <t>Huberdeau, Jonathan</t>
  </si>
  <si>
    <t>Barkov, Aleksander</t>
  </si>
  <si>
    <t>Eichel, Jack</t>
  </si>
  <si>
    <t>Seguin, Tyler</t>
  </si>
  <si>
    <t>Aho, Sebastian</t>
  </si>
  <si>
    <t>Werenski, Zach</t>
  </si>
  <si>
    <t>Ovechkin, Alex</t>
  </si>
  <si>
    <t>Benn, Jamie</t>
  </si>
  <si>
    <t>Stone, Mark</t>
  </si>
  <si>
    <t>Kucherov, Nikita</t>
  </si>
  <si>
    <t>Jones, Seth</t>
  </si>
  <si>
    <t>Point, Brayden</t>
  </si>
  <si>
    <t>Tkachuk, Matthew</t>
  </si>
  <si>
    <t>McAvoy, Charlie</t>
  </si>
  <si>
    <t>Fox, Adam</t>
  </si>
  <si>
    <t>Nurse, Darnell</t>
  </si>
  <si>
    <t>Rantanen, Mikko</t>
  </si>
  <si>
    <t>Backstrom, Nicklas</t>
  </si>
  <si>
    <t>Barzal, Mathew</t>
  </si>
  <si>
    <t>Josi, Roman</t>
  </si>
  <si>
    <t>Hamilton, Dougie</t>
  </si>
  <si>
    <t>Guentzel, Jake</t>
  </si>
  <si>
    <t>Kaprizov, Kirill</t>
  </si>
  <si>
    <t>Makar, Cale</t>
  </si>
  <si>
    <t>Pietrangelo, Alex</t>
  </si>
  <si>
    <t>Meier, Timo</t>
  </si>
  <si>
    <t>Crosby, Sidney</t>
  </si>
  <si>
    <t>Larkin, Dylan</t>
  </si>
  <si>
    <t>Laine, Patrik</t>
  </si>
  <si>
    <t>Reinhart, Sam</t>
  </si>
  <si>
    <t>Seider, Moritz</t>
  </si>
  <si>
    <t>Zibanejad, Mika</t>
  </si>
  <si>
    <t>Scheifele, Mark</t>
  </si>
  <si>
    <t>Forsberg, Filip</t>
  </si>
  <si>
    <t>Horvat, Bo</t>
  </si>
  <si>
    <t>Draisaitl, Leon</t>
  </si>
  <si>
    <t>Dubois, Pierre-Luc</t>
  </si>
  <si>
    <t>Sergachev, Mikhail</t>
  </si>
  <si>
    <t>Hintz, Roope</t>
  </si>
  <si>
    <t>Heiskanen, Miro</t>
  </si>
  <si>
    <t>Stutzle, Tim</t>
  </si>
  <si>
    <t>Power, Owen</t>
  </si>
  <si>
    <t>Tkachuk, Brady</t>
  </si>
  <si>
    <t>Hertl, Tomas</t>
  </si>
  <si>
    <t>Kyrou, Jordan</t>
  </si>
  <si>
    <t>Thomas, Robert</t>
  </si>
  <si>
    <t>Raymond, Lucas</t>
  </si>
  <si>
    <t>Sanderson, Jake</t>
  </si>
  <si>
    <t>Burns, Brent</t>
  </si>
  <si>
    <t>Stamkos, Steven</t>
  </si>
  <si>
    <t>Couture, Logan</t>
  </si>
  <si>
    <t>Carlson, John</t>
  </si>
  <si>
    <t>Miller, J.T.</t>
  </si>
  <si>
    <t>Trouba, Jacob</t>
  </si>
  <si>
    <t>Chabot, Thomas</t>
  </si>
  <si>
    <t>Hughes, Jack</t>
  </si>
  <si>
    <t>Norris, Joshua</t>
  </si>
  <si>
    <t>Hedman, Victor</t>
  </si>
  <si>
    <t>Fiala, Kevin</t>
  </si>
  <si>
    <t>Debrincat, Alex</t>
  </si>
  <si>
    <t>Bratt, Jesper</t>
  </si>
  <si>
    <t>Suzuki, Nick</t>
  </si>
  <si>
    <t>Weber, Shea</t>
  </si>
  <si>
    <t>Hughes, Quinn</t>
  </si>
  <si>
    <t>Caufield, Cole</t>
  </si>
  <si>
    <t>Orlov, Dmitry</t>
  </si>
  <si>
    <t>Couturier, Sean</t>
  </si>
  <si>
    <t>Lindholm, Elias</t>
  </si>
  <si>
    <t>Robertson, Jason</t>
  </si>
  <si>
    <t>Svechnikov, Andrei</t>
  </si>
  <si>
    <t>Spurgeon, Jared</t>
  </si>
  <si>
    <t>Rielly, Morgan</t>
  </si>
  <si>
    <t>Ekblad, Aaron</t>
  </si>
  <si>
    <t>Jarvis, Seth</t>
  </si>
  <si>
    <t>Hanifin, Noah</t>
  </si>
  <si>
    <t>Dunn, Vince</t>
  </si>
  <si>
    <t>Toews, Devon</t>
  </si>
  <si>
    <t>Hronek, Filip</t>
  </si>
  <si>
    <t>Hischier, Nico</t>
  </si>
  <si>
    <t>Keller, Clayton</t>
  </si>
  <si>
    <t>Hayes, Kevin</t>
  </si>
  <si>
    <t>Montour, Brandon</t>
  </si>
  <si>
    <t>Connor, Kyle</t>
  </si>
  <si>
    <t>Thompson, Tage</t>
  </si>
  <si>
    <t>Beniers, Matthew</t>
  </si>
  <si>
    <t>Cozens, Dylan</t>
  </si>
  <si>
    <t>Vlasic, Marc-Edouard</t>
  </si>
  <si>
    <t>Kopitar, Anze</t>
  </si>
  <si>
    <t>Skater</t>
  </si>
  <si>
    <t>Voracek, Jakub</t>
  </si>
  <si>
    <t>Kadri, Nazem</t>
  </si>
  <si>
    <t>Lee, Anders</t>
  </si>
  <si>
    <t>Landeskog, Gabriel</t>
  </si>
  <si>
    <t>Terry, Troy</t>
  </si>
  <si>
    <t>Boldy, Matt</t>
  </si>
  <si>
    <t>Seabrook, Brent</t>
  </si>
  <si>
    <t>McDonagh, Ryan</t>
  </si>
  <si>
    <t>Provorov, Ivan</t>
  </si>
  <si>
    <t>Boeser, Brock</t>
  </si>
  <si>
    <t>Giroux, Claude</t>
  </si>
  <si>
    <t>Schenn, Brayden</t>
  </si>
  <si>
    <t>Kreider, Chris</t>
  </si>
  <si>
    <t>Fowler, Cam</t>
  </si>
  <si>
    <t>Faulk, Justin</t>
  </si>
  <si>
    <t>Kane, Patrick</t>
  </si>
  <si>
    <t>Toews, Jonathan</t>
  </si>
  <si>
    <t>O'Reilly, Ryan</t>
  </si>
  <si>
    <t>Tarasenko, Vladimir</t>
  </si>
  <si>
    <t>Pacioretty, Max</t>
  </si>
  <si>
    <t>van Riemsdyk, James</t>
  </si>
  <si>
    <t>Klingberg, John</t>
  </si>
  <si>
    <t>Gallagher, Brendan</t>
  </si>
  <si>
    <t>Krug, Torey</t>
  </si>
  <si>
    <t>Lindholm, Hampus</t>
  </si>
  <si>
    <t>Parayko, Colton</t>
  </si>
  <si>
    <t>Monahan, Sean</t>
  </si>
  <si>
    <t>Petry, Jeff</t>
  </si>
  <si>
    <t>Ellis, Ryan</t>
  </si>
  <si>
    <t>Ekholm, Mattias</t>
  </si>
  <si>
    <t>Morrissey, Josh</t>
  </si>
  <si>
    <t>Pulock, Ryan</t>
  </si>
  <si>
    <t>Marchand, Brad</t>
  </si>
  <si>
    <t>Malkin, Evgeni</t>
  </si>
  <si>
    <t>Subban, P.K.</t>
  </si>
  <si>
    <t>Kessel, Phil</t>
  </si>
  <si>
    <t>Letang, Kris</t>
  </si>
  <si>
    <t>Pavelski, Joe</t>
  </si>
  <si>
    <t>Bergeron, Patrice</t>
  </si>
  <si>
    <t>Giordano, Mark</t>
  </si>
  <si>
    <t>Gaudreau, Johnny</t>
  </si>
  <si>
    <t>Radulov, Alexander</t>
  </si>
  <si>
    <t>Kotkaniemi, Jesperi</t>
  </si>
  <si>
    <t>Eriksson, Loui</t>
  </si>
  <si>
    <t>Boychuk, Johnny</t>
  </si>
  <si>
    <t>Staal, Jordan</t>
  </si>
  <si>
    <t>Johnson, Erik</t>
  </si>
  <si>
    <t>Lucic, Milan</t>
  </si>
  <si>
    <t>Okposo, Kyle</t>
  </si>
  <si>
    <t>Myers, Tyler</t>
  </si>
  <si>
    <t>Hall, Taylor</t>
  </si>
  <si>
    <t>Nelson, Brock</t>
  </si>
  <si>
    <t>Zuccarello, Mats</t>
  </si>
  <si>
    <t>Brodin, Jonas</t>
  </si>
  <si>
    <t>Getzlaf, Ryan</t>
  </si>
  <si>
    <t>Byfuglien, Dustin</t>
  </si>
  <si>
    <t>Krejci, David</t>
  </si>
  <si>
    <t>Stastny, Paul</t>
  </si>
  <si>
    <t>Stepan, Derek</t>
  </si>
  <si>
    <t>Kovalchuk, Ilya</t>
  </si>
  <si>
    <t>Backes, David</t>
  </si>
  <si>
    <t>Edler, Alexander</t>
  </si>
  <si>
    <t>Nugent-Hopkins, Ryan</t>
  </si>
  <si>
    <t>Saad, Brandon</t>
  </si>
  <si>
    <t>Dumba, Matt</t>
  </si>
  <si>
    <t>Ehlers, Nikolaj</t>
  </si>
  <si>
    <t>Salary Cap</t>
  </si>
  <si>
    <t>AAV/Cap</t>
  </si>
  <si>
    <t>Contract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</si>
</sst>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&quot;$&quot;#,##0.00"/>
  </numFmts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.6"/>
      <color rgb="FF000000"/>
      <name val="Verdana"/>
      <family val="2"/>
    </font>
    <font>
      <sz val="8.6"/>
      <color rgb="FF3344DD"/>
      <name val="Verdana"/>
      <family val="2"/>
    </font>
    <font>
      <b/>
      <sz val="8.6"/>
      <color rgb="FF000000"/>
      <name val="Verdana"/>
      <family val="2"/>
    </font>
    <font>
      <b/>
      <sz val="8.6"/>
      <color rgb="FF3344DD"/>
      <name val="Verdana"/>
      <family val="2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5E44B3"/>
      <name val="Verdana"/>
      <family val="2"/>
    </font>
    <font>
      <sz val="8.6"/>
      <color rgb="FF525456"/>
      <name val="Verdana"/>
      <family val="2"/>
    </font>
    <font>
      <sz val="13.2"/>
      <color rgb="FF000000"/>
      <name val="Inherit"/>
    </font>
    <font>
      <sz val="13.2"/>
      <color rgb="FF000000"/>
      <name val="Arial"/>
      <family val="2"/>
    </font>
    <font>
      <b/>
      <sz val="13.2"/>
      <color rgb="FF000000"/>
      <name val="Inherit"/>
    </font>
    <font>
      <b/>
      <sz val="13.2"/>
      <name val="Inherit"/>
    </font>
    <font>
      <u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4FA8F"/>
        <bgColor indexed="64"/>
      </patternFill>
    </fill>
    <fill>
      <patternFill patternType="solid">
        <fgColor rgb="FFF4F1F1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CC66"/>
        <bgColor indexed="64"/>
      </patternFill>
    </fill>
  </fills>
  <borders count="3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DDDDDD"/>
      </bottom>
      <diagonal/>
    </border>
    <border>
      <left/>
      <right/>
      <top style="medium">
        <color rgb="FF747678"/>
      </top>
      <bottom style="medium">
        <color rgb="FFDDDDDD"/>
      </bottom>
      <diagonal/>
    </border>
    <border>
      <left style="medium">
        <color rgb="FF747678"/>
      </left>
      <right/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4B680F"/>
      </top>
      <bottom/>
      <diagonal/>
    </border>
    <border>
      <left/>
      <right/>
      <top style="thick">
        <color rgb="FF4B680F"/>
      </top>
      <bottom/>
      <diagonal/>
    </border>
    <border>
      <left/>
      <right style="medium">
        <color rgb="FF000000"/>
      </right>
      <top style="thick">
        <color rgb="FF4B680F"/>
      </top>
      <bottom/>
      <diagonal/>
    </border>
    <border>
      <left style="thin">
        <color rgb="FF000000"/>
      </left>
      <right style="thin">
        <color rgb="FF000000"/>
      </right>
      <top style="thick">
        <color rgb="FF4B680F"/>
      </top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6">
    <xf numFmtId="0" fontId="0" fillId="0" borderId="0" xfId="0"/>
    <xf numFmtId="0" fontId="6" fillId="2" borderId="1" xfId="2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6" fontId="2" fillId="2" borderId="1" xfId="0" applyNumberFormat="1" applyFont="1" applyFill="1" applyBorder="1" applyAlignment="1">
      <alignment horizontal="right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3" xfId="2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46" fontId="2" fillId="2" borderId="3" xfId="0" applyNumberFormat="1" applyFont="1" applyFill="1" applyBorder="1" applyAlignment="1">
      <alignment horizontal="right" vertical="center"/>
    </xf>
    <xf numFmtId="20" fontId="2" fillId="2" borderId="3" xfId="0" applyNumberFormat="1" applyFont="1" applyFill="1" applyBorder="1" applyAlignment="1">
      <alignment horizontal="right" vertical="center"/>
    </xf>
    <xf numFmtId="0" fontId="6" fillId="2" borderId="4" xfId="2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6" fillId="2" borderId="6" xfId="2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6" fillId="2" borderId="7" xfId="2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46" fontId="2" fillId="2" borderId="7" xfId="0" applyNumberFormat="1" applyFont="1" applyFill="1" applyBorder="1" applyAlignment="1">
      <alignment horizontal="right" vertical="center"/>
    </xf>
    <xf numFmtId="20" fontId="2" fillId="2" borderId="7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center" vertical="center"/>
    </xf>
    <xf numFmtId="0" fontId="6" fillId="5" borderId="1" xfId="2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46" fontId="2" fillId="5" borderId="1" xfId="0" applyNumberFormat="1" applyFont="1" applyFill="1" applyBorder="1" applyAlignment="1">
      <alignment horizontal="right" vertical="center"/>
    </xf>
    <xf numFmtId="20" fontId="2" fillId="5" borderId="1" xfId="0" applyNumberFormat="1" applyFont="1" applyFill="1" applyBorder="1" applyAlignment="1">
      <alignment horizontal="right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right" vertical="center"/>
    </xf>
    <xf numFmtId="0" fontId="6" fillId="5" borderId="7" xfId="2" applyFill="1" applyBorder="1" applyAlignment="1">
      <alignment horizontal="left" vertical="center"/>
    </xf>
    <xf numFmtId="0" fontId="2" fillId="5" borderId="7" xfId="0" applyFont="1" applyFill="1" applyBorder="1" applyAlignment="1">
      <alignment horizontal="right" vertical="center"/>
    </xf>
    <xf numFmtId="0" fontId="2" fillId="5" borderId="7" xfId="0" applyFont="1" applyFill="1" applyBorder="1" applyAlignment="1">
      <alignment horizontal="left" vertical="center"/>
    </xf>
    <xf numFmtId="46" fontId="2" fillId="5" borderId="7" xfId="0" applyNumberFormat="1" applyFont="1" applyFill="1" applyBorder="1" applyAlignment="1">
      <alignment horizontal="right" vertical="center"/>
    </xf>
    <xf numFmtId="20" fontId="2" fillId="5" borderId="7" xfId="0" applyNumberFormat="1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right" vertical="center"/>
    </xf>
    <xf numFmtId="0" fontId="3" fillId="5" borderId="6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6" fillId="2" borderId="13" xfId="2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6" fillId="2" borderId="15" xfId="2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6" fillId="2" borderId="17" xfId="2" applyFill="1" applyBorder="1" applyAlignment="1">
      <alignment horizontal="left" vertical="center"/>
    </xf>
    <xf numFmtId="0" fontId="2" fillId="2" borderId="18" xfId="0" applyFont="1" applyFill="1" applyBorder="1" applyAlignment="1">
      <alignment horizontal="right" vertical="center"/>
    </xf>
    <xf numFmtId="0" fontId="6" fillId="2" borderId="19" xfId="2" applyFill="1" applyBorder="1" applyAlignment="1">
      <alignment horizontal="left" vertical="center"/>
    </xf>
    <xf numFmtId="0" fontId="2" fillId="2" borderId="20" xfId="0" applyFont="1" applyFill="1" applyBorder="1" applyAlignment="1">
      <alignment horizontal="right" vertical="center"/>
    </xf>
    <xf numFmtId="0" fontId="6" fillId="5" borderId="21" xfId="2" applyFill="1" applyBorder="1" applyAlignment="1">
      <alignment horizontal="left" vertical="center"/>
    </xf>
    <xf numFmtId="0" fontId="6" fillId="5" borderId="8" xfId="2" applyFill="1" applyBorder="1" applyAlignment="1">
      <alignment horizontal="left" vertical="center"/>
    </xf>
    <xf numFmtId="0" fontId="4" fillId="5" borderId="7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5" borderId="6" xfId="2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right" vertical="center"/>
    </xf>
    <xf numFmtId="46" fontId="9" fillId="2" borderId="1" xfId="0" applyNumberFormat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/>
    </xf>
    <xf numFmtId="0" fontId="6" fillId="2" borderId="0" xfId="2" applyFill="1" applyAlignment="1">
      <alignment horizontal="left" vertical="center"/>
    </xf>
    <xf numFmtId="0" fontId="6" fillId="7" borderId="0" xfId="2" applyFill="1" applyAlignment="1">
      <alignment horizontal="left" vertical="center"/>
    </xf>
    <xf numFmtId="0" fontId="10" fillId="2" borderId="23" xfId="0" applyFont="1" applyFill="1" applyBorder="1" applyAlignment="1">
      <alignment horizontal="left" vertical="center" wrapText="1"/>
    </xf>
    <xf numFmtId="0" fontId="10" fillId="7" borderId="23" xfId="0" applyFont="1" applyFill="1" applyBorder="1" applyAlignment="1">
      <alignment horizontal="left" vertical="center" wrapText="1"/>
    </xf>
    <xf numFmtId="0" fontId="10" fillId="7" borderId="25" xfId="0" applyFont="1" applyFill="1" applyBorder="1" applyAlignment="1">
      <alignment horizontal="left" vertical="center" wrapText="1"/>
    </xf>
    <xf numFmtId="0" fontId="6" fillId="7" borderId="26" xfId="2" applyFill="1" applyBorder="1" applyAlignment="1">
      <alignment horizontal="left" vertical="center"/>
    </xf>
    <xf numFmtId="10" fontId="12" fillId="6" borderId="22" xfId="0" applyNumberFormat="1" applyFont="1" applyFill="1" applyBorder="1" applyAlignment="1">
      <alignment horizontal="center" vertical="center" wrapText="1"/>
    </xf>
    <xf numFmtId="10" fontId="11" fillId="7" borderId="0" xfId="0" applyNumberFormat="1" applyFont="1" applyFill="1" applyAlignment="1">
      <alignment horizontal="right" vertical="center" wrapText="1"/>
    </xf>
    <xf numFmtId="10" fontId="11" fillId="2" borderId="0" xfId="0" applyNumberFormat="1" applyFont="1" applyFill="1" applyAlignment="1">
      <alignment horizontal="right" vertical="center" wrapText="1"/>
    </xf>
    <xf numFmtId="10" fontId="11" fillId="7" borderId="24" xfId="0" applyNumberFormat="1" applyFont="1" applyFill="1" applyBorder="1" applyAlignment="1">
      <alignment horizontal="right" vertical="center" wrapText="1"/>
    </xf>
    <xf numFmtId="10" fontId="11" fillId="2" borderId="24" xfId="0" applyNumberFormat="1" applyFont="1" applyFill="1" applyBorder="1" applyAlignment="1">
      <alignment horizontal="righ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6" fillId="2" borderId="26" xfId="2" applyFill="1" applyBorder="1" applyAlignment="1">
      <alignment horizontal="left" vertical="center"/>
    </xf>
    <xf numFmtId="10" fontId="12" fillId="6" borderId="27" xfId="0" applyNumberFormat="1" applyFont="1" applyFill="1" applyBorder="1" applyAlignment="1">
      <alignment horizontal="center" vertical="center" wrapText="1"/>
    </xf>
    <xf numFmtId="10" fontId="11" fillId="2" borderId="26" xfId="0" applyNumberFormat="1" applyFont="1" applyFill="1" applyBorder="1" applyAlignment="1">
      <alignment horizontal="right" vertical="center" wrapText="1"/>
    </xf>
    <xf numFmtId="10" fontId="11" fillId="2" borderId="28" xfId="0" applyNumberFormat="1" applyFont="1" applyFill="1" applyBorder="1" applyAlignment="1">
      <alignment horizontal="right" vertical="center" wrapText="1"/>
    </xf>
    <xf numFmtId="0" fontId="10" fillId="7" borderId="29" xfId="0" applyFont="1" applyFill="1" applyBorder="1" applyAlignment="1">
      <alignment horizontal="left" vertical="center" wrapText="1"/>
    </xf>
    <xf numFmtId="0" fontId="6" fillId="7" borderId="30" xfId="2" applyFill="1" applyBorder="1" applyAlignment="1">
      <alignment horizontal="left" vertical="center"/>
    </xf>
    <xf numFmtId="10" fontId="12" fillId="6" borderId="32" xfId="0" applyNumberFormat="1" applyFont="1" applyFill="1" applyBorder="1" applyAlignment="1">
      <alignment horizontal="center" vertical="center" wrapText="1"/>
    </xf>
    <xf numFmtId="10" fontId="11" fillId="7" borderId="30" xfId="0" applyNumberFormat="1" applyFont="1" applyFill="1" applyBorder="1" applyAlignment="1">
      <alignment horizontal="right" vertical="center" wrapText="1"/>
    </xf>
    <xf numFmtId="10" fontId="11" fillId="7" borderId="31" xfId="0" applyNumberFormat="1" applyFont="1" applyFill="1" applyBorder="1" applyAlignment="1">
      <alignment horizontal="right" vertical="center" wrapText="1"/>
    </xf>
    <xf numFmtId="10" fontId="11" fillId="7" borderId="26" xfId="0" applyNumberFormat="1" applyFont="1" applyFill="1" applyBorder="1" applyAlignment="1">
      <alignment horizontal="right" vertical="center" wrapText="1"/>
    </xf>
    <xf numFmtId="10" fontId="11" fillId="7" borderId="28" xfId="0" applyNumberFormat="1" applyFont="1" applyFill="1" applyBorder="1" applyAlignment="1">
      <alignment horizontal="right" vertical="center" wrapText="1"/>
    </xf>
    <xf numFmtId="0" fontId="13" fillId="2" borderId="29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4" fillId="2" borderId="30" xfId="2" applyFont="1" applyFill="1" applyBorder="1" applyAlignment="1">
      <alignment horizontal="center" vertical="center" wrapText="1"/>
    </xf>
    <xf numFmtId="0" fontId="14" fillId="2" borderId="30" xfId="2" applyFont="1" applyFill="1" applyBorder="1" applyAlignment="1">
      <alignment horizontal="right" vertical="center" wrapText="1"/>
    </xf>
    <xf numFmtId="0" fontId="14" fillId="2" borderId="31" xfId="2" applyFont="1" applyFill="1" applyBorder="1" applyAlignment="1">
      <alignment horizontal="right" vertical="center" wrapText="1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6" fontId="4" fillId="2" borderId="1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right" vertical="center"/>
    </xf>
    <xf numFmtId="0" fontId="9" fillId="5" borderId="7" xfId="0" applyFont="1" applyFill="1" applyBorder="1" applyAlignment="1">
      <alignment horizontal="right" vertical="center"/>
    </xf>
    <xf numFmtId="0" fontId="9" fillId="5" borderId="7" xfId="0" applyFont="1" applyFill="1" applyBorder="1" applyAlignment="1">
      <alignment horizontal="left" vertical="center"/>
    </xf>
    <xf numFmtId="46" fontId="9" fillId="5" borderId="7" xfId="0" applyNumberFormat="1" applyFont="1" applyFill="1" applyBorder="1" applyAlignment="1">
      <alignment horizontal="right" vertical="center"/>
    </xf>
    <xf numFmtId="0" fontId="9" fillId="5" borderId="8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right" vertical="center"/>
    </xf>
    <xf numFmtId="0" fontId="6" fillId="8" borderId="34" xfId="2" applyFill="1" applyBorder="1" applyAlignment="1">
      <alignment horizontal="left" vertical="center"/>
    </xf>
    <xf numFmtId="0" fontId="2" fillId="8" borderId="34" xfId="0" applyFont="1" applyFill="1" applyBorder="1" applyAlignment="1">
      <alignment horizontal="right" vertical="center"/>
    </xf>
    <xf numFmtId="0" fontId="2" fillId="8" borderId="34" xfId="0" applyFont="1" applyFill="1" applyBorder="1" applyAlignment="1">
      <alignment horizontal="left" vertical="center"/>
    </xf>
    <xf numFmtId="46" fontId="2" fillId="8" borderId="34" xfId="0" applyNumberFormat="1" applyFont="1" applyFill="1" applyBorder="1" applyAlignment="1">
      <alignment horizontal="right" vertical="center"/>
    </xf>
    <xf numFmtId="0" fontId="2" fillId="8" borderId="35" xfId="0" applyFont="1" applyFill="1" applyBorder="1" applyAlignment="1">
      <alignment horizontal="left" vertical="center"/>
    </xf>
    <xf numFmtId="46" fontId="4" fillId="2" borderId="3" xfId="0" applyNumberFormat="1" applyFont="1" applyFill="1" applyBorder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6" fillId="9" borderId="7" xfId="2" applyFill="1" applyBorder="1" applyAlignment="1">
      <alignment horizontal="left" vertical="center"/>
    </xf>
    <xf numFmtId="0" fontId="2" fillId="9" borderId="7" xfId="0" applyFont="1" applyFill="1" applyBorder="1" applyAlignment="1">
      <alignment horizontal="right" vertical="center"/>
    </xf>
    <xf numFmtId="0" fontId="2" fillId="9" borderId="7" xfId="0" applyFont="1" applyFill="1" applyBorder="1" applyAlignment="1">
      <alignment horizontal="left" vertical="center"/>
    </xf>
    <xf numFmtId="46" fontId="2" fillId="9" borderId="7" xfId="0" applyNumberFormat="1" applyFont="1" applyFill="1" applyBorder="1" applyAlignment="1">
      <alignment horizontal="right" vertical="center"/>
    </xf>
    <xf numFmtId="0" fontId="6" fillId="9" borderId="8" xfId="2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right" vertical="center"/>
    </xf>
    <xf numFmtId="0" fontId="6" fillId="2" borderId="5" xfId="2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6" fillId="2" borderId="0" xfId="2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6" fillId="2" borderId="2" xfId="2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6" fillId="5" borderId="5" xfId="2" applyFill="1" applyBorder="1" applyAlignment="1">
      <alignment horizontal="left" vertical="center"/>
    </xf>
    <xf numFmtId="0" fontId="2" fillId="5" borderId="6" xfId="0" applyFont="1" applyFill="1" applyBorder="1" applyAlignment="1">
      <alignment horizontal="right" vertical="center"/>
    </xf>
    <xf numFmtId="0" fontId="6" fillId="9" borderId="0" xfId="2" applyFill="1" applyBorder="1" applyAlignment="1">
      <alignment horizontal="left" vertical="center"/>
    </xf>
    <xf numFmtId="0" fontId="2" fillId="9" borderId="8" xfId="0" applyFont="1" applyFill="1" applyBorder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6" fontId="0" fillId="0" borderId="0" xfId="0" applyNumberFormat="1"/>
    <xf numFmtId="165" fontId="0" fillId="0" borderId="0" xfId="0" applyNumberFormat="1"/>
    <xf numFmtId="10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/>
              <a:t>Contract Length by Signing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'Contract Length vs Sign Age'!$D$2:$D$190</c:f>
              <c:numCache>
                <c:formatCode>General</c:formatCode>
                <c:ptCount val="189"/>
                <c:pt idx="0">
                  <c:v>20</c:v>
                </c:pt>
                <c:pt idx="1">
                  <c:v>27</c:v>
                </c:pt>
                <c:pt idx="2">
                  <c:v>21</c:v>
                </c:pt>
                <c:pt idx="3">
                  <c:v>29</c:v>
                </c:pt>
                <c:pt idx="4">
                  <c:v>28</c:v>
                </c:pt>
                <c:pt idx="5">
                  <c:v>27</c:v>
                </c:pt>
                <c:pt idx="6">
                  <c:v>22</c:v>
                </c:pt>
                <c:pt idx="7">
                  <c:v>25</c:v>
                </c:pt>
                <c:pt idx="8">
                  <c:v>26</c:v>
                </c:pt>
                <c:pt idx="9">
                  <c:v>28</c:v>
                </c:pt>
                <c:pt idx="10">
                  <c:v>20</c:v>
                </c:pt>
                <c:pt idx="11">
                  <c:v>26</c:v>
                </c:pt>
                <c:pt idx="12">
                  <c:v>22</c:v>
                </c:pt>
                <c:pt idx="13">
                  <c:v>26</c:v>
                </c:pt>
                <c:pt idx="14">
                  <c:v>26</c:v>
                </c:pt>
                <c:pt idx="15">
                  <c:v>26</c:v>
                </c:pt>
                <c:pt idx="16">
                  <c:v>25</c:v>
                </c:pt>
                <c:pt idx="17">
                  <c:v>22</c:v>
                </c:pt>
                <c:pt idx="18">
                  <c:v>32</c:v>
                </c:pt>
                <c:pt idx="19">
                  <c:v>29</c:v>
                </c:pt>
                <c:pt idx="20">
                  <c:v>25</c:v>
                </c:pt>
                <c:pt idx="21">
                  <c:v>30</c:v>
                </c:pt>
                <c:pt idx="22">
                  <c:v>24</c:v>
                </c:pt>
                <c:pt idx="23">
                  <c:v>26</c:v>
                </c:pt>
                <c:pt idx="24">
                  <c:v>21</c:v>
                </c:pt>
                <c:pt idx="25">
                  <c:v>21</c:v>
                </c:pt>
                <c:pt idx="26">
                  <c:v>25</c:v>
                </c:pt>
                <c:pt idx="27">
                  <c:v>27</c:v>
                </c:pt>
                <c:pt idx="28">
                  <c:v>25</c:v>
                </c:pt>
                <c:pt idx="29">
                  <c:v>31</c:v>
                </c:pt>
                <c:pt idx="30">
                  <c:v>25</c:v>
                </c:pt>
                <c:pt idx="31">
                  <c:v>29</c:v>
                </c:pt>
                <c:pt idx="32">
                  <c:v>28</c:v>
                </c:pt>
                <c:pt idx="33">
                  <c:v>28</c:v>
                </c:pt>
                <c:pt idx="34">
                  <c:v>25</c:v>
                </c:pt>
                <c:pt idx="35">
                  <c:v>22</c:v>
                </c:pt>
                <c:pt idx="36">
                  <c:v>25</c:v>
                </c:pt>
                <c:pt idx="37">
                  <c:v>26</c:v>
                </c:pt>
                <c:pt idx="38">
                  <c:v>30</c:v>
                </c:pt>
                <c:pt idx="39">
                  <c:v>29</c:v>
                </c:pt>
                <c:pt idx="40">
                  <c:v>24</c:v>
                </c:pt>
                <c:pt idx="41">
                  <c:v>23</c:v>
                </c:pt>
                <c:pt idx="42">
                  <c:v>20</c:v>
                </c:pt>
                <c:pt idx="43">
                  <c:v>28</c:v>
                </c:pt>
                <c:pt idx="44">
                  <c:v>26</c:v>
                </c:pt>
                <c:pt idx="45">
                  <c:v>20</c:v>
                </c:pt>
                <c:pt idx="46">
                  <c:v>21</c:v>
                </c:pt>
                <c:pt idx="47">
                  <c:v>27</c:v>
                </c:pt>
                <c:pt idx="48">
                  <c:v>22</c:v>
                </c:pt>
                <c:pt idx="49">
                  <c:v>30</c:v>
                </c:pt>
                <c:pt idx="50">
                  <c:v>34</c:v>
                </c:pt>
                <c:pt idx="51">
                  <c:v>29</c:v>
                </c:pt>
                <c:pt idx="52">
                  <c:v>29</c:v>
                </c:pt>
                <c:pt idx="53">
                  <c:v>28</c:v>
                </c:pt>
                <c:pt idx="54">
                  <c:v>23</c:v>
                </c:pt>
                <c:pt idx="55">
                  <c:v>21</c:v>
                </c:pt>
                <c:pt idx="56">
                  <c:v>22</c:v>
                </c:pt>
                <c:pt idx="57">
                  <c:v>27</c:v>
                </c:pt>
                <c:pt idx="58">
                  <c:v>30</c:v>
                </c:pt>
                <c:pt idx="59">
                  <c:v>31</c:v>
                </c:pt>
                <c:pt idx="60">
                  <c:v>29</c:v>
                </c:pt>
                <c:pt idx="61">
                  <c:v>23</c:v>
                </c:pt>
                <c:pt idx="62">
                  <c:v>23</c:v>
                </c:pt>
                <c:pt idx="63">
                  <c:v>22</c:v>
                </c:pt>
                <c:pt idx="64">
                  <c:v>21</c:v>
                </c:pt>
                <c:pt idx="65">
                  <c:v>21</c:v>
                </c:pt>
                <c:pt idx="66">
                  <c:v>32</c:v>
                </c:pt>
                <c:pt idx="67">
                  <c:v>28</c:v>
                </c:pt>
                <c:pt idx="68">
                  <c:v>28</c:v>
                </c:pt>
                <c:pt idx="69">
                  <c:v>25</c:v>
                </c:pt>
                <c:pt idx="70">
                  <c:v>27</c:v>
                </c:pt>
                <c:pt idx="71">
                  <c:v>25</c:v>
                </c:pt>
                <c:pt idx="72">
                  <c:v>29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30</c:v>
                </c:pt>
                <c:pt idx="77">
                  <c:v>27</c:v>
                </c:pt>
                <c:pt idx="78">
                  <c:v>24</c:v>
                </c:pt>
                <c:pt idx="79">
                  <c:v>35</c:v>
                </c:pt>
                <c:pt idx="80">
                  <c:v>28</c:v>
                </c:pt>
                <c:pt idx="81">
                  <c:v>23</c:v>
                </c:pt>
                <c:pt idx="82">
                  <c:v>22</c:v>
                </c:pt>
                <c:pt idx="83">
                  <c:v>30</c:v>
                </c:pt>
                <c:pt idx="84">
                  <c:v>32</c:v>
                </c:pt>
                <c:pt idx="85">
                  <c:v>33</c:v>
                </c:pt>
                <c:pt idx="86">
                  <c:v>31</c:v>
                </c:pt>
                <c:pt idx="87">
                  <c:v>23</c:v>
                </c:pt>
                <c:pt idx="88">
                  <c:v>27</c:v>
                </c:pt>
                <c:pt idx="89">
                  <c:v>28</c:v>
                </c:pt>
                <c:pt idx="90">
                  <c:v>28</c:v>
                </c:pt>
                <c:pt idx="91">
                  <c:v>29</c:v>
                </c:pt>
                <c:pt idx="92">
                  <c:v>27</c:v>
                </c:pt>
                <c:pt idx="93">
                  <c:v>31</c:v>
                </c:pt>
                <c:pt idx="94">
                  <c:v>20</c:v>
                </c:pt>
                <c:pt idx="95">
                  <c:v>22</c:v>
                </c:pt>
                <c:pt idx="96">
                  <c:v>23</c:v>
                </c:pt>
                <c:pt idx="97">
                  <c:v>21</c:v>
                </c:pt>
                <c:pt idx="98">
                  <c:v>24</c:v>
                </c:pt>
                <c:pt idx="99">
                  <c:v>21</c:v>
                </c:pt>
                <c:pt idx="100">
                  <c:v>35</c:v>
                </c:pt>
                <c:pt idx="101">
                  <c:v>28</c:v>
                </c:pt>
                <c:pt idx="102">
                  <c:v>24</c:v>
                </c:pt>
                <c:pt idx="103">
                  <c:v>22</c:v>
                </c:pt>
                <c:pt idx="104">
                  <c:v>21</c:v>
                </c:pt>
                <c:pt idx="105">
                  <c:v>22</c:v>
                </c:pt>
                <c:pt idx="106">
                  <c:v>21</c:v>
                </c:pt>
                <c:pt idx="107">
                  <c:v>21</c:v>
                </c:pt>
                <c:pt idx="108">
                  <c:v>23</c:v>
                </c:pt>
                <c:pt idx="109">
                  <c:v>22</c:v>
                </c:pt>
                <c:pt idx="110">
                  <c:v>28</c:v>
                </c:pt>
                <c:pt idx="111">
                  <c:v>28</c:v>
                </c:pt>
                <c:pt idx="112">
                  <c:v>25</c:v>
                </c:pt>
                <c:pt idx="113">
                  <c:v>32</c:v>
                </c:pt>
                <c:pt idx="114">
                  <c:v>21</c:v>
                </c:pt>
                <c:pt idx="115">
                  <c:v>29</c:v>
                </c:pt>
                <c:pt idx="116">
                  <c:v>27</c:v>
                </c:pt>
                <c:pt idx="117">
                  <c:v>26</c:v>
                </c:pt>
                <c:pt idx="118">
                  <c:v>24</c:v>
                </c:pt>
                <c:pt idx="119">
                  <c:v>26</c:v>
                </c:pt>
                <c:pt idx="120">
                  <c:v>25</c:v>
                </c:pt>
                <c:pt idx="121">
                  <c:v>24</c:v>
                </c:pt>
                <c:pt idx="122">
                  <c:v>23</c:v>
                </c:pt>
                <c:pt idx="123">
                  <c:v>23</c:v>
                </c:pt>
                <c:pt idx="124">
                  <c:v>26</c:v>
                </c:pt>
                <c:pt idx="125">
                  <c:v>24</c:v>
                </c:pt>
                <c:pt idx="126">
                  <c:v>28</c:v>
                </c:pt>
                <c:pt idx="127">
                  <c:v>27</c:v>
                </c:pt>
                <c:pt idx="128">
                  <c:v>22</c:v>
                </c:pt>
                <c:pt idx="129">
                  <c:v>28</c:v>
                </c:pt>
                <c:pt idx="130">
                  <c:v>20</c:v>
                </c:pt>
                <c:pt idx="131">
                  <c:v>23</c:v>
                </c:pt>
                <c:pt idx="132">
                  <c:v>25</c:v>
                </c:pt>
                <c:pt idx="133">
                  <c:v>22</c:v>
                </c:pt>
                <c:pt idx="134">
                  <c:v>28</c:v>
                </c:pt>
                <c:pt idx="135">
                  <c:v>23</c:v>
                </c:pt>
                <c:pt idx="136">
                  <c:v>27</c:v>
                </c:pt>
                <c:pt idx="137">
                  <c:v>31</c:v>
                </c:pt>
                <c:pt idx="138">
                  <c:v>29</c:v>
                </c:pt>
                <c:pt idx="139">
                  <c:v>25</c:v>
                </c:pt>
                <c:pt idx="140">
                  <c:v>34</c:v>
                </c:pt>
                <c:pt idx="141">
                  <c:v>28</c:v>
                </c:pt>
                <c:pt idx="142">
                  <c:v>28</c:v>
                </c:pt>
                <c:pt idx="143">
                  <c:v>31</c:v>
                </c:pt>
                <c:pt idx="144">
                  <c:v>27</c:v>
                </c:pt>
                <c:pt idx="145">
                  <c:v>27</c:v>
                </c:pt>
                <c:pt idx="146">
                  <c:v>26</c:v>
                </c:pt>
                <c:pt idx="147">
                  <c:v>29</c:v>
                </c:pt>
                <c:pt idx="148">
                  <c:v>25</c:v>
                </c:pt>
                <c:pt idx="149">
                  <c:v>26</c:v>
                </c:pt>
                <c:pt idx="150">
                  <c:v>26</c:v>
                </c:pt>
                <c:pt idx="151">
                  <c:v>27</c:v>
                </c:pt>
                <c:pt idx="152">
                  <c:v>25</c:v>
                </c:pt>
                <c:pt idx="153">
                  <c:v>24</c:v>
                </c:pt>
                <c:pt idx="154">
                  <c:v>26</c:v>
                </c:pt>
                <c:pt idx="155">
                  <c:v>20</c:v>
                </c:pt>
                <c:pt idx="156">
                  <c:v>24</c:v>
                </c:pt>
                <c:pt idx="157">
                  <c:v>23</c:v>
                </c:pt>
                <c:pt idx="158">
                  <c:v>29</c:v>
                </c:pt>
                <c:pt idx="159">
                  <c:v>25</c:v>
                </c:pt>
                <c:pt idx="160">
                  <c:v>24</c:v>
                </c:pt>
                <c:pt idx="161">
                  <c:v>22</c:v>
                </c:pt>
                <c:pt idx="162">
                  <c:v>31</c:v>
                </c:pt>
                <c:pt idx="163">
                  <c:v>26</c:v>
                </c:pt>
                <c:pt idx="164">
                  <c:v>24</c:v>
                </c:pt>
                <c:pt idx="165">
                  <c:v>21</c:v>
                </c:pt>
                <c:pt idx="166">
                  <c:v>25</c:v>
                </c:pt>
                <c:pt idx="167">
                  <c:v>21</c:v>
                </c:pt>
                <c:pt idx="168">
                  <c:v>25</c:v>
                </c:pt>
                <c:pt idx="169">
                  <c:v>25</c:v>
                </c:pt>
                <c:pt idx="170">
                  <c:v>27</c:v>
                </c:pt>
                <c:pt idx="171">
                  <c:v>23</c:v>
                </c:pt>
                <c:pt idx="172">
                  <c:v>26</c:v>
                </c:pt>
                <c:pt idx="173">
                  <c:v>29</c:v>
                </c:pt>
                <c:pt idx="174">
                  <c:v>28</c:v>
                </c:pt>
                <c:pt idx="175">
                  <c:v>23</c:v>
                </c:pt>
                <c:pt idx="176">
                  <c:v>30</c:v>
                </c:pt>
                <c:pt idx="177">
                  <c:v>20</c:v>
                </c:pt>
                <c:pt idx="178">
                  <c:v>22</c:v>
                </c:pt>
                <c:pt idx="179">
                  <c:v>21</c:v>
                </c:pt>
                <c:pt idx="180">
                  <c:v>34</c:v>
                </c:pt>
                <c:pt idx="181">
                  <c:v>29</c:v>
                </c:pt>
                <c:pt idx="182">
                  <c:v>22</c:v>
                </c:pt>
                <c:pt idx="183">
                  <c:v>27</c:v>
                </c:pt>
                <c:pt idx="184">
                  <c:v>29</c:v>
                </c:pt>
                <c:pt idx="185">
                  <c:v>26</c:v>
                </c:pt>
                <c:pt idx="186">
                  <c:v>30</c:v>
                </c:pt>
                <c:pt idx="187">
                  <c:v>21</c:v>
                </c:pt>
                <c:pt idx="188">
                  <c:v>35</c:v>
                </c:pt>
              </c:numCache>
            </c:numRef>
          </c:xVal>
          <c:yVal>
            <c:numRef>
              <c:f>'Contract Length vs Sign Age'!$C$2:$C$190</c:f>
              <c:numCache>
                <c:formatCode>General</c:formatCode>
                <c:ptCount val="189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13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5</c:v>
                </c:pt>
                <c:pt idx="19">
                  <c:v>8</c:v>
                </c:pt>
                <c:pt idx="20">
                  <c:v>8</c:v>
                </c:pt>
                <c:pt idx="21">
                  <c:v>7</c:v>
                </c:pt>
                <c:pt idx="22">
                  <c:v>12</c:v>
                </c:pt>
                <c:pt idx="23">
                  <c:v>8</c:v>
                </c:pt>
                <c:pt idx="24">
                  <c:v>8</c:v>
                </c:pt>
                <c:pt idx="25">
                  <c:v>5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1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14</c:v>
                </c:pt>
                <c:pt idx="38">
                  <c:v>5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6</c:v>
                </c:pt>
                <c:pt idx="44">
                  <c:v>8</c:v>
                </c:pt>
                <c:pt idx="45">
                  <c:v>7</c:v>
                </c:pt>
                <c:pt idx="46">
                  <c:v>8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7</c:v>
                </c:pt>
                <c:pt idx="54">
                  <c:v>3</c:v>
                </c:pt>
                <c:pt idx="55">
                  <c:v>3</c:v>
                </c:pt>
                <c:pt idx="56">
                  <c:v>6</c:v>
                </c:pt>
                <c:pt idx="57">
                  <c:v>8</c:v>
                </c:pt>
                <c:pt idx="58">
                  <c:v>8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3</c:v>
                </c:pt>
                <c:pt idx="63">
                  <c:v>6</c:v>
                </c:pt>
                <c:pt idx="64">
                  <c:v>2</c:v>
                </c:pt>
                <c:pt idx="65">
                  <c:v>6</c:v>
                </c:pt>
                <c:pt idx="66">
                  <c:v>3</c:v>
                </c:pt>
                <c:pt idx="67">
                  <c:v>8</c:v>
                </c:pt>
                <c:pt idx="68">
                  <c:v>7</c:v>
                </c:pt>
                <c:pt idx="69">
                  <c:v>8</c:v>
                </c:pt>
                <c:pt idx="70">
                  <c:v>7</c:v>
                </c:pt>
                <c:pt idx="71">
                  <c:v>6</c:v>
                </c:pt>
                <c:pt idx="72">
                  <c:v>7</c:v>
                </c:pt>
                <c:pt idx="73">
                  <c:v>3</c:v>
                </c:pt>
                <c:pt idx="74">
                  <c:v>7</c:v>
                </c:pt>
                <c:pt idx="75">
                  <c:v>7</c:v>
                </c:pt>
                <c:pt idx="76">
                  <c:v>5</c:v>
                </c:pt>
                <c:pt idx="77">
                  <c:v>8</c:v>
                </c:pt>
                <c:pt idx="78">
                  <c:v>8</c:v>
                </c:pt>
                <c:pt idx="79">
                  <c:v>3</c:v>
                </c:pt>
                <c:pt idx="80">
                  <c:v>8</c:v>
                </c:pt>
                <c:pt idx="81">
                  <c:v>8</c:v>
                </c:pt>
                <c:pt idx="82">
                  <c:v>5</c:v>
                </c:pt>
                <c:pt idx="83">
                  <c:v>6</c:v>
                </c:pt>
                <c:pt idx="84">
                  <c:v>5</c:v>
                </c:pt>
                <c:pt idx="85">
                  <c:v>2</c:v>
                </c:pt>
                <c:pt idx="86">
                  <c:v>7</c:v>
                </c:pt>
                <c:pt idx="87">
                  <c:v>10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5</c:v>
                </c:pt>
                <c:pt idx="92">
                  <c:v>6</c:v>
                </c:pt>
                <c:pt idx="93">
                  <c:v>5</c:v>
                </c:pt>
                <c:pt idx="94">
                  <c:v>7</c:v>
                </c:pt>
                <c:pt idx="95">
                  <c:v>6</c:v>
                </c:pt>
                <c:pt idx="96">
                  <c:v>5</c:v>
                </c:pt>
                <c:pt idx="97">
                  <c:v>6</c:v>
                </c:pt>
                <c:pt idx="98">
                  <c:v>5</c:v>
                </c:pt>
                <c:pt idx="99">
                  <c:v>7</c:v>
                </c:pt>
                <c:pt idx="100">
                  <c:v>5</c:v>
                </c:pt>
                <c:pt idx="101">
                  <c:v>7</c:v>
                </c:pt>
                <c:pt idx="102">
                  <c:v>5</c:v>
                </c:pt>
                <c:pt idx="103">
                  <c:v>6</c:v>
                </c:pt>
                <c:pt idx="104">
                  <c:v>8</c:v>
                </c:pt>
                <c:pt idx="105">
                  <c:v>7</c:v>
                </c:pt>
                <c:pt idx="106">
                  <c:v>6</c:v>
                </c:pt>
                <c:pt idx="107">
                  <c:v>8</c:v>
                </c:pt>
                <c:pt idx="108">
                  <c:v>1</c:v>
                </c:pt>
                <c:pt idx="109">
                  <c:v>3</c:v>
                </c:pt>
                <c:pt idx="110">
                  <c:v>8</c:v>
                </c:pt>
                <c:pt idx="111">
                  <c:v>6</c:v>
                </c:pt>
                <c:pt idx="112">
                  <c:v>3</c:v>
                </c:pt>
                <c:pt idx="113">
                  <c:v>4</c:v>
                </c:pt>
                <c:pt idx="114">
                  <c:v>1</c:v>
                </c:pt>
                <c:pt idx="115">
                  <c:v>4</c:v>
                </c:pt>
                <c:pt idx="116">
                  <c:v>7</c:v>
                </c:pt>
                <c:pt idx="117">
                  <c:v>8</c:v>
                </c:pt>
                <c:pt idx="118">
                  <c:v>6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7</c:v>
                </c:pt>
                <c:pt idx="124">
                  <c:v>8</c:v>
                </c:pt>
                <c:pt idx="125">
                  <c:v>4</c:v>
                </c:pt>
                <c:pt idx="126">
                  <c:v>8</c:v>
                </c:pt>
                <c:pt idx="127">
                  <c:v>8</c:v>
                </c:pt>
                <c:pt idx="128">
                  <c:v>7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7</c:v>
                </c:pt>
                <c:pt idx="133">
                  <c:v>8</c:v>
                </c:pt>
                <c:pt idx="134">
                  <c:v>8</c:v>
                </c:pt>
                <c:pt idx="135">
                  <c:v>4</c:v>
                </c:pt>
                <c:pt idx="136">
                  <c:v>8</c:v>
                </c:pt>
                <c:pt idx="137">
                  <c:v>7</c:v>
                </c:pt>
                <c:pt idx="138">
                  <c:v>1</c:v>
                </c:pt>
                <c:pt idx="139">
                  <c:v>3</c:v>
                </c:pt>
                <c:pt idx="140">
                  <c:v>3</c:v>
                </c:pt>
                <c:pt idx="141">
                  <c:v>8</c:v>
                </c:pt>
                <c:pt idx="142">
                  <c:v>8</c:v>
                </c:pt>
                <c:pt idx="143">
                  <c:v>4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7</c:v>
                </c:pt>
                <c:pt idx="159">
                  <c:v>4</c:v>
                </c:pt>
                <c:pt idx="160">
                  <c:v>8</c:v>
                </c:pt>
                <c:pt idx="161">
                  <c:v>8</c:v>
                </c:pt>
                <c:pt idx="162">
                  <c:v>2</c:v>
                </c:pt>
                <c:pt idx="163">
                  <c:v>4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4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7</c:v>
                </c:pt>
                <c:pt idx="174">
                  <c:v>8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8</c:v>
                </c:pt>
                <c:pt idx="179">
                  <c:v>8</c:v>
                </c:pt>
                <c:pt idx="180">
                  <c:v>4</c:v>
                </c:pt>
                <c:pt idx="181">
                  <c:v>7</c:v>
                </c:pt>
                <c:pt idx="182">
                  <c:v>8</c:v>
                </c:pt>
                <c:pt idx="183">
                  <c:v>8</c:v>
                </c:pt>
                <c:pt idx="184">
                  <c:v>7</c:v>
                </c:pt>
                <c:pt idx="185">
                  <c:v>8</c:v>
                </c:pt>
                <c:pt idx="186">
                  <c:v>7</c:v>
                </c:pt>
                <c:pt idx="187">
                  <c:v>7</c:v>
                </c:pt>
                <c:pt idx="18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90-4314-96CD-AA4B6E5F8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026496"/>
        <c:axId val="1115026976"/>
      </c:scatterChart>
      <c:valAx>
        <c:axId val="1115026496"/>
        <c:scaling>
          <c:orientation val="minMax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Signing Age at Time of Contract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5026976"/>
        <c:crosses val="autoZero"/>
        <c:crossBetween val="midCat"/>
      </c:valAx>
      <c:valAx>
        <c:axId val="11150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/>
                  <a:t>Contract Length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n-US"/>
          </a:p>
        </c:txPr>
        <c:crossAx val="111502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" panose="020B0502040204020203" pitchFamily="34" charset="0"/>
          <a:cs typeface="Segoe UI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C3F401A5-84B9-04F5-CBD1-A39213BC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616ABA44-D3C2-6CBF-6F76-5EA9374D2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16C80DBE-0A68-758F-585C-B16997BB8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1BC879B0-A49D-D363-7279-343FCF5D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07AB033A-54B3-DAF4-C34A-660926A2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6E0B6DF6-AF2F-D67D-9339-6A261309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906DABB4-4E21-C8D2-5A12-71CD35C4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19</xdr:row>
      <xdr:rowOff>152400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1DE3F9F0-4B63-A5D8-07B6-02B1297F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19</xdr:row>
      <xdr:rowOff>152400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94C21A67-5BAF-824D-90B6-78D60817F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19</xdr:row>
      <xdr:rowOff>152400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229AFCB9-D002-B012-68E1-91AB827B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19</xdr:row>
      <xdr:rowOff>152400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D2F9CDF0-82F5-6BFA-DBF8-527C15732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19</xdr:row>
      <xdr:rowOff>152400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7112DC7A-2CE4-EEC8-635F-67AD30ED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19</xdr:row>
      <xdr:rowOff>152400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2577320A-8D8E-4D0E-F8CB-B2FD9B07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19</xdr:row>
      <xdr:rowOff>152400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2E3F65A9-64C2-7113-0DE9-2266BA1B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19</xdr:row>
      <xdr:rowOff>152400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0E083737-FF6B-E7F3-AAB3-4CE15555D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19</xdr:row>
      <xdr:rowOff>152400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C7D3242E-1AEC-CAAC-0378-1B85C22D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19</xdr:row>
      <xdr:rowOff>152400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2380DC4A-E84E-603F-51FE-4BD67E44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19</xdr:row>
      <xdr:rowOff>152400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A1577D8D-1C55-A3D8-5BEB-B2E1F5E4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9128303E-E61C-174D-F1B1-0123CD32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137CE2E2-C767-A4B4-027D-B0FA96EE7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884C86E5-4798-2D03-A24E-C3F1E08E3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5773DC46-7510-A45E-19E1-1976DDDE7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76638080-5628-F370-4972-96EFD33DD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9041FE22-093F-DBD4-2484-7F706D3B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0EFF63DF-8133-B261-733E-4647E02F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37</xdr:row>
      <xdr:rowOff>152400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118D51F5-04F0-46DA-2FA5-02B4082F3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37</xdr:row>
      <xdr:rowOff>152400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63A2ED06-B4D6-5970-2D4D-0D57FF74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37</xdr:row>
      <xdr:rowOff>152400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6288942B-7606-12B8-0808-54EE379E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37</xdr:row>
      <xdr:rowOff>152400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192AEBBA-A5A3-58E9-E437-A445685D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37</xdr:row>
      <xdr:rowOff>152400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F48F14FE-0F32-FDE4-08FD-436409ECA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37</xdr:row>
      <xdr:rowOff>152400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34372F72-0BB7-2167-A666-F7400DCE5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37</xdr:row>
      <xdr:rowOff>152400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F66AAA5F-0884-4B9C-5255-1C38402E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37</xdr:row>
      <xdr:rowOff>152400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B6D0BC14-19F0-4250-578D-5397FE7B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37</xdr:row>
      <xdr:rowOff>152400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186212E5-C13D-9A87-2105-18DA6DBE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37</xdr:row>
      <xdr:rowOff>152400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8832E1B2-8414-96B1-E5D7-0CB178D9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37</xdr:row>
      <xdr:rowOff>152400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253070D0-4053-6A2A-A668-31C368C8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7FF5E80D-D2C0-75BA-4443-C06C1861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94FFDF6E-F46A-7201-ECEA-C5FB9446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9999CB22-E759-3654-6B32-09ED53E6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AF7F04E2-73EE-EB12-DAF9-6FFBE7F23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C6638B2B-7DE7-734A-C352-5CDB26673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53316697-3209-A688-823B-E40FF389C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15F0A31B-DBE1-1329-B33F-19CF65DE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19</xdr:row>
      <xdr:rowOff>152400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FB9A3685-78F6-CD55-8CA3-C5B47F52E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19</xdr:row>
      <xdr:rowOff>152400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DBD858D0-155B-589D-ED94-E3A97266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5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19</xdr:row>
      <xdr:rowOff>152400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4BE946D8-1580-AB88-8397-842C0002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19</xdr:row>
      <xdr:rowOff>152400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9AC81347-746B-2974-D348-53670686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19</xdr:row>
      <xdr:rowOff>152400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7EDE9E26-2CB0-4427-8F2E-BE202269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19</xdr:row>
      <xdr:rowOff>152400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3619E103-7789-A857-6C00-236B6DCA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19</xdr:row>
      <xdr:rowOff>152400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C10EC807-B249-24F6-F79A-4B1D2A460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2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19</xdr:row>
      <xdr:rowOff>152400</xdr:rowOff>
    </xdr:to>
    <xdr:pic>
      <xdr:nvPicPr>
        <xdr:cNvPr id="52" name="Picture 51" descr="CA">
          <a:extLst>
            <a:ext uri="{FF2B5EF4-FFF2-40B4-BE49-F238E27FC236}">
              <a16:creationId xmlns:a16="http://schemas.microsoft.com/office/drawing/2014/main" id="{52A1F4F9-EA44-0B8C-A511-E69FC24A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19</xdr:row>
      <xdr:rowOff>152400</xdr:rowOff>
    </xdr:to>
    <xdr:pic>
      <xdr:nvPicPr>
        <xdr:cNvPr id="53" name="Picture 52" descr="CA">
          <a:extLst>
            <a:ext uri="{FF2B5EF4-FFF2-40B4-BE49-F238E27FC236}">
              <a16:creationId xmlns:a16="http://schemas.microsoft.com/office/drawing/2014/main" id="{ACBAB282-B3C1-9681-B51E-DAE48A659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19</xdr:row>
      <xdr:rowOff>152400</xdr:rowOff>
    </xdr:to>
    <xdr:pic>
      <xdr:nvPicPr>
        <xdr:cNvPr id="54" name="Picture 53" descr="CA">
          <a:extLst>
            <a:ext uri="{FF2B5EF4-FFF2-40B4-BE49-F238E27FC236}">
              <a16:creationId xmlns:a16="http://schemas.microsoft.com/office/drawing/2014/main" id="{97E358AD-DEA5-1044-2E96-202D97646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19</xdr:row>
      <xdr:rowOff>152400</xdr:rowOff>
    </xdr:to>
    <xdr:pic>
      <xdr:nvPicPr>
        <xdr:cNvPr id="55" name="Picture 54" descr="CA">
          <a:extLst>
            <a:ext uri="{FF2B5EF4-FFF2-40B4-BE49-F238E27FC236}">
              <a16:creationId xmlns:a16="http://schemas.microsoft.com/office/drawing/2014/main" id="{73EF7606-E6A6-1D30-B558-B9196DB6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6" name="Picture 55" descr="CA">
          <a:extLst>
            <a:ext uri="{FF2B5EF4-FFF2-40B4-BE49-F238E27FC236}">
              <a16:creationId xmlns:a16="http://schemas.microsoft.com/office/drawing/2014/main" id="{4AB7E313-D2CC-9431-8898-87066261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9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7" name="Picture 56" descr="CA">
          <a:extLst>
            <a:ext uri="{FF2B5EF4-FFF2-40B4-BE49-F238E27FC236}">
              <a16:creationId xmlns:a16="http://schemas.microsoft.com/office/drawing/2014/main" id="{E7AFEDE4-C3CA-A1E4-3A01-586C964A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8" name="Picture 57" descr="CA">
          <a:extLst>
            <a:ext uri="{FF2B5EF4-FFF2-40B4-BE49-F238E27FC236}">
              <a16:creationId xmlns:a16="http://schemas.microsoft.com/office/drawing/2014/main" id="{B172BD65-81E2-1699-77EE-3B64146E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59" name="Picture 58" descr="CA">
          <a:extLst>
            <a:ext uri="{FF2B5EF4-FFF2-40B4-BE49-F238E27FC236}">
              <a16:creationId xmlns:a16="http://schemas.microsoft.com/office/drawing/2014/main" id="{611A971A-4C91-1434-70B8-1B5C8F532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0" name="Picture 59" descr="CA">
          <a:extLst>
            <a:ext uri="{FF2B5EF4-FFF2-40B4-BE49-F238E27FC236}">
              <a16:creationId xmlns:a16="http://schemas.microsoft.com/office/drawing/2014/main" id="{5169BA22-8AF5-DB68-4162-205B28BB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1" name="Picture 60" descr="CA">
          <a:extLst>
            <a:ext uri="{FF2B5EF4-FFF2-40B4-BE49-F238E27FC236}">
              <a16:creationId xmlns:a16="http://schemas.microsoft.com/office/drawing/2014/main" id="{9622218D-F9AB-8137-110E-905E38E3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2" name="Picture 61" descr="CA">
          <a:extLst>
            <a:ext uri="{FF2B5EF4-FFF2-40B4-BE49-F238E27FC236}">
              <a16:creationId xmlns:a16="http://schemas.microsoft.com/office/drawing/2014/main" id="{5A1F4B26-1A19-AC9C-57A1-47C95D367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37</xdr:row>
      <xdr:rowOff>152400</xdr:rowOff>
    </xdr:to>
    <xdr:pic>
      <xdr:nvPicPr>
        <xdr:cNvPr id="63" name="Picture 62" descr="CA">
          <a:extLst>
            <a:ext uri="{FF2B5EF4-FFF2-40B4-BE49-F238E27FC236}">
              <a16:creationId xmlns:a16="http://schemas.microsoft.com/office/drawing/2014/main" id="{668808CF-FD3E-6E60-7905-2AFD3715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37</xdr:row>
      <xdr:rowOff>152400</xdr:rowOff>
    </xdr:to>
    <xdr:pic>
      <xdr:nvPicPr>
        <xdr:cNvPr id="64" name="Picture 63" descr="CA">
          <a:extLst>
            <a:ext uri="{FF2B5EF4-FFF2-40B4-BE49-F238E27FC236}">
              <a16:creationId xmlns:a16="http://schemas.microsoft.com/office/drawing/2014/main" id="{50EF94C6-E748-E68A-BADC-1A8E16B26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37</xdr:row>
      <xdr:rowOff>152400</xdr:rowOff>
    </xdr:to>
    <xdr:pic>
      <xdr:nvPicPr>
        <xdr:cNvPr id="65" name="Picture 64" descr="CA">
          <a:extLst>
            <a:ext uri="{FF2B5EF4-FFF2-40B4-BE49-F238E27FC236}">
              <a16:creationId xmlns:a16="http://schemas.microsoft.com/office/drawing/2014/main" id="{C44477B2-87B6-919F-6B2B-5E9AA066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37</xdr:row>
      <xdr:rowOff>152400</xdr:rowOff>
    </xdr:to>
    <xdr:pic>
      <xdr:nvPicPr>
        <xdr:cNvPr id="66" name="Picture 65" descr="CA">
          <a:extLst>
            <a:ext uri="{FF2B5EF4-FFF2-40B4-BE49-F238E27FC236}">
              <a16:creationId xmlns:a16="http://schemas.microsoft.com/office/drawing/2014/main" id="{0A3399E3-F6BB-10A4-2FCD-9CF93E9F8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37</xdr:row>
      <xdr:rowOff>152400</xdr:rowOff>
    </xdr:to>
    <xdr:pic>
      <xdr:nvPicPr>
        <xdr:cNvPr id="67" name="Picture 66" descr="CA">
          <a:extLst>
            <a:ext uri="{FF2B5EF4-FFF2-40B4-BE49-F238E27FC236}">
              <a16:creationId xmlns:a16="http://schemas.microsoft.com/office/drawing/2014/main" id="{313BFF14-DAF0-6972-7031-34D4E1081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5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37</xdr:row>
      <xdr:rowOff>152400</xdr:rowOff>
    </xdr:to>
    <xdr:pic>
      <xdr:nvPicPr>
        <xdr:cNvPr id="68" name="Picture 67" descr="CA">
          <a:extLst>
            <a:ext uri="{FF2B5EF4-FFF2-40B4-BE49-F238E27FC236}">
              <a16:creationId xmlns:a16="http://schemas.microsoft.com/office/drawing/2014/main" id="{A89AC3C6-995A-6185-C36A-E29F7FD30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37</xdr:row>
      <xdr:rowOff>152400</xdr:rowOff>
    </xdr:to>
    <xdr:pic>
      <xdr:nvPicPr>
        <xdr:cNvPr id="69" name="Picture 68" descr="CA">
          <a:extLst>
            <a:ext uri="{FF2B5EF4-FFF2-40B4-BE49-F238E27FC236}">
              <a16:creationId xmlns:a16="http://schemas.microsoft.com/office/drawing/2014/main" id="{928B5C3A-2404-DC87-916C-206450813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7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37</xdr:row>
      <xdr:rowOff>152400</xdr:rowOff>
    </xdr:to>
    <xdr:pic>
      <xdr:nvPicPr>
        <xdr:cNvPr id="70" name="Picture 69" descr="CA">
          <a:extLst>
            <a:ext uri="{FF2B5EF4-FFF2-40B4-BE49-F238E27FC236}">
              <a16:creationId xmlns:a16="http://schemas.microsoft.com/office/drawing/2014/main" id="{C82FD2B1-5DE4-84E9-BEED-15BA53B0E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37</xdr:row>
      <xdr:rowOff>152400</xdr:rowOff>
    </xdr:to>
    <xdr:pic>
      <xdr:nvPicPr>
        <xdr:cNvPr id="71" name="Picture 70" descr="CA">
          <a:extLst>
            <a:ext uri="{FF2B5EF4-FFF2-40B4-BE49-F238E27FC236}">
              <a16:creationId xmlns:a16="http://schemas.microsoft.com/office/drawing/2014/main" id="{109D4FC5-8108-173C-A801-07CB94A45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37</xdr:row>
      <xdr:rowOff>152400</xdr:rowOff>
    </xdr:to>
    <xdr:pic>
      <xdr:nvPicPr>
        <xdr:cNvPr id="72" name="Picture 71" descr="CA">
          <a:extLst>
            <a:ext uri="{FF2B5EF4-FFF2-40B4-BE49-F238E27FC236}">
              <a16:creationId xmlns:a16="http://schemas.microsoft.com/office/drawing/2014/main" id="{BB480E03-E2B8-D528-5C76-941708E5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37</xdr:row>
      <xdr:rowOff>152400</xdr:rowOff>
    </xdr:to>
    <xdr:pic>
      <xdr:nvPicPr>
        <xdr:cNvPr id="73" name="Picture 72" descr="CA">
          <a:extLst>
            <a:ext uri="{FF2B5EF4-FFF2-40B4-BE49-F238E27FC236}">
              <a16:creationId xmlns:a16="http://schemas.microsoft.com/office/drawing/2014/main" id="{8448E2B8-A7BC-3D3F-205D-713E0C41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32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16253</xdr:rowOff>
    </xdr:from>
    <xdr:to>
      <xdr:col>2</xdr:col>
      <xdr:colOff>117355</xdr:colOff>
      <xdr:row>1</xdr:row>
      <xdr:rowOff>148848</xdr:rowOff>
    </xdr:to>
    <xdr:pic>
      <xdr:nvPicPr>
        <xdr:cNvPr id="74" name="Picture 73" descr="CA">
          <a:extLst>
            <a:ext uri="{FF2B5EF4-FFF2-40B4-BE49-F238E27FC236}">
              <a16:creationId xmlns:a16="http://schemas.microsoft.com/office/drawing/2014/main" id="{02FD468E-3D5D-8BE8-56EA-7DAF3F34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453" y="448053"/>
          <a:ext cx="119895" cy="1198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75" name="Picture 74" descr="CA">
          <a:extLst>
            <a:ext uri="{FF2B5EF4-FFF2-40B4-BE49-F238E27FC236}">
              <a16:creationId xmlns:a16="http://schemas.microsoft.com/office/drawing/2014/main" id="{6E781E3D-55B8-63A9-2E1B-65110BA20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76" name="Picture 75" descr="CA">
          <a:extLst>
            <a:ext uri="{FF2B5EF4-FFF2-40B4-BE49-F238E27FC236}">
              <a16:creationId xmlns:a16="http://schemas.microsoft.com/office/drawing/2014/main" id="{CAC33AF4-6265-85F1-C066-B68EF12DD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77" name="Picture 76" descr="CA">
          <a:extLst>
            <a:ext uri="{FF2B5EF4-FFF2-40B4-BE49-F238E27FC236}">
              <a16:creationId xmlns:a16="http://schemas.microsoft.com/office/drawing/2014/main" id="{D3CA16A5-85C5-CEC4-6676-5BD90C5B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78" name="Picture 77" descr="CA">
          <a:extLst>
            <a:ext uri="{FF2B5EF4-FFF2-40B4-BE49-F238E27FC236}">
              <a16:creationId xmlns:a16="http://schemas.microsoft.com/office/drawing/2014/main" id="{F95AA549-204C-05EC-BEA6-11451EA1D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9" name="Picture 78" descr="CA">
          <a:extLst>
            <a:ext uri="{FF2B5EF4-FFF2-40B4-BE49-F238E27FC236}">
              <a16:creationId xmlns:a16="http://schemas.microsoft.com/office/drawing/2014/main" id="{62B30967-8323-B51C-2F43-2CBBFDE0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80" name="Picture 79" descr="CA">
          <a:extLst>
            <a:ext uri="{FF2B5EF4-FFF2-40B4-BE49-F238E27FC236}">
              <a16:creationId xmlns:a16="http://schemas.microsoft.com/office/drawing/2014/main" id="{1B609DE2-E3E0-F432-8868-D0AB1B2AB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19</xdr:row>
      <xdr:rowOff>152400</xdr:rowOff>
    </xdr:to>
    <xdr:pic>
      <xdr:nvPicPr>
        <xdr:cNvPr id="81" name="Picture 80" descr="CA">
          <a:extLst>
            <a:ext uri="{FF2B5EF4-FFF2-40B4-BE49-F238E27FC236}">
              <a16:creationId xmlns:a16="http://schemas.microsoft.com/office/drawing/2014/main" id="{9DAB9AF5-FE43-4F76-F947-11E861FD9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19</xdr:row>
      <xdr:rowOff>152400</xdr:rowOff>
    </xdr:to>
    <xdr:pic>
      <xdr:nvPicPr>
        <xdr:cNvPr id="82" name="Picture 81" descr="CA">
          <a:extLst>
            <a:ext uri="{FF2B5EF4-FFF2-40B4-BE49-F238E27FC236}">
              <a16:creationId xmlns:a16="http://schemas.microsoft.com/office/drawing/2014/main" id="{26880C8E-113B-2E5E-0702-31821494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19</xdr:row>
      <xdr:rowOff>152400</xdr:rowOff>
    </xdr:to>
    <xdr:pic>
      <xdr:nvPicPr>
        <xdr:cNvPr id="83" name="Picture 82" descr="CA">
          <a:extLst>
            <a:ext uri="{FF2B5EF4-FFF2-40B4-BE49-F238E27FC236}">
              <a16:creationId xmlns:a16="http://schemas.microsoft.com/office/drawing/2014/main" id="{B5C5551D-FB2B-973B-6F6F-21F548B1C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19</xdr:row>
      <xdr:rowOff>152400</xdr:rowOff>
    </xdr:to>
    <xdr:pic>
      <xdr:nvPicPr>
        <xdr:cNvPr id="84" name="Picture 83" descr="CA">
          <a:extLst>
            <a:ext uri="{FF2B5EF4-FFF2-40B4-BE49-F238E27FC236}">
              <a16:creationId xmlns:a16="http://schemas.microsoft.com/office/drawing/2014/main" id="{A073933F-E432-E69E-4028-B5E27B4F6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19</xdr:row>
      <xdr:rowOff>152400</xdr:rowOff>
    </xdr:to>
    <xdr:pic>
      <xdr:nvPicPr>
        <xdr:cNvPr id="85" name="Picture 84" descr="CA">
          <a:extLst>
            <a:ext uri="{FF2B5EF4-FFF2-40B4-BE49-F238E27FC236}">
              <a16:creationId xmlns:a16="http://schemas.microsoft.com/office/drawing/2014/main" id="{B4EDD29E-0183-537C-E219-9E074E02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19</xdr:row>
      <xdr:rowOff>152400</xdr:rowOff>
    </xdr:to>
    <xdr:pic>
      <xdr:nvPicPr>
        <xdr:cNvPr id="86" name="Picture 85" descr="CA">
          <a:extLst>
            <a:ext uri="{FF2B5EF4-FFF2-40B4-BE49-F238E27FC236}">
              <a16:creationId xmlns:a16="http://schemas.microsoft.com/office/drawing/2014/main" id="{977F50D6-A13B-3BD1-4923-495BCB6A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19</xdr:row>
      <xdr:rowOff>152400</xdr:rowOff>
    </xdr:to>
    <xdr:pic>
      <xdr:nvPicPr>
        <xdr:cNvPr id="87" name="Picture 86" descr="CA">
          <a:extLst>
            <a:ext uri="{FF2B5EF4-FFF2-40B4-BE49-F238E27FC236}">
              <a16:creationId xmlns:a16="http://schemas.microsoft.com/office/drawing/2014/main" id="{D55E1EC9-F8B0-42FC-1935-556D2A8D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0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19</xdr:row>
      <xdr:rowOff>152400</xdr:rowOff>
    </xdr:to>
    <xdr:pic>
      <xdr:nvPicPr>
        <xdr:cNvPr id="88" name="Picture 87" descr="CA">
          <a:extLst>
            <a:ext uri="{FF2B5EF4-FFF2-40B4-BE49-F238E27FC236}">
              <a16:creationId xmlns:a16="http://schemas.microsoft.com/office/drawing/2014/main" id="{D32DFCA8-AD5D-ACEE-3F17-A2BBA689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19</xdr:row>
      <xdr:rowOff>152400</xdr:rowOff>
    </xdr:to>
    <xdr:pic>
      <xdr:nvPicPr>
        <xdr:cNvPr id="89" name="Picture 88" descr="CA">
          <a:extLst>
            <a:ext uri="{FF2B5EF4-FFF2-40B4-BE49-F238E27FC236}">
              <a16:creationId xmlns:a16="http://schemas.microsoft.com/office/drawing/2014/main" id="{F62D50B8-1FA6-788D-FA6F-E3AAC9F98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19</xdr:row>
      <xdr:rowOff>152400</xdr:rowOff>
    </xdr:to>
    <xdr:pic>
      <xdr:nvPicPr>
        <xdr:cNvPr id="90" name="Picture 89" descr="CA">
          <a:extLst>
            <a:ext uri="{FF2B5EF4-FFF2-40B4-BE49-F238E27FC236}">
              <a16:creationId xmlns:a16="http://schemas.microsoft.com/office/drawing/2014/main" id="{DCA94541-1481-249F-6129-90B704A7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19</xdr:row>
      <xdr:rowOff>152400</xdr:rowOff>
    </xdr:to>
    <xdr:pic>
      <xdr:nvPicPr>
        <xdr:cNvPr id="91" name="Picture 90" descr="CA">
          <a:extLst>
            <a:ext uri="{FF2B5EF4-FFF2-40B4-BE49-F238E27FC236}">
              <a16:creationId xmlns:a16="http://schemas.microsoft.com/office/drawing/2014/main" id="{3ED95807-4329-2C33-1AD5-D97E57A9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92" name="Picture 91" descr="CA">
          <a:extLst>
            <a:ext uri="{FF2B5EF4-FFF2-40B4-BE49-F238E27FC236}">
              <a16:creationId xmlns:a16="http://schemas.microsoft.com/office/drawing/2014/main" id="{E6BB7C3B-D8CC-D7D6-8D54-5B4BFC0E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93" name="Picture 92" descr="CA">
          <a:extLst>
            <a:ext uri="{FF2B5EF4-FFF2-40B4-BE49-F238E27FC236}">
              <a16:creationId xmlns:a16="http://schemas.microsoft.com/office/drawing/2014/main" id="{C077EDC4-2A8A-D995-DA84-EF7C43FDB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0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94" name="Picture 93" descr="CA">
          <a:extLst>
            <a:ext uri="{FF2B5EF4-FFF2-40B4-BE49-F238E27FC236}">
              <a16:creationId xmlns:a16="http://schemas.microsoft.com/office/drawing/2014/main" id="{E1ECFF20-331A-F3E2-3BCD-D43A543E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95" name="Picture 94" descr="CA">
          <a:extLst>
            <a:ext uri="{FF2B5EF4-FFF2-40B4-BE49-F238E27FC236}">
              <a16:creationId xmlns:a16="http://schemas.microsoft.com/office/drawing/2014/main" id="{A2AA04FD-2CF8-49C2-7C74-55579D76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3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96" name="Picture 95" descr="CA">
          <a:extLst>
            <a:ext uri="{FF2B5EF4-FFF2-40B4-BE49-F238E27FC236}">
              <a16:creationId xmlns:a16="http://schemas.microsoft.com/office/drawing/2014/main" id="{273EEED4-5724-6FB1-B1E0-30592C1C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97" name="Picture 96" descr="CA">
          <a:extLst>
            <a:ext uri="{FF2B5EF4-FFF2-40B4-BE49-F238E27FC236}">
              <a16:creationId xmlns:a16="http://schemas.microsoft.com/office/drawing/2014/main" id="{208C6DD7-AF72-A226-A0CB-6349ABFD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98" name="Picture 97" descr="CA">
          <a:extLst>
            <a:ext uri="{FF2B5EF4-FFF2-40B4-BE49-F238E27FC236}">
              <a16:creationId xmlns:a16="http://schemas.microsoft.com/office/drawing/2014/main" id="{F10E84C9-499F-1AE4-29CA-0A4A29CC0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37</xdr:row>
      <xdr:rowOff>152400</xdr:rowOff>
    </xdr:to>
    <xdr:pic>
      <xdr:nvPicPr>
        <xdr:cNvPr id="99" name="Picture 98" descr="CA">
          <a:extLst>
            <a:ext uri="{FF2B5EF4-FFF2-40B4-BE49-F238E27FC236}">
              <a16:creationId xmlns:a16="http://schemas.microsoft.com/office/drawing/2014/main" id="{ABF44475-5D93-368D-0D20-EBF84D8F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37</xdr:row>
      <xdr:rowOff>152400</xdr:rowOff>
    </xdr:to>
    <xdr:pic>
      <xdr:nvPicPr>
        <xdr:cNvPr id="100" name="Picture 99" descr="CA">
          <a:extLst>
            <a:ext uri="{FF2B5EF4-FFF2-40B4-BE49-F238E27FC236}">
              <a16:creationId xmlns:a16="http://schemas.microsoft.com/office/drawing/2014/main" id="{F0FE4107-806C-6706-A6F2-EBAAB70A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37</xdr:row>
      <xdr:rowOff>152400</xdr:rowOff>
    </xdr:to>
    <xdr:pic>
      <xdr:nvPicPr>
        <xdr:cNvPr id="101" name="Picture 100" descr="CA">
          <a:extLst>
            <a:ext uri="{FF2B5EF4-FFF2-40B4-BE49-F238E27FC236}">
              <a16:creationId xmlns:a16="http://schemas.microsoft.com/office/drawing/2014/main" id="{DFB62D03-4F7D-95E8-5E28-0F705EAB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37</xdr:row>
      <xdr:rowOff>152400</xdr:rowOff>
    </xdr:to>
    <xdr:pic>
      <xdr:nvPicPr>
        <xdr:cNvPr id="102" name="Picture 101" descr="CA">
          <a:extLst>
            <a:ext uri="{FF2B5EF4-FFF2-40B4-BE49-F238E27FC236}">
              <a16:creationId xmlns:a16="http://schemas.microsoft.com/office/drawing/2014/main" id="{0E718521-26B1-9BEE-36D4-C5CACFA7B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37</xdr:row>
      <xdr:rowOff>152400</xdr:rowOff>
    </xdr:to>
    <xdr:pic>
      <xdr:nvPicPr>
        <xdr:cNvPr id="103" name="Picture 102" descr="CA">
          <a:extLst>
            <a:ext uri="{FF2B5EF4-FFF2-40B4-BE49-F238E27FC236}">
              <a16:creationId xmlns:a16="http://schemas.microsoft.com/office/drawing/2014/main" id="{D83E30A4-F58F-2C46-3CDE-4272B21C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37</xdr:row>
      <xdr:rowOff>152400</xdr:rowOff>
    </xdr:to>
    <xdr:pic>
      <xdr:nvPicPr>
        <xdr:cNvPr id="104" name="Picture 103" descr="CA">
          <a:extLst>
            <a:ext uri="{FF2B5EF4-FFF2-40B4-BE49-F238E27FC236}">
              <a16:creationId xmlns:a16="http://schemas.microsoft.com/office/drawing/2014/main" id="{B38C603F-214C-77E9-ED13-B2EBEE2F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37</xdr:row>
      <xdr:rowOff>152400</xdr:rowOff>
    </xdr:to>
    <xdr:pic>
      <xdr:nvPicPr>
        <xdr:cNvPr id="105" name="Picture 104" descr="CA">
          <a:extLst>
            <a:ext uri="{FF2B5EF4-FFF2-40B4-BE49-F238E27FC236}">
              <a16:creationId xmlns:a16="http://schemas.microsoft.com/office/drawing/2014/main" id="{BF2A7CF2-2227-7CE4-F601-A73F3AFA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37</xdr:row>
      <xdr:rowOff>152400</xdr:rowOff>
    </xdr:to>
    <xdr:pic>
      <xdr:nvPicPr>
        <xdr:cNvPr id="106" name="Picture 105" descr="CA">
          <a:extLst>
            <a:ext uri="{FF2B5EF4-FFF2-40B4-BE49-F238E27FC236}">
              <a16:creationId xmlns:a16="http://schemas.microsoft.com/office/drawing/2014/main" id="{58AC04F7-47E0-EA87-0B45-CA5F3FE92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37</xdr:row>
      <xdr:rowOff>152400</xdr:rowOff>
    </xdr:to>
    <xdr:pic>
      <xdr:nvPicPr>
        <xdr:cNvPr id="107" name="Picture 106" descr="CA">
          <a:extLst>
            <a:ext uri="{FF2B5EF4-FFF2-40B4-BE49-F238E27FC236}">
              <a16:creationId xmlns:a16="http://schemas.microsoft.com/office/drawing/2014/main" id="{84D6707E-6C65-1CE1-64A3-BCB0BDE2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37</xdr:row>
      <xdr:rowOff>152400</xdr:rowOff>
    </xdr:to>
    <xdr:pic>
      <xdr:nvPicPr>
        <xdr:cNvPr id="108" name="Picture 107" descr="CA">
          <a:extLst>
            <a:ext uri="{FF2B5EF4-FFF2-40B4-BE49-F238E27FC236}">
              <a16:creationId xmlns:a16="http://schemas.microsoft.com/office/drawing/2014/main" id="{6720793E-A31D-65F4-124E-B8030AAC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0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37</xdr:row>
      <xdr:rowOff>152400</xdr:rowOff>
    </xdr:to>
    <xdr:pic>
      <xdr:nvPicPr>
        <xdr:cNvPr id="109" name="Picture 108" descr="CA">
          <a:extLst>
            <a:ext uri="{FF2B5EF4-FFF2-40B4-BE49-F238E27FC236}">
              <a16:creationId xmlns:a16="http://schemas.microsoft.com/office/drawing/2014/main" id="{F3F533EF-3803-AAF7-8DAC-B648F7284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0" name="Picture 109" descr="CA">
          <a:extLst>
            <a:ext uri="{FF2B5EF4-FFF2-40B4-BE49-F238E27FC236}">
              <a16:creationId xmlns:a16="http://schemas.microsoft.com/office/drawing/2014/main" id="{CC9E066C-7514-D2AB-919C-EF11D0C3B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8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1" name="Picture 110" descr="CA">
          <a:extLst>
            <a:ext uri="{FF2B5EF4-FFF2-40B4-BE49-F238E27FC236}">
              <a16:creationId xmlns:a16="http://schemas.microsoft.com/office/drawing/2014/main" id="{2C8D1093-D657-1CAC-6AC6-D42FDD16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59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2" name="Picture 111" descr="CA">
          <a:extLst>
            <a:ext uri="{FF2B5EF4-FFF2-40B4-BE49-F238E27FC236}">
              <a16:creationId xmlns:a16="http://schemas.microsoft.com/office/drawing/2014/main" id="{8BC35FE9-299D-C26E-3BCD-F157ED458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13" name="Picture 112" descr="CA">
          <a:extLst>
            <a:ext uri="{FF2B5EF4-FFF2-40B4-BE49-F238E27FC236}">
              <a16:creationId xmlns:a16="http://schemas.microsoft.com/office/drawing/2014/main" id="{F1A0F50B-3521-9EBA-42F2-B62EB6EE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85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14" name="Picture 113" descr="CA">
          <a:extLst>
            <a:ext uri="{FF2B5EF4-FFF2-40B4-BE49-F238E27FC236}">
              <a16:creationId xmlns:a16="http://schemas.microsoft.com/office/drawing/2014/main" id="{44CF73FC-B9FD-5CD5-1CB3-51D3D14D1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99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15" name="Picture 114" descr="CA">
          <a:extLst>
            <a:ext uri="{FF2B5EF4-FFF2-40B4-BE49-F238E27FC236}">
              <a16:creationId xmlns:a16="http://schemas.microsoft.com/office/drawing/2014/main" id="{099725F1-0E09-1707-EEE7-8936B878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16" name="Picture 115" descr="CA">
          <a:extLst>
            <a:ext uri="{FF2B5EF4-FFF2-40B4-BE49-F238E27FC236}">
              <a16:creationId xmlns:a16="http://schemas.microsoft.com/office/drawing/2014/main" id="{7D8E3B5D-CDC2-7298-C3C8-D4366983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55</xdr:row>
      <xdr:rowOff>152400</xdr:rowOff>
    </xdr:to>
    <xdr:pic>
      <xdr:nvPicPr>
        <xdr:cNvPr id="117" name="Picture 116" descr="CA">
          <a:extLst>
            <a:ext uri="{FF2B5EF4-FFF2-40B4-BE49-F238E27FC236}">
              <a16:creationId xmlns:a16="http://schemas.microsoft.com/office/drawing/2014/main" id="{DC806F8E-D4F9-5949-D6B3-73BB6E06E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55</xdr:row>
      <xdr:rowOff>152400</xdr:rowOff>
    </xdr:to>
    <xdr:pic>
      <xdr:nvPicPr>
        <xdr:cNvPr id="118" name="Picture 117" descr="CA">
          <a:extLst>
            <a:ext uri="{FF2B5EF4-FFF2-40B4-BE49-F238E27FC236}">
              <a16:creationId xmlns:a16="http://schemas.microsoft.com/office/drawing/2014/main" id="{D5D55A0C-1C47-BD8E-0799-73275418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5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55</xdr:row>
      <xdr:rowOff>152400</xdr:rowOff>
    </xdr:to>
    <xdr:pic>
      <xdr:nvPicPr>
        <xdr:cNvPr id="119" name="Picture 118" descr="CA">
          <a:extLst>
            <a:ext uri="{FF2B5EF4-FFF2-40B4-BE49-F238E27FC236}">
              <a16:creationId xmlns:a16="http://schemas.microsoft.com/office/drawing/2014/main" id="{0DD502FC-A5D7-AC82-BEE2-5FF93374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6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55</xdr:row>
      <xdr:rowOff>152400</xdr:rowOff>
    </xdr:to>
    <xdr:pic>
      <xdr:nvPicPr>
        <xdr:cNvPr id="120" name="Picture 119" descr="CA">
          <a:extLst>
            <a:ext uri="{FF2B5EF4-FFF2-40B4-BE49-F238E27FC236}">
              <a16:creationId xmlns:a16="http://schemas.microsoft.com/office/drawing/2014/main" id="{1EF66DDD-D887-7AC3-BD05-FEEB48B45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7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55</xdr:row>
      <xdr:rowOff>152400</xdr:rowOff>
    </xdr:to>
    <xdr:pic>
      <xdr:nvPicPr>
        <xdr:cNvPr id="121" name="Picture 120" descr="CA">
          <a:extLst>
            <a:ext uri="{FF2B5EF4-FFF2-40B4-BE49-F238E27FC236}">
              <a16:creationId xmlns:a16="http://schemas.microsoft.com/office/drawing/2014/main" id="{C05D4730-5C97-1024-08F4-02161AFB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9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55</xdr:row>
      <xdr:rowOff>152400</xdr:rowOff>
    </xdr:to>
    <xdr:pic>
      <xdr:nvPicPr>
        <xdr:cNvPr id="122" name="Picture 121" descr="CA">
          <a:extLst>
            <a:ext uri="{FF2B5EF4-FFF2-40B4-BE49-F238E27FC236}">
              <a16:creationId xmlns:a16="http://schemas.microsoft.com/office/drawing/2014/main" id="{2663577E-F8D2-8ADF-9887-9F9109C7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0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55</xdr:row>
      <xdr:rowOff>152400</xdr:rowOff>
    </xdr:to>
    <xdr:pic>
      <xdr:nvPicPr>
        <xdr:cNvPr id="123" name="Picture 122" descr="CA">
          <a:extLst>
            <a:ext uri="{FF2B5EF4-FFF2-40B4-BE49-F238E27FC236}">
              <a16:creationId xmlns:a16="http://schemas.microsoft.com/office/drawing/2014/main" id="{0A5E2360-2E95-F718-4B09-11CBF15C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1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55</xdr:row>
      <xdr:rowOff>152400</xdr:rowOff>
    </xdr:to>
    <xdr:pic>
      <xdr:nvPicPr>
        <xdr:cNvPr id="124" name="Picture 123" descr="CA">
          <a:extLst>
            <a:ext uri="{FF2B5EF4-FFF2-40B4-BE49-F238E27FC236}">
              <a16:creationId xmlns:a16="http://schemas.microsoft.com/office/drawing/2014/main" id="{32CFA3CA-6770-1A1B-3D64-D261244F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3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55</xdr:row>
      <xdr:rowOff>152400</xdr:rowOff>
    </xdr:to>
    <xdr:pic>
      <xdr:nvPicPr>
        <xdr:cNvPr id="125" name="Picture 124" descr="CA">
          <a:extLst>
            <a:ext uri="{FF2B5EF4-FFF2-40B4-BE49-F238E27FC236}">
              <a16:creationId xmlns:a16="http://schemas.microsoft.com/office/drawing/2014/main" id="{589AB120-00B2-C5AC-569D-AC4F9912E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4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55</xdr:row>
      <xdr:rowOff>152400</xdr:rowOff>
    </xdr:to>
    <xdr:pic>
      <xdr:nvPicPr>
        <xdr:cNvPr id="126" name="Picture 125" descr="CA">
          <a:extLst>
            <a:ext uri="{FF2B5EF4-FFF2-40B4-BE49-F238E27FC236}">
              <a16:creationId xmlns:a16="http://schemas.microsoft.com/office/drawing/2014/main" id="{C8F66C84-1D41-2E00-A89E-5B0483255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5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55</xdr:row>
      <xdr:rowOff>152400</xdr:rowOff>
    </xdr:to>
    <xdr:pic>
      <xdr:nvPicPr>
        <xdr:cNvPr id="127" name="Picture 126" descr="CA">
          <a:extLst>
            <a:ext uri="{FF2B5EF4-FFF2-40B4-BE49-F238E27FC236}">
              <a16:creationId xmlns:a16="http://schemas.microsoft.com/office/drawing/2014/main" id="{64CAAF0B-5966-F01B-94AE-430DB022E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77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28" name="Picture 127" descr="CA">
          <a:extLst>
            <a:ext uri="{FF2B5EF4-FFF2-40B4-BE49-F238E27FC236}">
              <a16:creationId xmlns:a16="http://schemas.microsoft.com/office/drawing/2014/main" id="{F9DC8768-F0C4-7C99-A222-81D5C27F6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93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29" name="Picture 128" descr="CA">
          <a:extLst>
            <a:ext uri="{FF2B5EF4-FFF2-40B4-BE49-F238E27FC236}">
              <a16:creationId xmlns:a16="http://schemas.microsoft.com/office/drawing/2014/main" id="{FE2766EA-6F14-31C4-DDD6-941A03C5C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14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30" name="Picture 129" descr="CA">
          <a:extLst>
            <a:ext uri="{FF2B5EF4-FFF2-40B4-BE49-F238E27FC236}">
              <a16:creationId xmlns:a16="http://schemas.microsoft.com/office/drawing/2014/main" id="{88EAAE80-AE94-904B-7A81-905AC280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131" name="Picture 130" descr="CA">
          <a:extLst>
            <a:ext uri="{FF2B5EF4-FFF2-40B4-BE49-F238E27FC236}">
              <a16:creationId xmlns:a16="http://schemas.microsoft.com/office/drawing/2014/main" id="{C4CFB6A1-6AAF-4A18-E67A-8DBEFB6E1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41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32" name="Picture 131" descr="CA">
          <a:extLst>
            <a:ext uri="{FF2B5EF4-FFF2-40B4-BE49-F238E27FC236}">
              <a16:creationId xmlns:a16="http://schemas.microsoft.com/office/drawing/2014/main" id="{563DC11F-4FCC-AC8C-E50C-8D80C364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854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33" name="Picture 132" descr="CA">
          <a:extLst>
            <a:ext uri="{FF2B5EF4-FFF2-40B4-BE49-F238E27FC236}">
              <a16:creationId xmlns:a16="http://schemas.microsoft.com/office/drawing/2014/main" id="{18D78A7D-B649-AF83-66D1-B9C9CA543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134" name="Picture 133" descr="CA">
          <a:extLst>
            <a:ext uri="{FF2B5EF4-FFF2-40B4-BE49-F238E27FC236}">
              <a16:creationId xmlns:a16="http://schemas.microsoft.com/office/drawing/2014/main" id="{866B6FE1-D14B-F94A-28AD-5661113A8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81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73</xdr:row>
      <xdr:rowOff>152400</xdr:rowOff>
    </xdr:to>
    <xdr:pic>
      <xdr:nvPicPr>
        <xdr:cNvPr id="135" name="Picture 134" descr="CA">
          <a:extLst>
            <a:ext uri="{FF2B5EF4-FFF2-40B4-BE49-F238E27FC236}">
              <a16:creationId xmlns:a16="http://schemas.microsoft.com/office/drawing/2014/main" id="{2A17FDD5-176D-B08B-5507-7F7A3BC4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73</xdr:row>
      <xdr:rowOff>152400</xdr:rowOff>
    </xdr:to>
    <xdr:pic>
      <xdr:nvPicPr>
        <xdr:cNvPr id="136" name="Picture 135" descr="CA">
          <a:extLst>
            <a:ext uri="{FF2B5EF4-FFF2-40B4-BE49-F238E27FC236}">
              <a16:creationId xmlns:a16="http://schemas.microsoft.com/office/drawing/2014/main" id="{5BCEF7EB-ED85-875B-1AB9-F95D6D526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08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73</xdr:row>
      <xdr:rowOff>152400</xdr:rowOff>
    </xdr:to>
    <xdr:pic>
      <xdr:nvPicPr>
        <xdr:cNvPr id="137" name="Picture 136" descr="CA">
          <a:extLst>
            <a:ext uri="{FF2B5EF4-FFF2-40B4-BE49-F238E27FC236}">
              <a16:creationId xmlns:a16="http://schemas.microsoft.com/office/drawing/2014/main" id="{C5581373-C731-91A7-2EA0-1DC33A23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73</xdr:row>
      <xdr:rowOff>152400</xdr:rowOff>
    </xdr:to>
    <xdr:pic>
      <xdr:nvPicPr>
        <xdr:cNvPr id="138" name="Picture 137" descr="CA">
          <a:extLst>
            <a:ext uri="{FF2B5EF4-FFF2-40B4-BE49-F238E27FC236}">
              <a16:creationId xmlns:a16="http://schemas.microsoft.com/office/drawing/2014/main" id="{9C7C3CE1-CA35-9EE5-F925-FCB24583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3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73</xdr:row>
      <xdr:rowOff>152400</xdr:rowOff>
    </xdr:to>
    <xdr:pic>
      <xdr:nvPicPr>
        <xdr:cNvPr id="139" name="Picture 138" descr="CA">
          <a:extLst>
            <a:ext uri="{FF2B5EF4-FFF2-40B4-BE49-F238E27FC236}">
              <a16:creationId xmlns:a16="http://schemas.microsoft.com/office/drawing/2014/main" id="{07049AE0-CB04-354B-18D8-59AE412CA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4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73</xdr:row>
      <xdr:rowOff>152400</xdr:rowOff>
    </xdr:to>
    <xdr:pic>
      <xdr:nvPicPr>
        <xdr:cNvPr id="140" name="Picture 139" descr="CA">
          <a:extLst>
            <a:ext uri="{FF2B5EF4-FFF2-40B4-BE49-F238E27FC236}">
              <a16:creationId xmlns:a16="http://schemas.microsoft.com/office/drawing/2014/main" id="{A1B2F66D-7115-2DBA-88AA-7EDB4BF4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6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152400</xdr:colOff>
      <xdr:row>73</xdr:row>
      <xdr:rowOff>152400</xdr:rowOff>
    </xdr:to>
    <xdr:pic>
      <xdr:nvPicPr>
        <xdr:cNvPr id="141" name="Picture 140" descr="CA">
          <a:extLst>
            <a:ext uri="{FF2B5EF4-FFF2-40B4-BE49-F238E27FC236}">
              <a16:creationId xmlns:a16="http://schemas.microsoft.com/office/drawing/2014/main" id="{6F07B4C0-F1E8-D112-1A82-EA60636C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77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73</xdr:row>
      <xdr:rowOff>152400</xdr:rowOff>
    </xdr:to>
    <xdr:pic>
      <xdr:nvPicPr>
        <xdr:cNvPr id="142" name="Picture 141" descr="CA">
          <a:extLst>
            <a:ext uri="{FF2B5EF4-FFF2-40B4-BE49-F238E27FC236}">
              <a16:creationId xmlns:a16="http://schemas.microsoft.com/office/drawing/2014/main" id="{EA84762C-496B-248F-5FA6-CE0ABB854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8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152400</xdr:colOff>
      <xdr:row>73</xdr:row>
      <xdr:rowOff>152400</xdr:rowOff>
    </xdr:to>
    <xdr:pic>
      <xdr:nvPicPr>
        <xdr:cNvPr id="143" name="Picture 142" descr="CA">
          <a:extLst>
            <a:ext uri="{FF2B5EF4-FFF2-40B4-BE49-F238E27FC236}">
              <a16:creationId xmlns:a16="http://schemas.microsoft.com/office/drawing/2014/main" id="{C8FF7727-240A-3282-0A11-08162D0C6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</xdr:colOff>
      <xdr:row>73</xdr:row>
      <xdr:rowOff>152400</xdr:rowOff>
    </xdr:to>
    <xdr:pic>
      <xdr:nvPicPr>
        <xdr:cNvPr id="144" name="Picture 143" descr="CA">
          <a:extLst>
            <a:ext uri="{FF2B5EF4-FFF2-40B4-BE49-F238E27FC236}">
              <a16:creationId xmlns:a16="http://schemas.microsoft.com/office/drawing/2014/main" id="{BA086CEF-5F7F-3C9C-6C7A-9D7100FD1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1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152400</xdr:colOff>
      <xdr:row>73</xdr:row>
      <xdr:rowOff>152400</xdr:rowOff>
    </xdr:to>
    <xdr:pic>
      <xdr:nvPicPr>
        <xdr:cNvPr id="145" name="Picture 144" descr="CA">
          <a:extLst>
            <a:ext uri="{FF2B5EF4-FFF2-40B4-BE49-F238E27FC236}">
              <a16:creationId xmlns:a16="http://schemas.microsoft.com/office/drawing/2014/main" id="{99C81F92-8BD5-9D7E-4A6D-4DAC134D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pic>
      <xdr:nvPicPr>
        <xdr:cNvPr id="146" name="Picture 145" descr="CA">
          <a:extLst>
            <a:ext uri="{FF2B5EF4-FFF2-40B4-BE49-F238E27FC236}">
              <a16:creationId xmlns:a16="http://schemas.microsoft.com/office/drawing/2014/main" id="{5E84AD2C-5985-4450-1790-7D870D4B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147" name="Picture 146" descr="CA">
          <a:extLst>
            <a:ext uri="{FF2B5EF4-FFF2-40B4-BE49-F238E27FC236}">
              <a16:creationId xmlns:a16="http://schemas.microsoft.com/office/drawing/2014/main" id="{709F63D2-C101-CB1C-A4A8-65E13B69D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70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148" name="Picture 147" descr="CA">
          <a:extLst>
            <a:ext uri="{FF2B5EF4-FFF2-40B4-BE49-F238E27FC236}">
              <a16:creationId xmlns:a16="http://schemas.microsoft.com/office/drawing/2014/main" id="{2F250640-CA14-D915-D874-A519981F7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83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149" name="Picture 148" descr="CA">
          <a:extLst>
            <a:ext uri="{FF2B5EF4-FFF2-40B4-BE49-F238E27FC236}">
              <a16:creationId xmlns:a16="http://schemas.microsoft.com/office/drawing/2014/main" id="{D2D47B3E-C23A-E1A6-8FD7-5FD88203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4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150" name="Picture 149" descr="CA">
          <a:extLst>
            <a:ext uri="{FF2B5EF4-FFF2-40B4-BE49-F238E27FC236}">
              <a16:creationId xmlns:a16="http://schemas.microsoft.com/office/drawing/2014/main" id="{8D9A9F73-8D7C-D8EC-E9AE-E6FAC04E5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1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151" name="Picture 150" descr="CA">
          <a:extLst>
            <a:ext uri="{FF2B5EF4-FFF2-40B4-BE49-F238E27FC236}">
              <a16:creationId xmlns:a16="http://schemas.microsoft.com/office/drawing/2014/main" id="{DC7AA150-D5AC-9A71-5F86-15D120C0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2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152" name="Picture 151" descr="CA">
          <a:extLst>
            <a:ext uri="{FF2B5EF4-FFF2-40B4-BE49-F238E27FC236}">
              <a16:creationId xmlns:a16="http://schemas.microsoft.com/office/drawing/2014/main" id="{E2CE364A-E634-F561-44D3-B4D414E86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37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152400</xdr:colOff>
      <xdr:row>91</xdr:row>
      <xdr:rowOff>152400</xdr:rowOff>
    </xdr:to>
    <xdr:pic>
      <xdr:nvPicPr>
        <xdr:cNvPr id="153" name="Picture 152" descr="CA">
          <a:extLst>
            <a:ext uri="{FF2B5EF4-FFF2-40B4-BE49-F238E27FC236}">
              <a16:creationId xmlns:a16="http://schemas.microsoft.com/office/drawing/2014/main" id="{9ABB579C-3EF6-81D0-EDAD-39B8B50E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50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91</xdr:row>
      <xdr:rowOff>152400</xdr:rowOff>
    </xdr:to>
    <xdr:pic>
      <xdr:nvPicPr>
        <xdr:cNvPr id="154" name="Picture 153" descr="CA">
          <a:extLst>
            <a:ext uri="{FF2B5EF4-FFF2-40B4-BE49-F238E27FC236}">
              <a16:creationId xmlns:a16="http://schemas.microsoft.com/office/drawing/2014/main" id="{BF109DD6-6BAF-0CC5-083D-F8BDDB31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152400</xdr:colOff>
      <xdr:row>91</xdr:row>
      <xdr:rowOff>152400</xdr:rowOff>
    </xdr:to>
    <xdr:pic>
      <xdr:nvPicPr>
        <xdr:cNvPr id="155" name="Picture 154" descr="CA">
          <a:extLst>
            <a:ext uri="{FF2B5EF4-FFF2-40B4-BE49-F238E27FC236}">
              <a16:creationId xmlns:a16="http://schemas.microsoft.com/office/drawing/2014/main" id="{4B6EFBA5-FC4C-9762-8AA4-C3F9D5A00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7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152400</xdr:colOff>
      <xdr:row>91</xdr:row>
      <xdr:rowOff>152400</xdr:rowOff>
    </xdr:to>
    <xdr:pic>
      <xdr:nvPicPr>
        <xdr:cNvPr id="156" name="Picture 155" descr="CA">
          <a:extLst>
            <a:ext uri="{FF2B5EF4-FFF2-40B4-BE49-F238E27FC236}">
              <a16:creationId xmlns:a16="http://schemas.microsoft.com/office/drawing/2014/main" id="{BF42621A-5D05-8345-5A6B-C543C2FB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90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152400</xdr:colOff>
      <xdr:row>91</xdr:row>
      <xdr:rowOff>152400</xdr:rowOff>
    </xdr:to>
    <xdr:pic>
      <xdr:nvPicPr>
        <xdr:cNvPr id="157" name="Picture 156" descr="CA">
          <a:extLst>
            <a:ext uri="{FF2B5EF4-FFF2-40B4-BE49-F238E27FC236}">
              <a16:creationId xmlns:a16="http://schemas.microsoft.com/office/drawing/2014/main" id="{DD6317F7-E275-42A4-A299-BDB4EDF89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0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91</xdr:row>
      <xdr:rowOff>152400</xdr:rowOff>
    </xdr:to>
    <xdr:pic>
      <xdr:nvPicPr>
        <xdr:cNvPr id="158" name="Picture 157" descr="CA">
          <a:extLst>
            <a:ext uri="{FF2B5EF4-FFF2-40B4-BE49-F238E27FC236}">
              <a16:creationId xmlns:a16="http://schemas.microsoft.com/office/drawing/2014/main" id="{AF24AF5C-45C6-8EE6-6688-A0595321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91</xdr:row>
      <xdr:rowOff>152400</xdr:rowOff>
    </xdr:to>
    <xdr:pic>
      <xdr:nvPicPr>
        <xdr:cNvPr id="159" name="Picture 158" descr="CA">
          <a:extLst>
            <a:ext uri="{FF2B5EF4-FFF2-40B4-BE49-F238E27FC236}">
              <a16:creationId xmlns:a16="http://schemas.microsoft.com/office/drawing/2014/main" id="{F063ABDE-726C-12DE-D48B-BA8534A51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91</xdr:row>
      <xdr:rowOff>152400</xdr:rowOff>
    </xdr:to>
    <xdr:pic>
      <xdr:nvPicPr>
        <xdr:cNvPr id="160" name="Picture 159" descr="CA">
          <a:extLst>
            <a:ext uri="{FF2B5EF4-FFF2-40B4-BE49-F238E27FC236}">
              <a16:creationId xmlns:a16="http://schemas.microsoft.com/office/drawing/2014/main" id="{1CA43E7C-79B6-3F0B-A20C-7F569F5D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4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91</xdr:row>
      <xdr:rowOff>152400</xdr:rowOff>
    </xdr:to>
    <xdr:pic>
      <xdr:nvPicPr>
        <xdr:cNvPr id="161" name="Picture 160" descr="CA">
          <a:extLst>
            <a:ext uri="{FF2B5EF4-FFF2-40B4-BE49-F238E27FC236}">
              <a16:creationId xmlns:a16="http://schemas.microsoft.com/office/drawing/2014/main" id="{D21B753B-EBEA-F8C4-5A30-8A43B48F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91</xdr:row>
      <xdr:rowOff>152400</xdr:rowOff>
    </xdr:to>
    <xdr:pic>
      <xdr:nvPicPr>
        <xdr:cNvPr id="162" name="Picture 161" descr="CA">
          <a:extLst>
            <a:ext uri="{FF2B5EF4-FFF2-40B4-BE49-F238E27FC236}">
              <a16:creationId xmlns:a16="http://schemas.microsoft.com/office/drawing/2014/main" id="{D5B06E86-EAB2-5C6D-DA29-ECD36A9F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7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152400</xdr:colOff>
      <xdr:row>91</xdr:row>
      <xdr:rowOff>152400</xdr:rowOff>
    </xdr:to>
    <xdr:pic>
      <xdr:nvPicPr>
        <xdr:cNvPr id="163" name="Picture 162" descr="CA">
          <a:extLst>
            <a:ext uri="{FF2B5EF4-FFF2-40B4-BE49-F238E27FC236}">
              <a16:creationId xmlns:a16="http://schemas.microsoft.com/office/drawing/2014/main" id="{492BE045-EC14-7D1B-18C7-E98FE3EA1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8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152400</xdr:rowOff>
    </xdr:to>
    <xdr:pic>
      <xdr:nvPicPr>
        <xdr:cNvPr id="164" name="Picture 163" descr="CA">
          <a:extLst>
            <a:ext uri="{FF2B5EF4-FFF2-40B4-BE49-F238E27FC236}">
              <a16:creationId xmlns:a16="http://schemas.microsoft.com/office/drawing/2014/main" id="{4825E1B5-359B-6C9E-8B03-3A715E4E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05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152400</xdr:colOff>
      <xdr:row>92</xdr:row>
      <xdr:rowOff>152400</xdr:rowOff>
    </xdr:to>
    <xdr:pic>
      <xdr:nvPicPr>
        <xdr:cNvPr id="165" name="Picture 164" descr="CA">
          <a:extLst>
            <a:ext uri="{FF2B5EF4-FFF2-40B4-BE49-F238E27FC236}">
              <a16:creationId xmlns:a16="http://schemas.microsoft.com/office/drawing/2014/main" id="{AF611C5E-6260-C2F3-4807-010CF811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9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pic>
      <xdr:nvPicPr>
        <xdr:cNvPr id="166" name="Picture 165" descr="CA">
          <a:extLst>
            <a:ext uri="{FF2B5EF4-FFF2-40B4-BE49-F238E27FC236}">
              <a16:creationId xmlns:a16="http://schemas.microsoft.com/office/drawing/2014/main" id="{5EAA4558-156B-577A-4EB5-53FDBB84D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3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167" name="Picture 166" descr="CA">
          <a:extLst>
            <a:ext uri="{FF2B5EF4-FFF2-40B4-BE49-F238E27FC236}">
              <a16:creationId xmlns:a16="http://schemas.microsoft.com/office/drawing/2014/main" id="{568B0248-D52C-8AF9-BE0C-C7576E2C0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53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168" name="Picture 167" descr="CA">
          <a:extLst>
            <a:ext uri="{FF2B5EF4-FFF2-40B4-BE49-F238E27FC236}">
              <a16:creationId xmlns:a16="http://schemas.microsoft.com/office/drawing/2014/main" id="{40DC8DB9-774C-F625-F920-FBB8A385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6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169" name="Picture 168" descr="CA">
          <a:extLst>
            <a:ext uri="{FF2B5EF4-FFF2-40B4-BE49-F238E27FC236}">
              <a16:creationId xmlns:a16="http://schemas.microsoft.com/office/drawing/2014/main" id="{07FF70E7-9BFA-8A77-3E61-870CB67F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779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170" name="Picture 169" descr="CA">
          <a:extLst>
            <a:ext uri="{FF2B5EF4-FFF2-40B4-BE49-F238E27FC236}">
              <a16:creationId xmlns:a16="http://schemas.microsoft.com/office/drawing/2014/main" id="{5FF1106F-5FCB-C42C-0CE5-671575B9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171" name="Picture 170" descr="CA">
          <a:extLst>
            <a:ext uri="{FF2B5EF4-FFF2-40B4-BE49-F238E27FC236}">
              <a16:creationId xmlns:a16="http://schemas.microsoft.com/office/drawing/2014/main" id="{F6DDD035-5264-326A-CB77-9DDF8511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108</xdr:row>
      <xdr:rowOff>152400</xdr:rowOff>
    </xdr:to>
    <xdr:pic>
      <xdr:nvPicPr>
        <xdr:cNvPr id="172" name="Picture 171" descr="CA">
          <a:extLst>
            <a:ext uri="{FF2B5EF4-FFF2-40B4-BE49-F238E27FC236}">
              <a16:creationId xmlns:a16="http://schemas.microsoft.com/office/drawing/2014/main" id="{B6C05E85-AED8-A864-5933-7FCC4FB9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19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108</xdr:row>
      <xdr:rowOff>152400</xdr:rowOff>
    </xdr:to>
    <xdr:pic>
      <xdr:nvPicPr>
        <xdr:cNvPr id="173" name="Picture 172" descr="CA">
          <a:extLst>
            <a:ext uri="{FF2B5EF4-FFF2-40B4-BE49-F238E27FC236}">
              <a16:creationId xmlns:a16="http://schemas.microsoft.com/office/drawing/2014/main" id="{2862F93B-4602-3F79-85EB-C4B4E6376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33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108</xdr:row>
      <xdr:rowOff>152400</xdr:rowOff>
    </xdr:to>
    <xdr:pic>
      <xdr:nvPicPr>
        <xdr:cNvPr id="174" name="Picture 173" descr="CA">
          <a:extLst>
            <a:ext uri="{FF2B5EF4-FFF2-40B4-BE49-F238E27FC236}">
              <a16:creationId xmlns:a16="http://schemas.microsoft.com/office/drawing/2014/main" id="{13A0E80F-BA7E-F3B5-C113-2B87BECD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46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108</xdr:row>
      <xdr:rowOff>152400</xdr:rowOff>
    </xdr:to>
    <xdr:pic>
      <xdr:nvPicPr>
        <xdr:cNvPr id="175" name="Picture 174" descr="CA">
          <a:extLst>
            <a:ext uri="{FF2B5EF4-FFF2-40B4-BE49-F238E27FC236}">
              <a16:creationId xmlns:a16="http://schemas.microsoft.com/office/drawing/2014/main" id="{FF84359B-1A34-1D06-6CAB-E8B7260F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108</xdr:row>
      <xdr:rowOff>152400</xdr:rowOff>
    </xdr:to>
    <xdr:pic>
      <xdr:nvPicPr>
        <xdr:cNvPr id="176" name="Picture 175" descr="CA">
          <a:extLst>
            <a:ext uri="{FF2B5EF4-FFF2-40B4-BE49-F238E27FC236}">
              <a16:creationId xmlns:a16="http://schemas.microsoft.com/office/drawing/2014/main" id="{B0B9300D-6C2A-E7D3-BEC7-E4205FF8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7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108</xdr:row>
      <xdr:rowOff>152400</xdr:rowOff>
    </xdr:to>
    <xdr:pic>
      <xdr:nvPicPr>
        <xdr:cNvPr id="177" name="Picture 176" descr="CA">
          <a:extLst>
            <a:ext uri="{FF2B5EF4-FFF2-40B4-BE49-F238E27FC236}">
              <a16:creationId xmlns:a16="http://schemas.microsoft.com/office/drawing/2014/main" id="{B0B7A036-29C3-593F-1041-A73ADB122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86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108</xdr:row>
      <xdr:rowOff>152400</xdr:rowOff>
    </xdr:to>
    <xdr:pic>
      <xdr:nvPicPr>
        <xdr:cNvPr id="178" name="Picture 177" descr="CA">
          <a:extLst>
            <a:ext uri="{FF2B5EF4-FFF2-40B4-BE49-F238E27FC236}">
              <a16:creationId xmlns:a16="http://schemas.microsoft.com/office/drawing/2014/main" id="{DFB8FDBB-6974-0822-AB41-563CB15C9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9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108</xdr:row>
      <xdr:rowOff>152400</xdr:rowOff>
    </xdr:to>
    <xdr:pic>
      <xdr:nvPicPr>
        <xdr:cNvPr id="179" name="Picture 178" descr="CA">
          <a:extLst>
            <a:ext uri="{FF2B5EF4-FFF2-40B4-BE49-F238E27FC236}">
              <a16:creationId xmlns:a16="http://schemas.microsoft.com/office/drawing/2014/main" id="{3A342B11-95C5-1196-6897-546881CFE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91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152400</xdr:colOff>
      <xdr:row>108</xdr:row>
      <xdr:rowOff>152400</xdr:rowOff>
    </xdr:to>
    <xdr:pic>
      <xdr:nvPicPr>
        <xdr:cNvPr id="180" name="Picture 179" descr="CA">
          <a:extLst>
            <a:ext uri="{FF2B5EF4-FFF2-40B4-BE49-F238E27FC236}">
              <a16:creationId xmlns:a16="http://schemas.microsoft.com/office/drawing/2014/main" id="{BC030C55-FAAF-9030-1B89-F3FF9FE8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2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181" name="Picture 180" descr="CA">
          <a:extLst>
            <a:ext uri="{FF2B5EF4-FFF2-40B4-BE49-F238E27FC236}">
              <a16:creationId xmlns:a16="http://schemas.microsoft.com/office/drawing/2014/main" id="{CEB6AC42-5B91-07AC-684A-CCCACE51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47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182" name="Picture 181" descr="CA">
          <a:extLst>
            <a:ext uri="{FF2B5EF4-FFF2-40B4-BE49-F238E27FC236}">
              <a16:creationId xmlns:a16="http://schemas.microsoft.com/office/drawing/2014/main" id="{6190DBD7-0581-78D6-963F-FA88483D0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56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152400</xdr:colOff>
      <xdr:row>110</xdr:row>
      <xdr:rowOff>152400</xdr:rowOff>
    </xdr:to>
    <xdr:pic>
      <xdr:nvPicPr>
        <xdr:cNvPr id="183" name="Picture 182" descr="CA">
          <a:extLst>
            <a:ext uri="{FF2B5EF4-FFF2-40B4-BE49-F238E27FC236}">
              <a16:creationId xmlns:a16="http://schemas.microsoft.com/office/drawing/2014/main" id="{1386D392-6BCF-20B6-1DE3-336A98EFA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782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152400</xdr:colOff>
      <xdr:row>111</xdr:row>
      <xdr:rowOff>152400</xdr:rowOff>
    </xdr:to>
    <xdr:pic>
      <xdr:nvPicPr>
        <xdr:cNvPr id="184" name="Picture 183" descr="CA">
          <a:extLst>
            <a:ext uri="{FF2B5EF4-FFF2-40B4-BE49-F238E27FC236}">
              <a16:creationId xmlns:a16="http://schemas.microsoft.com/office/drawing/2014/main" id="{6382910A-F77E-BD9A-525D-CD039BD77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95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152400</xdr:colOff>
      <xdr:row>112</xdr:row>
      <xdr:rowOff>152400</xdr:rowOff>
    </xdr:to>
    <xdr:pic>
      <xdr:nvPicPr>
        <xdr:cNvPr id="185" name="Picture 184" descr="CA">
          <a:extLst>
            <a:ext uri="{FF2B5EF4-FFF2-40B4-BE49-F238E27FC236}">
              <a16:creationId xmlns:a16="http://schemas.microsoft.com/office/drawing/2014/main" id="{A880BDD8-0ECD-B44E-3C23-94C53CD84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208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152400</xdr:colOff>
      <xdr:row>113</xdr:row>
      <xdr:rowOff>152400</xdr:rowOff>
    </xdr:to>
    <xdr:pic>
      <xdr:nvPicPr>
        <xdr:cNvPr id="186" name="Picture 185" descr="CA">
          <a:extLst>
            <a:ext uri="{FF2B5EF4-FFF2-40B4-BE49-F238E27FC236}">
              <a16:creationId xmlns:a16="http://schemas.microsoft.com/office/drawing/2014/main" id="{46338DCC-40B4-BB85-82FD-BC2C4EEDE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42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152400</xdr:colOff>
      <xdr:row>114</xdr:row>
      <xdr:rowOff>152400</xdr:rowOff>
    </xdr:to>
    <xdr:pic>
      <xdr:nvPicPr>
        <xdr:cNvPr id="187" name="Picture 186" descr="CA">
          <a:extLst>
            <a:ext uri="{FF2B5EF4-FFF2-40B4-BE49-F238E27FC236}">
              <a16:creationId xmlns:a16="http://schemas.microsoft.com/office/drawing/2014/main" id="{4B66D1FF-B891-1241-D67B-C2B5C1B53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63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152400</xdr:colOff>
      <xdr:row>115</xdr:row>
      <xdr:rowOff>152400</xdr:rowOff>
    </xdr:to>
    <xdr:pic>
      <xdr:nvPicPr>
        <xdr:cNvPr id="188" name="Picture 187" descr="CA">
          <a:extLst>
            <a:ext uri="{FF2B5EF4-FFF2-40B4-BE49-F238E27FC236}">
              <a16:creationId xmlns:a16="http://schemas.microsoft.com/office/drawing/2014/main" id="{CC151118-F93B-41E2-C3B1-69A1BC51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48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152400</xdr:colOff>
      <xdr:row>125</xdr:row>
      <xdr:rowOff>152400</xdr:rowOff>
    </xdr:to>
    <xdr:pic>
      <xdr:nvPicPr>
        <xdr:cNvPr id="189" name="Picture 188" descr="CA">
          <a:extLst>
            <a:ext uri="{FF2B5EF4-FFF2-40B4-BE49-F238E27FC236}">
              <a16:creationId xmlns:a16="http://schemas.microsoft.com/office/drawing/2014/main" id="{73A8A2D9-FB5E-15B9-F745-FE046AE7D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62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125</xdr:row>
      <xdr:rowOff>152400</xdr:rowOff>
    </xdr:to>
    <xdr:pic>
      <xdr:nvPicPr>
        <xdr:cNvPr id="190" name="Picture 189" descr="CA">
          <a:extLst>
            <a:ext uri="{FF2B5EF4-FFF2-40B4-BE49-F238E27FC236}">
              <a16:creationId xmlns:a16="http://schemas.microsoft.com/office/drawing/2014/main" id="{D10F7322-7B9C-2C8D-88D5-3EBC3A005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275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152400</xdr:colOff>
      <xdr:row>125</xdr:row>
      <xdr:rowOff>152400</xdr:rowOff>
    </xdr:to>
    <xdr:pic>
      <xdr:nvPicPr>
        <xdr:cNvPr id="191" name="Picture 190" descr="CA">
          <a:extLst>
            <a:ext uri="{FF2B5EF4-FFF2-40B4-BE49-F238E27FC236}">
              <a16:creationId xmlns:a16="http://schemas.microsoft.com/office/drawing/2014/main" id="{53A7FD0C-7A74-B500-FFA1-B12E82CD2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152400</xdr:colOff>
      <xdr:row>125</xdr:row>
      <xdr:rowOff>152400</xdr:rowOff>
    </xdr:to>
    <xdr:pic>
      <xdr:nvPicPr>
        <xdr:cNvPr id="192" name="Picture 191" descr="CA">
          <a:extLst>
            <a:ext uri="{FF2B5EF4-FFF2-40B4-BE49-F238E27FC236}">
              <a16:creationId xmlns:a16="http://schemas.microsoft.com/office/drawing/2014/main" id="{087F858E-FF29-F95B-18FD-E612F86A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02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152400</xdr:colOff>
      <xdr:row>125</xdr:row>
      <xdr:rowOff>152400</xdr:rowOff>
    </xdr:to>
    <xdr:pic>
      <xdr:nvPicPr>
        <xdr:cNvPr id="193" name="Picture 192" descr="CA">
          <a:extLst>
            <a:ext uri="{FF2B5EF4-FFF2-40B4-BE49-F238E27FC236}">
              <a16:creationId xmlns:a16="http://schemas.microsoft.com/office/drawing/2014/main" id="{068B5AD2-22C5-1F39-9AC0-5B5B5B01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15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152400</xdr:colOff>
      <xdr:row>125</xdr:row>
      <xdr:rowOff>152400</xdr:rowOff>
    </xdr:to>
    <xdr:pic>
      <xdr:nvPicPr>
        <xdr:cNvPr id="194" name="Picture 193" descr="CA">
          <a:extLst>
            <a:ext uri="{FF2B5EF4-FFF2-40B4-BE49-F238E27FC236}">
              <a16:creationId xmlns:a16="http://schemas.microsoft.com/office/drawing/2014/main" id="{75D422D1-2054-79AC-DA9C-793813EF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128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152400</xdr:colOff>
      <xdr:row>125</xdr:row>
      <xdr:rowOff>152400</xdr:rowOff>
    </xdr:to>
    <xdr:pic>
      <xdr:nvPicPr>
        <xdr:cNvPr id="195" name="Picture 194" descr="CA">
          <a:extLst>
            <a:ext uri="{FF2B5EF4-FFF2-40B4-BE49-F238E27FC236}">
              <a16:creationId xmlns:a16="http://schemas.microsoft.com/office/drawing/2014/main" id="{74414C1D-FF94-1896-D482-BAC5D728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34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152400</xdr:colOff>
      <xdr:row>125</xdr:row>
      <xdr:rowOff>152400</xdr:rowOff>
    </xdr:to>
    <xdr:pic>
      <xdr:nvPicPr>
        <xdr:cNvPr id="196" name="Picture 195" descr="CA">
          <a:extLst>
            <a:ext uri="{FF2B5EF4-FFF2-40B4-BE49-F238E27FC236}">
              <a16:creationId xmlns:a16="http://schemas.microsoft.com/office/drawing/2014/main" id="{0720C80E-2F45-B01F-9505-855F0B3B8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5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152400</xdr:colOff>
      <xdr:row>125</xdr:row>
      <xdr:rowOff>152400</xdr:rowOff>
    </xdr:to>
    <xdr:pic>
      <xdr:nvPicPr>
        <xdr:cNvPr id="197" name="Picture 196" descr="CA">
          <a:extLst>
            <a:ext uri="{FF2B5EF4-FFF2-40B4-BE49-F238E27FC236}">
              <a16:creationId xmlns:a16="http://schemas.microsoft.com/office/drawing/2014/main" id="{9CEF3E36-B792-4901-CB4B-BE0CBCB0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69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152400</xdr:colOff>
      <xdr:row>125</xdr:row>
      <xdr:rowOff>152400</xdr:rowOff>
    </xdr:to>
    <xdr:pic>
      <xdr:nvPicPr>
        <xdr:cNvPr id="198" name="Picture 197" descr="CA">
          <a:extLst>
            <a:ext uri="{FF2B5EF4-FFF2-40B4-BE49-F238E27FC236}">
              <a16:creationId xmlns:a16="http://schemas.microsoft.com/office/drawing/2014/main" id="{4977E2CA-F1C4-94AD-737A-EECF6235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9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152400</xdr:colOff>
      <xdr:row>126</xdr:row>
      <xdr:rowOff>152400</xdr:rowOff>
    </xdr:to>
    <xdr:pic>
      <xdr:nvPicPr>
        <xdr:cNvPr id="199" name="Picture 198" descr="CA">
          <a:extLst>
            <a:ext uri="{FF2B5EF4-FFF2-40B4-BE49-F238E27FC236}">
              <a16:creationId xmlns:a16="http://schemas.microsoft.com/office/drawing/2014/main" id="{38F82C2B-5E64-B3FA-714D-402454FA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11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152400</xdr:colOff>
      <xdr:row>127</xdr:row>
      <xdr:rowOff>152400</xdr:rowOff>
    </xdr:to>
    <xdr:pic>
      <xdr:nvPicPr>
        <xdr:cNvPr id="200" name="Picture 199" descr="CA">
          <a:extLst>
            <a:ext uri="{FF2B5EF4-FFF2-40B4-BE49-F238E27FC236}">
              <a16:creationId xmlns:a16="http://schemas.microsoft.com/office/drawing/2014/main" id="{562322A9-F35F-1DC5-A7D9-10EDB5BCF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42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152400</xdr:colOff>
      <xdr:row>128</xdr:row>
      <xdr:rowOff>152400</xdr:rowOff>
    </xdr:to>
    <xdr:pic>
      <xdr:nvPicPr>
        <xdr:cNvPr id="201" name="Picture 200" descr="CA">
          <a:extLst>
            <a:ext uri="{FF2B5EF4-FFF2-40B4-BE49-F238E27FC236}">
              <a16:creationId xmlns:a16="http://schemas.microsoft.com/office/drawing/2014/main" id="{6FBF12F7-798F-C60B-2E1D-F643A27A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637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152400</xdr:rowOff>
    </xdr:to>
    <xdr:pic>
      <xdr:nvPicPr>
        <xdr:cNvPr id="202" name="Picture 201" descr="CA">
          <a:extLst>
            <a:ext uri="{FF2B5EF4-FFF2-40B4-BE49-F238E27FC236}">
              <a16:creationId xmlns:a16="http://schemas.microsoft.com/office/drawing/2014/main" id="{A72D108E-DD2B-3984-6ADD-4C378F252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5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152400</xdr:colOff>
      <xdr:row>130</xdr:row>
      <xdr:rowOff>152400</xdr:rowOff>
    </xdr:to>
    <xdr:pic>
      <xdr:nvPicPr>
        <xdr:cNvPr id="203" name="Picture 202" descr="CA">
          <a:extLst>
            <a:ext uri="{FF2B5EF4-FFF2-40B4-BE49-F238E27FC236}">
              <a16:creationId xmlns:a16="http://schemas.microsoft.com/office/drawing/2014/main" id="{849A61A0-0442-F68D-9AAC-5F27C2160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6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152400</xdr:colOff>
      <xdr:row>131</xdr:row>
      <xdr:rowOff>152400</xdr:rowOff>
    </xdr:to>
    <xdr:pic>
      <xdr:nvPicPr>
        <xdr:cNvPr id="204" name="Picture 203" descr="CA">
          <a:extLst>
            <a:ext uri="{FF2B5EF4-FFF2-40B4-BE49-F238E27FC236}">
              <a16:creationId xmlns:a16="http://schemas.microsoft.com/office/drawing/2014/main" id="{238EC6FE-9260-E4C8-6603-71DFE325C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277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152400</xdr:colOff>
      <xdr:row>132</xdr:row>
      <xdr:rowOff>152400</xdr:rowOff>
    </xdr:to>
    <xdr:pic>
      <xdr:nvPicPr>
        <xdr:cNvPr id="205" name="Picture 204" descr="CA">
          <a:extLst>
            <a:ext uri="{FF2B5EF4-FFF2-40B4-BE49-F238E27FC236}">
              <a16:creationId xmlns:a16="http://schemas.microsoft.com/office/drawing/2014/main" id="{DA42F040-AFC7-045D-6D52-DB79314C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491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152400</xdr:colOff>
      <xdr:row>143</xdr:row>
      <xdr:rowOff>152400</xdr:rowOff>
    </xdr:to>
    <xdr:pic>
      <xdr:nvPicPr>
        <xdr:cNvPr id="206" name="Picture 205" descr="CA">
          <a:extLst>
            <a:ext uri="{FF2B5EF4-FFF2-40B4-BE49-F238E27FC236}">
              <a16:creationId xmlns:a16="http://schemas.microsoft.com/office/drawing/2014/main" id="{5904B607-7769-EB73-37E3-ABC5D45E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0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152400</xdr:colOff>
      <xdr:row>143</xdr:row>
      <xdr:rowOff>152400</xdr:rowOff>
    </xdr:to>
    <xdr:pic>
      <xdr:nvPicPr>
        <xdr:cNvPr id="207" name="Picture 206" descr="CA">
          <a:extLst>
            <a:ext uri="{FF2B5EF4-FFF2-40B4-BE49-F238E27FC236}">
              <a16:creationId xmlns:a16="http://schemas.microsoft.com/office/drawing/2014/main" id="{4BC77F25-8BFA-75BD-089F-1295DB31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152400</xdr:colOff>
      <xdr:row>143</xdr:row>
      <xdr:rowOff>152400</xdr:rowOff>
    </xdr:to>
    <xdr:pic>
      <xdr:nvPicPr>
        <xdr:cNvPr id="208" name="Picture 207" descr="CA">
          <a:extLst>
            <a:ext uri="{FF2B5EF4-FFF2-40B4-BE49-F238E27FC236}">
              <a16:creationId xmlns:a16="http://schemas.microsoft.com/office/drawing/2014/main" id="{7F20BF5B-04C3-D362-670C-1ECFA45C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31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152400</xdr:colOff>
      <xdr:row>143</xdr:row>
      <xdr:rowOff>152400</xdr:rowOff>
    </xdr:to>
    <xdr:pic>
      <xdr:nvPicPr>
        <xdr:cNvPr id="209" name="Picture 208" descr="CA">
          <a:extLst>
            <a:ext uri="{FF2B5EF4-FFF2-40B4-BE49-F238E27FC236}">
              <a16:creationId xmlns:a16="http://schemas.microsoft.com/office/drawing/2014/main" id="{9995D13D-6215-2FCA-D717-1BE36D756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44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152400</xdr:colOff>
      <xdr:row>143</xdr:row>
      <xdr:rowOff>152400</xdr:rowOff>
    </xdr:to>
    <xdr:pic>
      <xdr:nvPicPr>
        <xdr:cNvPr id="210" name="Picture 209" descr="CA">
          <a:extLst>
            <a:ext uri="{FF2B5EF4-FFF2-40B4-BE49-F238E27FC236}">
              <a16:creationId xmlns:a16="http://schemas.microsoft.com/office/drawing/2014/main" id="{F2AF688B-442A-23CA-8B0B-740AFFEE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7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152400</xdr:colOff>
      <xdr:row>143</xdr:row>
      <xdr:rowOff>152400</xdr:rowOff>
    </xdr:to>
    <xdr:pic>
      <xdr:nvPicPr>
        <xdr:cNvPr id="211" name="Picture 210" descr="CA">
          <a:extLst>
            <a:ext uri="{FF2B5EF4-FFF2-40B4-BE49-F238E27FC236}">
              <a16:creationId xmlns:a16="http://schemas.microsoft.com/office/drawing/2014/main" id="{35519286-2DBC-4418-4E98-EDC40829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771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152400</xdr:colOff>
      <xdr:row>143</xdr:row>
      <xdr:rowOff>152400</xdr:rowOff>
    </xdr:to>
    <xdr:pic>
      <xdr:nvPicPr>
        <xdr:cNvPr id="212" name="Picture 211" descr="CA">
          <a:extLst>
            <a:ext uri="{FF2B5EF4-FFF2-40B4-BE49-F238E27FC236}">
              <a16:creationId xmlns:a16="http://schemas.microsoft.com/office/drawing/2014/main" id="{F745D9F3-89B9-F22C-110D-CF84FEC31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8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152400</xdr:colOff>
      <xdr:row>143</xdr:row>
      <xdr:rowOff>152400</xdr:rowOff>
    </xdr:to>
    <xdr:pic>
      <xdr:nvPicPr>
        <xdr:cNvPr id="213" name="Picture 212" descr="CA">
          <a:extLst>
            <a:ext uri="{FF2B5EF4-FFF2-40B4-BE49-F238E27FC236}">
              <a16:creationId xmlns:a16="http://schemas.microsoft.com/office/drawing/2014/main" id="{F9E00894-7739-FD70-35C9-666474B03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98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152400</xdr:colOff>
      <xdr:row>143</xdr:row>
      <xdr:rowOff>152400</xdr:rowOff>
    </xdr:to>
    <xdr:pic>
      <xdr:nvPicPr>
        <xdr:cNvPr id="214" name="Picture 213" descr="CA">
          <a:extLst>
            <a:ext uri="{FF2B5EF4-FFF2-40B4-BE49-F238E27FC236}">
              <a16:creationId xmlns:a16="http://schemas.microsoft.com/office/drawing/2014/main" id="{817E7EE4-61AC-58B8-DA22-8E7C3827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1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152400</xdr:colOff>
      <xdr:row>143</xdr:row>
      <xdr:rowOff>152400</xdr:rowOff>
    </xdr:to>
    <xdr:pic>
      <xdr:nvPicPr>
        <xdr:cNvPr id="215" name="Picture 214" descr="CA">
          <a:extLst>
            <a:ext uri="{FF2B5EF4-FFF2-40B4-BE49-F238E27FC236}">
              <a16:creationId xmlns:a16="http://schemas.microsoft.com/office/drawing/2014/main" id="{E103C3E6-C1BB-D63E-5704-E37EFB6D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2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152400</xdr:colOff>
      <xdr:row>143</xdr:row>
      <xdr:rowOff>152400</xdr:rowOff>
    </xdr:to>
    <xdr:pic>
      <xdr:nvPicPr>
        <xdr:cNvPr id="216" name="Picture 215" descr="CA">
          <a:extLst>
            <a:ext uri="{FF2B5EF4-FFF2-40B4-BE49-F238E27FC236}">
              <a16:creationId xmlns:a16="http://schemas.microsoft.com/office/drawing/2014/main" id="{96E7FBAA-80AE-BE44-C2EE-8CA94241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45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152400</xdr:colOff>
      <xdr:row>144</xdr:row>
      <xdr:rowOff>152400</xdr:rowOff>
    </xdr:to>
    <xdr:pic>
      <xdr:nvPicPr>
        <xdr:cNvPr id="217" name="Picture 216" descr="CA">
          <a:extLst>
            <a:ext uri="{FF2B5EF4-FFF2-40B4-BE49-F238E27FC236}">
              <a16:creationId xmlns:a16="http://schemas.microsoft.com/office/drawing/2014/main" id="{F4CE67F1-CA0B-8CA3-E3DA-4C048B7AE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6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152400</xdr:colOff>
      <xdr:row>145</xdr:row>
      <xdr:rowOff>152400</xdr:rowOff>
    </xdr:to>
    <xdr:pic>
      <xdr:nvPicPr>
        <xdr:cNvPr id="218" name="Picture 217" descr="CA">
          <a:extLst>
            <a:ext uri="{FF2B5EF4-FFF2-40B4-BE49-F238E27FC236}">
              <a16:creationId xmlns:a16="http://schemas.microsoft.com/office/drawing/2014/main" id="{2D869D17-0272-CDD9-5FAA-95F76D31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28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152400</xdr:colOff>
      <xdr:row>146</xdr:row>
      <xdr:rowOff>152400</xdr:rowOff>
    </xdr:to>
    <xdr:pic>
      <xdr:nvPicPr>
        <xdr:cNvPr id="219" name="Picture 218" descr="CA">
          <a:extLst>
            <a:ext uri="{FF2B5EF4-FFF2-40B4-BE49-F238E27FC236}">
              <a16:creationId xmlns:a16="http://schemas.microsoft.com/office/drawing/2014/main" id="{4B340E34-4C46-C788-FFAE-358A32C01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49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152400</xdr:colOff>
      <xdr:row>147</xdr:row>
      <xdr:rowOff>152400</xdr:rowOff>
    </xdr:to>
    <xdr:pic>
      <xdr:nvPicPr>
        <xdr:cNvPr id="220" name="Picture 219" descr="CA">
          <a:extLst>
            <a:ext uri="{FF2B5EF4-FFF2-40B4-BE49-F238E27FC236}">
              <a16:creationId xmlns:a16="http://schemas.microsoft.com/office/drawing/2014/main" id="{E3D12E2C-5ADF-360E-8074-3198A4A1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70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152400</xdr:colOff>
      <xdr:row>148</xdr:row>
      <xdr:rowOff>152400</xdr:rowOff>
    </xdr:to>
    <xdr:pic>
      <xdr:nvPicPr>
        <xdr:cNvPr id="221" name="Picture 220" descr="CA">
          <a:extLst>
            <a:ext uri="{FF2B5EF4-FFF2-40B4-BE49-F238E27FC236}">
              <a16:creationId xmlns:a16="http://schemas.microsoft.com/office/drawing/2014/main" id="{13BD8778-C01A-7C8F-12DA-0B722E09C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20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152400</xdr:colOff>
      <xdr:row>149</xdr:row>
      <xdr:rowOff>152400</xdr:rowOff>
    </xdr:to>
    <xdr:pic>
      <xdr:nvPicPr>
        <xdr:cNvPr id="222" name="Picture 221" descr="CA">
          <a:extLst>
            <a:ext uri="{FF2B5EF4-FFF2-40B4-BE49-F238E27FC236}">
              <a16:creationId xmlns:a16="http://schemas.microsoft.com/office/drawing/2014/main" id="{E0A09723-E9A9-F00C-263D-95D9F0F2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13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152400</xdr:colOff>
      <xdr:row>150</xdr:row>
      <xdr:rowOff>152400</xdr:rowOff>
    </xdr:to>
    <xdr:pic>
      <xdr:nvPicPr>
        <xdr:cNvPr id="223" name="Picture 222" descr="CA">
          <a:extLst>
            <a:ext uri="{FF2B5EF4-FFF2-40B4-BE49-F238E27FC236}">
              <a16:creationId xmlns:a16="http://schemas.microsoft.com/office/drawing/2014/main" id="{8E869986-903D-360C-AB1C-48189212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4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152400</xdr:colOff>
      <xdr:row>160</xdr:row>
      <xdr:rowOff>152400</xdr:rowOff>
    </xdr:to>
    <xdr:pic>
      <xdr:nvPicPr>
        <xdr:cNvPr id="224" name="Picture 223" descr="CA">
          <a:extLst>
            <a:ext uri="{FF2B5EF4-FFF2-40B4-BE49-F238E27FC236}">
              <a16:creationId xmlns:a16="http://schemas.microsoft.com/office/drawing/2014/main" id="{78DC0B38-8F54-79BE-F4EB-1E0D53D34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6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152400</xdr:colOff>
      <xdr:row>160</xdr:row>
      <xdr:rowOff>152400</xdr:rowOff>
    </xdr:to>
    <xdr:pic>
      <xdr:nvPicPr>
        <xdr:cNvPr id="225" name="Picture 224" descr="CA">
          <a:extLst>
            <a:ext uri="{FF2B5EF4-FFF2-40B4-BE49-F238E27FC236}">
              <a16:creationId xmlns:a16="http://schemas.microsoft.com/office/drawing/2014/main" id="{944BB6F6-1D4E-0D71-05F3-247465A99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73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152400</xdr:colOff>
      <xdr:row>160</xdr:row>
      <xdr:rowOff>152400</xdr:rowOff>
    </xdr:to>
    <xdr:pic>
      <xdr:nvPicPr>
        <xdr:cNvPr id="226" name="Picture 225" descr="CA">
          <a:extLst>
            <a:ext uri="{FF2B5EF4-FFF2-40B4-BE49-F238E27FC236}">
              <a16:creationId xmlns:a16="http://schemas.microsoft.com/office/drawing/2014/main" id="{19CE458F-DFB4-20BD-7AC1-487B18905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98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152400</xdr:colOff>
      <xdr:row>160</xdr:row>
      <xdr:rowOff>152400</xdr:rowOff>
    </xdr:to>
    <xdr:pic>
      <xdr:nvPicPr>
        <xdr:cNvPr id="227" name="Picture 226" descr="CA">
          <a:extLst>
            <a:ext uri="{FF2B5EF4-FFF2-40B4-BE49-F238E27FC236}">
              <a16:creationId xmlns:a16="http://schemas.microsoft.com/office/drawing/2014/main" id="{8CBBDC35-591F-DB5C-63BF-A4AFD165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200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152400</xdr:colOff>
      <xdr:row>160</xdr:row>
      <xdr:rowOff>152400</xdr:rowOff>
    </xdr:to>
    <xdr:pic>
      <xdr:nvPicPr>
        <xdr:cNvPr id="228" name="Picture 227" descr="CA">
          <a:extLst>
            <a:ext uri="{FF2B5EF4-FFF2-40B4-BE49-F238E27FC236}">
              <a16:creationId xmlns:a16="http://schemas.microsoft.com/office/drawing/2014/main" id="{D0CB6057-185E-F0CA-51B7-D2C2B528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152400</xdr:colOff>
      <xdr:row>160</xdr:row>
      <xdr:rowOff>152400</xdr:rowOff>
    </xdr:to>
    <xdr:pic>
      <xdr:nvPicPr>
        <xdr:cNvPr id="229" name="Picture 228" descr="CA">
          <a:extLst>
            <a:ext uri="{FF2B5EF4-FFF2-40B4-BE49-F238E27FC236}">
              <a16:creationId xmlns:a16="http://schemas.microsoft.com/office/drawing/2014/main" id="{022EDD02-B578-FA7E-8BEF-807B69B2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62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152400</xdr:colOff>
      <xdr:row>160</xdr:row>
      <xdr:rowOff>152400</xdr:rowOff>
    </xdr:to>
    <xdr:pic>
      <xdr:nvPicPr>
        <xdr:cNvPr id="230" name="Picture 229" descr="CA">
          <a:extLst>
            <a:ext uri="{FF2B5EF4-FFF2-40B4-BE49-F238E27FC236}">
              <a16:creationId xmlns:a16="http://schemas.microsoft.com/office/drawing/2014/main" id="{88C68604-F378-B538-A115-B56C7967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840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152400</xdr:colOff>
      <xdr:row>160</xdr:row>
      <xdr:rowOff>152400</xdr:rowOff>
    </xdr:to>
    <xdr:pic>
      <xdr:nvPicPr>
        <xdr:cNvPr id="231" name="Picture 230" descr="CA">
          <a:extLst>
            <a:ext uri="{FF2B5EF4-FFF2-40B4-BE49-F238E27FC236}">
              <a16:creationId xmlns:a16="http://schemas.microsoft.com/office/drawing/2014/main" id="{FD4D8CA6-5200-433A-D791-F6E578BA0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53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152400</xdr:colOff>
      <xdr:row>160</xdr:row>
      <xdr:rowOff>152400</xdr:rowOff>
    </xdr:to>
    <xdr:pic>
      <xdr:nvPicPr>
        <xdr:cNvPr id="232" name="Picture 231" descr="CA">
          <a:extLst>
            <a:ext uri="{FF2B5EF4-FFF2-40B4-BE49-F238E27FC236}">
              <a16:creationId xmlns:a16="http://schemas.microsoft.com/office/drawing/2014/main" id="{4532B322-795D-77B0-6902-DA176410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67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152400</xdr:colOff>
      <xdr:row>160</xdr:row>
      <xdr:rowOff>152400</xdr:rowOff>
    </xdr:to>
    <xdr:pic>
      <xdr:nvPicPr>
        <xdr:cNvPr id="233" name="Picture 232" descr="CA">
          <a:extLst>
            <a:ext uri="{FF2B5EF4-FFF2-40B4-BE49-F238E27FC236}">
              <a16:creationId xmlns:a16="http://schemas.microsoft.com/office/drawing/2014/main" id="{A2860213-A15D-8F86-AD8A-FA7DFD87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488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152400</xdr:colOff>
      <xdr:row>161</xdr:row>
      <xdr:rowOff>152400</xdr:rowOff>
    </xdr:to>
    <xdr:pic>
      <xdr:nvPicPr>
        <xdr:cNvPr id="234" name="Picture 233" descr="CA">
          <a:extLst>
            <a:ext uri="{FF2B5EF4-FFF2-40B4-BE49-F238E27FC236}">
              <a16:creationId xmlns:a16="http://schemas.microsoft.com/office/drawing/2014/main" id="{D80E2D34-E41C-22AF-B54B-3FA95C4C6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7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152400</xdr:colOff>
      <xdr:row>162</xdr:row>
      <xdr:rowOff>152400</xdr:rowOff>
    </xdr:to>
    <xdr:pic>
      <xdr:nvPicPr>
        <xdr:cNvPr id="235" name="Picture 234" descr="CA">
          <a:extLst>
            <a:ext uri="{FF2B5EF4-FFF2-40B4-BE49-F238E27FC236}">
              <a16:creationId xmlns:a16="http://schemas.microsoft.com/office/drawing/2014/main" id="{7060B167-1386-0C57-A0B3-84711F8EB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2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152400</xdr:colOff>
      <xdr:row>163</xdr:row>
      <xdr:rowOff>152400</xdr:rowOff>
    </xdr:to>
    <xdr:pic>
      <xdr:nvPicPr>
        <xdr:cNvPr id="236" name="Picture 235" descr="CA">
          <a:extLst>
            <a:ext uri="{FF2B5EF4-FFF2-40B4-BE49-F238E27FC236}">
              <a16:creationId xmlns:a16="http://schemas.microsoft.com/office/drawing/2014/main" id="{F92695E3-15F1-EED6-43F7-C3BEBDCC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13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152400</xdr:colOff>
      <xdr:row>164</xdr:row>
      <xdr:rowOff>152400</xdr:rowOff>
    </xdr:to>
    <xdr:pic>
      <xdr:nvPicPr>
        <xdr:cNvPr id="237" name="Picture 236" descr="CA">
          <a:extLst>
            <a:ext uri="{FF2B5EF4-FFF2-40B4-BE49-F238E27FC236}">
              <a16:creationId xmlns:a16="http://schemas.microsoft.com/office/drawing/2014/main" id="{CC8E1B30-E1DD-5405-B282-F93835B4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34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152400</xdr:colOff>
      <xdr:row>165</xdr:row>
      <xdr:rowOff>152400</xdr:rowOff>
    </xdr:to>
    <xdr:pic>
      <xdr:nvPicPr>
        <xdr:cNvPr id="238" name="Picture 237" descr="CA">
          <a:extLst>
            <a:ext uri="{FF2B5EF4-FFF2-40B4-BE49-F238E27FC236}">
              <a16:creationId xmlns:a16="http://schemas.microsoft.com/office/drawing/2014/main" id="{906A6127-F028-8DC9-E4AD-D4A453E1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562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152400</xdr:colOff>
      <xdr:row>166</xdr:row>
      <xdr:rowOff>152400</xdr:rowOff>
    </xdr:to>
    <xdr:pic>
      <xdr:nvPicPr>
        <xdr:cNvPr id="239" name="Picture 238" descr="CA">
          <a:extLst>
            <a:ext uri="{FF2B5EF4-FFF2-40B4-BE49-F238E27FC236}">
              <a16:creationId xmlns:a16="http://schemas.microsoft.com/office/drawing/2014/main" id="{CF8014F0-C45D-A5AF-3F02-88D34F00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152400</xdr:colOff>
      <xdr:row>167</xdr:row>
      <xdr:rowOff>152400</xdr:rowOff>
    </xdr:to>
    <xdr:pic>
      <xdr:nvPicPr>
        <xdr:cNvPr id="240" name="Picture 239" descr="CA">
          <a:extLst>
            <a:ext uri="{FF2B5EF4-FFF2-40B4-BE49-F238E27FC236}">
              <a16:creationId xmlns:a16="http://schemas.microsoft.com/office/drawing/2014/main" id="{01B6C924-BF4B-5E0E-F104-69A6D82B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89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152400</xdr:colOff>
      <xdr:row>179</xdr:row>
      <xdr:rowOff>152400</xdr:rowOff>
    </xdr:to>
    <xdr:pic>
      <xdr:nvPicPr>
        <xdr:cNvPr id="241" name="Picture 240" descr="CA">
          <a:extLst>
            <a:ext uri="{FF2B5EF4-FFF2-40B4-BE49-F238E27FC236}">
              <a16:creationId xmlns:a16="http://schemas.microsoft.com/office/drawing/2014/main" id="{C08F59C3-7639-CAE1-245D-8D6092B7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202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152400</xdr:colOff>
      <xdr:row>179</xdr:row>
      <xdr:rowOff>152400</xdr:rowOff>
    </xdr:to>
    <xdr:pic>
      <xdr:nvPicPr>
        <xdr:cNvPr id="242" name="Picture 241" descr="CA">
          <a:extLst>
            <a:ext uri="{FF2B5EF4-FFF2-40B4-BE49-F238E27FC236}">
              <a16:creationId xmlns:a16="http://schemas.microsoft.com/office/drawing/2014/main" id="{941285E7-1BE1-8206-DF06-C902D0C3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1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152400</xdr:colOff>
      <xdr:row>179</xdr:row>
      <xdr:rowOff>152400</xdr:rowOff>
    </xdr:to>
    <xdr:pic>
      <xdr:nvPicPr>
        <xdr:cNvPr id="243" name="Picture 242" descr="CA">
          <a:extLst>
            <a:ext uri="{FF2B5EF4-FFF2-40B4-BE49-F238E27FC236}">
              <a16:creationId xmlns:a16="http://schemas.microsoft.com/office/drawing/2014/main" id="{63835969-0C64-5420-F4B9-42B14F96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629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152400</xdr:colOff>
      <xdr:row>179</xdr:row>
      <xdr:rowOff>152400</xdr:rowOff>
    </xdr:to>
    <xdr:pic>
      <xdr:nvPicPr>
        <xdr:cNvPr id="244" name="Picture 243" descr="CA">
          <a:extLst>
            <a:ext uri="{FF2B5EF4-FFF2-40B4-BE49-F238E27FC236}">
              <a16:creationId xmlns:a16="http://schemas.microsoft.com/office/drawing/2014/main" id="{F1A5FC68-A666-0277-85C4-F9E3C485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8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152400</xdr:colOff>
      <xdr:row>179</xdr:row>
      <xdr:rowOff>152400</xdr:rowOff>
    </xdr:to>
    <xdr:pic>
      <xdr:nvPicPr>
        <xdr:cNvPr id="245" name="Picture 244" descr="CA">
          <a:extLst>
            <a:ext uri="{FF2B5EF4-FFF2-40B4-BE49-F238E27FC236}">
              <a16:creationId xmlns:a16="http://schemas.microsoft.com/office/drawing/2014/main" id="{CDA074AE-11EA-9023-86AB-914DD43D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56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152400</xdr:colOff>
      <xdr:row>179</xdr:row>
      <xdr:rowOff>152400</xdr:rowOff>
    </xdr:to>
    <xdr:pic>
      <xdr:nvPicPr>
        <xdr:cNvPr id="246" name="Picture 245" descr="CA">
          <a:extLst>
            <a:ext uri="{FF2B5EF4-FFF2-40B4-BE49-F238E27FC236}">
              <a16:creationId xmlns:a16="http://schemas.microsoft.com/office/drawing/2014/main" id="{A81D87CE-A784-2443-8ECD-6FB6B328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6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152400</xdr:colOff>
      <xdr:row>179</xdr:row>
      <xdr:rowOff>152400</xdr:rowOff>
    </xdr:to>
    <xdr:pic>
      <xdr:nvPicPr>
        <xdr:cNvPr id="247" name="Picture 246" descr="CA">
          <a:extLst>
            <a:ext uri="{FF2B5EF4-FFF2-40B4-BE49-F238E27FC236}">
              <a16:creationId xmlns:a16="http://schemas.microsoft.com/office/drawing/2014/main" id="{AB18B4EC-BFDC-B26A-3AC5-A7E16ECC4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482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152400</xdr:colOff>
      <xdr:row>179</xdr:row>
      <xdr:rowOff>152400</xdr:rowOff>
    </xdr:to>
    <xdr:pic>
      <xdr:nvPicPr>
        <xdr:cNvPr id="248" name="Picture 247" descr="CA">
          <a:extLst>
            <a:ext uri="{FF2B5EF4-FFF2-40B4-BE49-F238E27FC236}">
              <a16:creationId xmlns:a16="http://schemas.microsoft.com/office/drawing/2014/main" id="{A0CB7659-3CCD-496E-2238-42B87F49F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96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152400</xdr:colOff>
      <xdr:row>179</xdr:row>
      <xdr:rowOff>152400</xdr:rowOff>
    </xdr:to>
    <xdr:pic>
      <xdr:nvPicPr>
        <xdr:cNvPr id="249" name="Picture 248" descr="CA">
          <a:extLst>
            <a:ext uri="{FF2B5EF4-FFF2-40B4-BE49-F238E27FC236}">
              <a16:creationId xmlns:a16="http://schemas.microsoft.com/office/drawing/2014/main" id="{E91FFA7C-5493-FB74-05B2-445A20F5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152400</xdr:colOff>
      <xdr:row>179</xdr:row>
      <xdr:rowOff>152400</xdr:rowOff>
    </xdr:to>
    <xdr:pic>
      <xdr:nvPicPr>
        <xdr:cNvPr id="250" name="Picture 249" descr="CA">
          <a:extLst>
            <a:ext uri="{FF2B5EF4-FFF2-40B4-BE49-F238E27FC236}">
              <a16:creationId xmlns:a16="http://schemas.microsoft.com/office/drawing/2014/main" id="{3E0C9B0B-7C72-0EA3-4265-3E2B2F34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2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152400</xdr:colOff>
      <xdr:row>179</xdr:row>
      <xdr:rowOff>152400</xdr:rowOff>
    </xdr:to>
    <xdr:pic>
      <xdr:nvPicPr>
        <xdr:cNvPr id="251" name="Picture 250" descr="CA">
          <a:extLst>
            <a:ext uri="{FF2B5EF4-FFF2-40B4-BE49-F238E27FC236}">
              <a16:creationId xmlns:a16="http://schemas.microsoft.com/office/drawing/2014/main" id="{2E46F71B-B334-2478-9585-9BABFE5D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152400</xdr:colOff>
      <xdr:row>179</xdr:row>
      <xdr:rowOff>152400</xdr:rowOff>
    </xdr:to>
    <xdr:pic>
      <xdr:nvPicPr>
        <xdr:cNvPr id="252" name="Picture 251" descr="CA">
          <a:extLst>
            <a:ext uri="{FF2B5EF4-FFF2-40B4-BE49-F238E27FC236}">
              <a16:creationId xmlns:a16="http://schemas.microsoft.com/office/drawing/2014/main" id="{AEC9D074-BA89-3215-6EEE-6B2A4F4E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152400</xdr:colOff>
      <xdr:row>180</xdr:row>
      <xdr:rowOff>152400</xdr:rowOff>
    </xdr:to>
    <xdr:pic>
      <xdr:nvPicPr>
        <xdr:cNvPr id="253" name="Picture 252" descr="CA">
          <a:extLst>
            <a:ext uri="{FF2B5EF4-FFF2-40B4-BE49-F238E27FC236}">
              <a16:creationId xmlns:a16="http://schemas.microsoft.com/office/drawing/2014/main" id="{35C25564-705F-9174-0F07-0F15BEB6B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77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152400</xdr:colOff>
      <xdr:row>181</xdr:row>
      <xdr:rowOff>152400</xdr:rowOff>
    </xdr:to>
    <xdr:pic>
      <xdr:nvPicPr>
        <xdr:cNvPr id="254" name="Picture 253" descr="CA">
          <a:extLst>
            <a:ext uri="{FF2B5EF4-FFF2-40B4-BE49-F238E27FC236}">
              <a16:creationId xmlns:a16="http://schemas.microsoft.com/office/drawing/2014/main" id="{2BD87616-B60D-E680-9D0F-890CE7ED4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9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152400</xdr:colOff>
      <xdr:row>182</xdr:row>
      <xdr:rowOff>152400</xdr:rowOff>
    </xdr:to>
    <xdr:pic>
      <xdr:nvPicPr>
        <xdr:cNvPr id="255" name="Picture 254" descr="CA">
          <a:extLst>
            <a:ext uri="{FF2B5EF4-FFF2-40B4-BE49-F238E27FC236}">
              <a16:creationId xmlns:a16="http://schemas.microsoft.com/office/drawing/2014/main" id="{53CE91BC-4259-F3A8-EAA7-02E7869B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152400</xdr:colOff>
      <xdr:row>183</xdr:row>
      <xdr:rowOff>152400</xdr:rowOff>
    </xdr:to>
    <xdr:pic>
      <xdr:nvPicPr>
        <xdr:cNvPr id="256" name="Picture 255" descr="CA">
          <a:extLst>
            <a:ext uri="{FF2B5EF4-FFF2-40B4-BE49-F238E27FC236}">
              <a16:creationId xmlns:a16="http://schemas.microsoft.com/office/drawing/2014/main" id="{565D09D6-A860-D8BC-B7D0-DB5A8327B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41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152400</xdr:colOff>
      <xdr:row>184</xdr:row>
      <xdr:rowOff>152400</xdr:rowOff>
    </xdr:to>
    <xdr:pic>
      <xdr:nvPicPr>
        <xdr:cNvPr id="257" name="Picture 256" descr="CA">
          <a:extLst>
            <a:ext uri="{FF2B5EF4-FFF2-40B4-BE49-F238E27FC236}">
              <a16:creationId xmlns:a16="http://schemas.microsoft.com/office/drawing/2014/main" id="{8D6FD2B4-3D6F-D3C9-D61D-D7DA5F84E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152400</xdr:colOff>
      <xdr:row>185</xdr:row>
      <xdr:rowOff>152400</xdr:rowOff>
    </xdr:to>
    <xdr:pic>
      <xdr:nvPicPr>
        <xdr:cNvPr id="258" name="Picture 257" descr="CA">
          <a:extLst>
            <a:ext uri="{FF2B5EF4-FFF2-40B4-BE49-F238E27FC236}">
              <a16:creationId xmlns:a16="http://schemas.microsoft.com/office/drawing/2014/main" id="{81889D99-F47F-13E9-A237-A4990EB8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844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152400</xdr:colOff>
      <xdr:row>186</xdr:row>
      <xdr:rowOff>152400</xdr:rowOff>
    </xdr:to>
    <xdr:pic>
      <xdr:nvPicPr>
        <xdr:cNvPr id="259" name="Picture 258" descr="CA">
          <a:extLst>
            <a:ext uri="{FF2B5EF4-FFF2-40B4-BE49-F238E27FC236}">
              <a16:creationId xmlns:a16="http://schemas.microsoft.com/office/drawing/2014/main" id="{331D3A7D-BFAF-DF69-EB89-88CDFA749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58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152400</xdr:colOff>
      <xdr:row>197</xdr:row>
      <xdr:rowOff>152400</xdr:rowOff>
    </xdr:to>
    <xdr:pic>
      <xdr:nvPicPr>
        <xdr:cNvPr id="260" name="Picture 259" descr="CA">
          <a:extLst>
            <a:ext uri="{FF2B5EF4-FFF2-40B4-BE49-F238E27FC236}">
              <a16:creationId xmlns:a16="http://schemas.microsoft.com/office/drawing/2014/main" id="{BC029647-EA1F-20FA-52A0-FFD31270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152400</xdr:colOff>
      <xdr:row>197</xdr:row>
      <xdr:rowOff>152400</xdr:rowOff>
    </xdr:to>
    <xdr:pic>
      <xdr:nvPicPr>
        <xdr:cNvPr id="261" name="Picture 260" descr="CA">
          <a:extLst>
            <a:ext uri="{FF2B5EF4-FFF2-40B4-BE49-F238E27FC236}">
              <a16:creationId xmlns:a16="http://schemas.microsoft.com/office/drawing/2014/main" id="{AC7158B6-E810-56A0-B138-BB524DD5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85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152400</xdr:colOff>
      <xdr:row>197</xdr:row>
      <xdr:rowOff>152400</xdr:rowOff>
    </xdr:to>
    <xdr:pic>
      <xdr:nvPicPr>
        <xdr:cNvPr id="262" name="Picture 261" descr="CA">
          <a:extLst>
            <a:ext uri="{FF2B5EF4-FFF2-40B4-BE49-F238E27FC236}">
              <a16:creationId xmlns:a16="http://schemas.microsoft.com/office/drawing/2014/main" id="{9EDDBB4F-A5F9-74F9-6D3F-4EE60A008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152400</xdr:colOff>
      <xdr:row>197</xdr:row>
      <xdr:rowOff>152400</xdr:rowOff>
    </xdr:to>
    <xdr:pic>
      <xdr:nvPicPr>
        <xdr:cNvPr id="263" name="Picture 262" descr="CA">
          <a:extLst>
            <a:ext uri="{FF2B5EF4-FFF2-40B4-BE49-F238E27FC236}">
              <a16:creationId xmlns:a16="http://schemas.microsoft.com/office/drawing/2014/main" id="{DBA7914E-CFE0-4780-9512-67372EE2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11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152400</xdr:colOff>
      <xdr:row>197</xdr:row>
      <xdr:rowOff>152400</xdr:rowOff>
    </xdr:to>
    <xdr:pic>
      <xdr:nvPicPr>
        <xdr:cNvPr id="264" name="Picture 263" descr="CA">
          <a:extLst>
            <a:ext uri="{FF2B5EF4-FFF2-40B4-BE49-F238E27FC236}">
              <a16:creationId xmlns:a16="http://schemas.microsoft.com/office/drawing/2014/main" id="{0AE1E68F-40E8-7442-2FB1-14581005B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125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152400</xdr:colOff>
      <xdr:row>197</xdr:row>
      <xdr:rowOff>152400</xdr:rowOff>
    </xdr:to>
    <xdr:pic>
      <xdr:nvPicPr>
        <xdr:cNvPr id="265" name="Picture 264" descr="CA">
          <a:extLst>
            <a:ext uri="{FF2B5EF4-FFF2-40B4-BE49-F238E27FC236}">
              <a16:creationId xmlns:a16="http://schemas.microsoft.com/office/drawing/2014/main" id="{12C1BC92-5754-3952-A70B-D040104BE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152400</xdr:colOff>
      <xdr:row>197</xdr:row>
      <xdr:rowOff>152400</xdr:rowOff>
    </xdr:to>
    <xdr:pic>
      <xdr:nvPicPr>
        <xdr:cNvPr id="266" name="Picture 265" descr="CA">
          <a:extLst>
            <a:ext uri="{FF2B5EF4-FFF2-40B4-BE49-F238E27FC236}">
              <a16:creationId xmlns:a16="http://schemas.microsoft.com/office/drawing/2014/main" id="{A4E838DB-1C5E-F6BF-F82A-07263D3C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5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152400</xdr:colOff>
      <xdr:row>197</xdr:row>
      <xdr:rowOff>152400</xdr:rowOff>
    </xdr:to>
    <xdr:pic>
      <xdr:nvPicPr>
        <xdr:cNvPr id="267" name="Picture 266" descr="CA">
          <a:extLst>
            <a:ext uri="{FF2B5EF4-FFF2-40B4-BE49-F238E27FC236}">
              <a16:creationId xmlns:a16="http://schemas.microsoft.com/office/drawing/2014/main" id="{782FB17E-1905-C624-CA0A-5B0BF19C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65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152400</xdr:colOff>
      <xdr:row>197</xdr:row>
      <xdr:rowOff>152400</xdr:rowOff>
    </xdr:to>
    <xdr:pic>
      <xdr:nvPicPr>
        <xdr:cNvPr id="268" name="Picture 267" descr="CA">
          <a:extLst>
            <a:ext uri="{FF2B5EF4-FFF2-40B4-BE49-F238E27FC236}">
              <a16:creationId xmlns:a16="http://schemas.microsoft.com/office/drawing/2014/main" id="{52132B86-57EA-E982-3760-FB9E8CED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78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152400</xdr:colOff>
      <xdr:row>197</xdr:row>
      <xdr:rowOff>152400</xdr:rowOff>
    </xdr:to>
    <xdr:pic>
      <xdr:nvPicPr>
        <xdr:cNvPr id="269" name="Picture 268" descr="CA">
          <a:extLst>
            <a:ext uri="{FF2B5EF4-FFF2-40B4-BE49-F238E27FC236}">
              <a16:creationId xmlns:a16="http://schemas.microsoft.com/office/drawing/2014/main" id="{567985CA-1DC7-0444-B7EC-3F9F6143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91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152400</xdr:colOff>
      <xdr:row>197</xdr:row>
      <xdr:rowOff>152400</xdr:rowOff>
    </xdr:to>
    <xdr:pic>
      <xdr:nvPicPr>
        <xdr:cNvPr id="270" name="Picture 269" descr="CA">
          <a:extLst>
            <a:ext uri="{FF2B5EF4-FFF2-40B4-BE49-F238E27FC236}">
              <a16:creationId xmlns:a16="http://schemas.microsoft.com/office/drawing/2014/main" id="{D67CD944-797F-6F94-E9CE-CB9C646FE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412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152400</xdr:colOff>
      <xdr:row>198</xdr:row>
      <xdr:rowOff>152400</xdr:rowOff>
    </xdr:to>
    <xdr:pic>
      <xdr:nvPicPr>
        <xdr:cNvPr id="271" name="Picture 270" descr="CA">
          <a:extLst>
            <a:ext uri="{FF2B5EF4-FFF2-40B4-BE49-F238E27FC236}">
              <a16:creationId xmlns:a16="http://schemas.microsoft.com/office/drawing/2014/main" id="{D225735D-843B-BAAB-F1E4-508EAE146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152400</xdr:colOff>
      <xdr:row>199</xdr:row>
      <xdr:rowOff>152400</xdr:rowOff>
    </xdr:to>
    <xdr:pic>
      <xdr:nvPicPr>
        <xdr:cNvPr id="272" name="Picture 271" descr="CA">
          <a:extLst>
            <a:ext uri="{FF2B5EF4-FFF2-40B4-BE49-F238E27FC236}">
              <a16:creationId xmlns:a16="http://schemas.microsoft.com/office/drawing/2014/main" id="{E472633B-550D-5029-00FA-2E51B980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84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152400</xdr:colOff>
      <xdr:row>200</xdr:row>
      <xdr:rowOff>152400</xdr:rowOff>
    </xdr:to>
    <xdr:pic>
      <xdr:nvPicPr>
        <xdr:cNvPr id="273" name="Picture 272" descr="CA">
          <a:extLst>
            <a:ext uri="{FF2B5EF4-FFF2-40B4-BE49-F238E27FC236}">
              <a16:creationId xmlns:a16="http://schemas.microsoft.com/office/drawing/2014/main" id="{787CB3BE-B375-25B3-4324-6A2119C18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152400</xdr:colOff>
      <xdr:row>201</xdr:row>
      <xdr:rowOff>152400</xdr:rowOff>
    </xdr:to>
    <xdr:pic>
      <xdr:nvPicPr>
        <xdr:cNvPr id="274" name="Picture 273" descr="CA">
          <a:extLst>
            <a:ext uri="{FF2B5EF4-FFF2-40B4-BE49-F238E27FC236}">
              <a16:creationId xmlns:a16="http://schemas.microsoft.com/office/drawing/2014/main" id="{02E16FDE-6A9D-FA51-DC96-47C61A1B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7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152400</xdr:colOff>
      <xdr:row>202</xdr:row>
      <xdr:rowOff>152400</xdr:rowOff>
    </xdr:to>
    <xdr:pic>
      <xdr:nvPicPr>
        <xdr:cNvPr id="275" name="Picture 274" descr="CA">
          <a:extLst>
            <a:ext uri="{FF2B5EF4-FFF2-40B4-BE49-F238E27FC236}">
              <a16:creationId xmlns:a16="http://schemas.microsoft.com/office/drawing/2014/main" id="{361B6C35-F72F-1AAD-8383-C74E1CA9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48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152400</xdr:colOff>
      <xdr:row>203</xdr:row>
      <xdr:rowOff>152400</xdr:rowOff>
    </xdr:to>
    <xdr:pic>
      <xdr:nvPicPr>
        <xdr:cNvPr id="276" name="Picture 275" descr="CA">
          <a:extLst>
            <a:ext uri="{FF2B5EF4-FFF2-40B4-BE49-F238E27FC236}">
              <a16:creationId xmlns:a16="http://schemas.microsoft.com/office/drawing/2014/main" id="{6E0C0B13-D2B8-852D-B2B0-B521DEC24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152400</xdr:colOff>
      <xdr:row>204</xdr:row>
      <xdr:rowOff>152400</xdr:rowOff>
    </xdr:to>
    <xdr:pic>
      <xdr:nvPicPr>
        <xdr:cNvPr id="277" name="Picture 276" descr="CA">
          <a:extLst>
            <a:ext uri="{FF2B5EF4-FFF2-40B4-BE49-F238E27FC236}">
              <a16:creationId xmlns:a16="http://schemas.microsoft.com/office/drawing/2014/main" id="{40101FC3-0DFF-053F-55E7-B5E4176D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1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152400</xdr:colOff>
      <xdr:row>214</xdr:row>
      <xdr:rowOff>152400</xdr:rowOff>
    </xdr:to>
    <xdr:pic>
      <xdr:nvPicPr>
        <xdr:cNvPr id="278" name="Picture 277" descr="CA">
          <a:extLst>
            <a:ext uri="{FF2B5EF4-FFF2-40B4-BE49-F238E27FC236}">
              <a16:creationId xmlns:a16="http://schemas.microsoft.com/office/drawing/2014/main" id="{CE5BD165-EEC2-3B21-3D26-3DB39178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27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152400</xdr:colOff>
      <xdr:row>214</xdr:row>
      <xdr:rowOff>152400</xdr:rowOff>
    </xdr:to>
    <xdr:pic>
      <xdr:nvPicPr>
        <xdr:cNvPr id="279" name="Picture 278" descr="CA">
          <a:extLst>
            <a:ext uri="{FF2B5EF4-FFF2-40B4-BE49-F238E27FC236}">
              <a16:creationId xmlns:a16="http://schemas.microsoft.com/office/drawing/2014/main" id="{A8AB9CCD-ECB9-0BB8-A700-CB78EBDF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40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152400</xdr:colOff>
      <xdr:row>214</xdr:row>
      <xdr:rowOff>152400</xdr:rowOff>
    </xdr:to>
    <xdr:pic>
      <xdr:nvPicPr>
        <xdr:cNvPr id="280" name="Picture 279" descr="CA">
          <a:extLst>
            <a:ext uri="{FF2B5EF4-FFF2-40B4-BE49-F238E27FC236}">
              <a16:creationId xmlns:a16="http://schemas.microsoft.com/office/drawing/2014/main" id="{F897C08E-DB22-E957-57D7-40E53BB4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54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152400</xdr:colOff>
      <xdr:row>214</xdr:row>
      <xdr:rowOff>152400</xdr:rowOff>
    </xdr:to>
    <xdr:pic>
      <xdr:nvPicPr>
        <xdr:cNvPr id="281" name="Picture 280" descr="CA">
          <a:extLst>
            <a:ext uri="{FF2B5EF4-FFF2-40B4-BE49-F238E27FC236}">
              <a16:creationId xmlns:a16="http://schemas.microsoft.com/office/drawing/2014/main" id="{1E758CB8-CC06-2803-70E7-A3D01A6B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7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152400</xdr:colOff>
      <xdr:row>214</xdr:row>
      <xdr:rowOff>152400</xdr:rowOff>
    </xdr:to>
    <xdr:pic>
      <xdr:nvPicPr>
        <xdr:cNvPr id="282" name="Picture 281" descr="CA">
          <a:extLst>
            <a:ext uri="{FF2B5EF4-FFF2-40B4-BE49-F238E27FC236}">
              <a16:creationId xmlns:a16="http://schemas.microsoft.com/office/drawing/2014/main" id="{D0687254-54CB-509A-AF42-F19C7195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8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152400</xdr:colOff>
      <xdr:row>214</xdr:row>
      <xdr:rowOff>152400</xdr:rowOff>
    </xdr:to>
    <xdr:pic>
      <xdr:nvPicPr>
        <xdr:cNvPr id="283" name="Picture 282" descr="CA">
          <a:extLst>
            <a:ext uri="{FF2B5EF4-FFF2-40B4-BE49-F238E27FC236}">
              <a16:creationId xmlns:a16="http://schemas.microsoft.com/office/drawing/2014/main" id="{C2199EE1-D0FE-BEF3-8474-ED6910AB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194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152400</xdr:colOff>
      <xdr:row>214</xdr:row>
      <xdr:rowOff>152400</xdr:rowOff>
    </xdr:to>
    <xdr:pic>
      <xdr:nvPicPr>
        <xdr:cNvPr id="284" name="Picture 283" descr="CA">
          <a:extLst>
            <a:ext uri="{FF2B5EF4-FFF2-40B4-BE49-F238E27FC236}">
              <a16:creationId xmlns:a16="http://schemas.microsoft.com/office/drawing/2014/main" id="{4B7C0F39-BF9C-896A-B164-28031492A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407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152400</xdr:colOff>
      <xdr:row>214</xdr:row>
      <xdr:rowOff>152400</xdr:rowOff>
    </xdr:to>
    <xdr:pic>
      <xdr:nvPicPr>
        <xdr:cNvPr id="285" name="Picture 284" descr="CA">
          <a:extLst>
            <a:ext uri="{FF2B5EF4-FFF2-40B4-BE49-F238E27FC236}">
              <a16:creationId xmlns:a16="http://schemas.microsoft.com/office/drawing/2014/main" id="{F6AF62C6-8624-8E21-3CBB-A09B8513D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620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152400</xdr:colOff>
      <xdr:row>214</xdr:row>
      <xdr:rowOff>152400</xdr:rowOff>
    </xdr:to>
    <xdr:pic>
      <xdr:nvPicPr>
        <xdr:cNvPr id="286" name="Picture 285" descr="CA">
          <a:extLst>
            <a:ext uri="{FF2B5EF4-FFF2-40B4-BE49-F238E27FC236}">
              <a16:creationId xmlns:a16="http://schemas.microsoft.com/office/drawing/2014/main" id="{CEECEAB8-EA19-CF20-79FB-0D5271697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8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152400</xdr:colOff>
      <xdr:row>214</xdr:row>
      <xdr:rowOff>152400</xdr:rowOff>
    </xdr:to>
    <xdr:pic>
      <xdr:nvPicPr>
        <xdr:cNvPr id="287" name="Picture 286" descr="CA">
          <a:extLst>
            <a:ext uri="{FF2B5EF4-FFF2-40B4-BE49-F238E27FC236}">
              <a16:creationId xmlns:a16="http://schemas.microsoft.com/office/drawing/2014/main" id="{1AAC4317-C7D3-0630-BAF0-E936E688A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055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152400</xdr:colOff>
      <xdr:row>215</xdr:row>
      <xdr:rowOff>152400</xdr:rowOff>
    </xdr:to>
    <xdr:pic>
      <xdr:nvPicPr>
        <xdr:cNvPr id="288" name="Picture 287" descr="CA">
          <a:extLst>
            <a:ext uri="{FF2B5EF4-FFF2-40B4-BE49-F238E27FC236}">
              <a16:creationId xmlns:a16="http://schemas.microsoft.com/office/drawing/2014/main" id="{5D6DDB4D-622B-F985-F9ED-36E515A09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27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152400</xdr:colOff>
      <xdr:row>216</xdr:row>
      <xdr:rowOff>152400</xdr:rowOff>
    </xdr:to>
    <xdr:pic>
      <xdr:nvPicPr>
        <xdr:cNvPr id="289" name="Picture 288" descr="CA">
          <a:extLst>
            <a:ext uri="{FF2B5EF4-FFF2-40B4-BE49-F238E27FC236}">
              <a16:creationId xmlns:a16="http://schemas.microsoft.com/office/drawing/2014/main" id="{AF33ED34-736F-8DCD-AC16-46202073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8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152400</xdr:colOff>
      <xdr:row>217</xdr:row>
      <xdr:rowOff>152400</xdr:rowOff>
    </xdr:to>
    <xdr:pic>
      <xdr:nvPicPr>
        <xdr:cNvPr id="290" name="Picture 289" descr="CA">
          <a:extLst>
            <a:ext uri="{FF2B5EF4-FFF2-40B4-BE49-F238E27FC236}">
              <a16:creationId xmlns:a16="http://schemas.microsoft.com/office/drawing/2014/main" id="{B26D148A-0FC9-1204-8284-F789E251C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0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152400</xdr:colOff>
      <xdr:row>218</xdr:row>
      <xdr:rowOff>152400</xdr:rowOff>
    </xdr:to>
    <xdr:pic>
      <xdr:nvPicPr>
        <xdr:cNvPr id="291" name="Picture 290" descr="CA">
          <a:extLst>
            <a:ext uri="{FF2B5EF4-FFF2-40B4-BE49-F238E27FC236}">
              <a16:creationId xmlns:a16="http://schemas.microsoft.com/office/drawing/2014/main" id="{ADCB22BC-7B86-66D1-3495-9EC3CD82B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1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152400</xdr:colOff>
      <xdr:row>219</xdr:row>
      <xdr:rowOff>152400</xdr:rowOff>
    </xdr:to>
    <xdr:pic>
      <xdr:nvPicPr>
        <xdr:cNvPr id="292" name="Picture 291" descr="CA">
          <a:extLst>
            <a:ext uri="{FF2B5EF4-FFF2-40B4-BE49-F238E27FC236}">
              <a16:creationId xmlns:a16="http://schemas.microsoft.com/office/drawing/2014/main" id="{2DE5B5E3-9744-6D46-4044-88ACBC7B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152400</xdr:colOff>
      <xdr:row>220</xdr:row>
      <xdr:rowOff>152400</xdr:rowOff>
    </xdr:to>
    <xdr:pic>
      <xdr:nvPicPr>
        <xdr:cNvPr id="293" name="Picture 292" descr="CA">
          <a:extLst>
            <a:ext uri="{FF2B5EF4-FFF2-40B4-BE49-F238E27FC236}">
              <a16:creationId xmlns:a16="http://schemas.microsoft.com/office/drawing/2014/main" id="{42965BF4-1259-B9E8-8456-2EC1249D5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34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152400</xdr:colOff>
      <xdr:row>233</xdr:row>
      <xdr:rowOff>152400</xdr:rowOff>
    </xdr:to>
    <xdr:pic>
      <xdr:nvPicPr>
        <xdr:cNvPr id="294" name="Picture 293" descr="CA">
          <a:extLst>
            <a:ext uri="{FF2B5EF4-FFF2-40B4-BE49-F238E27FC236}">
              <a16:creationId xmlns:a16="http://schemas.microsoft.com/office/drawing/2014/main" id="{9E5429DF-4398-C6D0-5468-C99FC2394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5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152400</xdr:colOff>
      <xdr:row>233</xdr:row>
      <xdr:rowOff>152400</xdr:rowOff>
    </xdr:to>
    <xdr:pic>
      <xdr:nvPicPr>
        <xdr:cNvPr id="295" name="Picture 294" descr="CA">
          <a:extLst>
            <a:ext uri="{FF2B5EF4-FFF2-40B4-BE49-F238E27FC236}">
              <a16:creationId xmlns:a16="http://schemas.microsoft.com/office/drawing/2014/main" id="{59CF6F0F-215B-E52C-C0A4-AFE031241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76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152400</xdr:colOff>
      <xdr:row>233</xdr:row>
      <xdr:rowOff>152400</xdr:rowOff>
    </xdr:to>
    <xdr:pic>
      <xdr:nvPicPr>
        <xdr:cNvPr id="296" name="Picture 295" descr="CA">
          <a:extLst>
            <a:ext uri="{FF2B5EF4-FFF2-40B4-BE49-F238E27FC236}">
              <a16:creationId xmlns:a16="http://schemas.microsoft.com/office/drawing/2014/main" id="{A937B2A0-F779-5877-8D9F-8AA09D87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983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152400</xdr:colOff>
      <xdr:row>233</xdr:row>
      <xdr:rowOff>152400</xdr:rowOff>
    </xdr:to>
    <xdr:pic>
      <xdr:nvPicPr>
        <xdr:cNvPr id="297" name="Picture 296" descr="CA">
          <a:extLst>
            <a:ext uri="{FF2B5EF4-FFF2-40B4-BE49-F238E27FC236}">
              <a16:creationId xmlns:a16="http://schemas.microsoft.com/office/drawing/2014/main" id="{6E050AB6-10DB-B96C-FD69-9EAC4BF6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152400</xdr:colOff>
      <xdr:row>233</xdr:row>
      <xdr:rowOff>152400</xdr:rowOff>
    </xdr:to>
    <xdr:pic>
      <xdr:nvPicPr>
        <xdr:cNvPr id="298" name="Picture 297" descr="CA">
          <a:extLst>
            <a:ext uri="{FF2B5EF4-FFF2-40B4-BE49-F238E27FC236}">
              <a16:creationId xmlns:a16="http://schemas.microsoft.com/office/drawing/2014/main" id="{B5B1954E-1BA9-4201-0B26-F649D6409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40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152400</xdr:colOff>
      <xdr:row>233</xdr:row>
      <xdr:rowOff>152400</xdr:rowOff>
    </xdr:to>
    <xdr:pic>
      <xdr:nvPicPr>
        <xdr:cNvPr id="299" name="Picture 298" descr="CA">
          <a:extLst>
            <a:ext uri="{FF2B5EF4-FFF2-40B4-BE49-F238E27FC236}">
              <a16:creationId xmlns:a16="http://schemas.microsoft.com/office/drawing/2014/main" id="{C0E2057F-347E-D70A-576B-F382DDD04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623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152400</xdr:colOff>
      <xdr:row>233</xdr:row>
      <xdr:rowOff>152400</xdr:rowOff>
    </xdr:to>
    <xdr:pic>
      <xdr:nvPicPr>
        <xdr:cNvPr id="300" name="Picture 299" descr="CA">
          <a:extLst>
            <a:ext uri="{FF2B5EF4-FFF2-40B4-BE49-F238E27FC236}">
              <a16:creationId xmlns:a16="http://schemas.microsoft.com/office/drawing/2014/main" id="{9B463993-B7F1-89BF-7452-577A7068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36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152400</xdr:colOff>
      <xdr:row>233</xdr:row>
      <xdr:rowOff>152400</xdr:rowOff>
    </xdr:to>
    <xdr:pic>
      <xdr:nvPicPr>
        <xdr:cNvPr id="301" name="Picture 300" descr="CA">
          <a:extLst>
            <a:ext uri="{FF2B5EF4-FFF2-40B4-BE49-F238E27FC236}">
              <a16:creationId xmlns:a16="http://schemas.microsoft.com/office/drawing/2014/main" id="{11EA66DF-9D33-6E74-84AF-5F0FCFF8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049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152400</xdr:colOff>
      <xdr:row>233</xdr:row>
      <xdr:rowOff>152400</xdr:rowOff>
    </xdr:to>
    <xdr:pic>
      <xdr:nvPicPr>
        <xdr:cNvPr id="302" name="Picture 301" descr="CA">
          <a:extLst>
            <a:ext uri="{FF2B5EF4-FFF2-40B4-BE49-F238E27FC236}">
              <a16:creationId xmlns:a16="http://schemas.microsoft.com/office/drawing/2014/main" id="{9AB9580F-7228-0E44-A306-DF87C5EA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2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152400</xdr:colOff>
      <xdr:row>233</xdr:row>
      <xdr:rowOff>152400</xdr:rowOff>
    </xdr:to>
    <xdr:pic>
      <xdr:nvPicPr>
        <xdr:cNvPr id="303" name="Picture 302" descr="CA">
          <a:extLst>
            <a:ext uri="{FF2B5EF4-FFF2-40B4-BE49-F238E27FC236}">
              <a16:creationId xmlns:a16="http://schemas.microsoft.com/office/drawing/2014/main" id="{D58A2670-0DDC-BE99-64AD-CA95F44C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76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152400</xdr:colOff>
      <xdr:row>233</xdr:row>
      <xdr:rowOff>152400</xdr:rowOff>
    </xdr:to>
    <xdr:pic>
      <xdr:nvPicPr>
        <xdr:cNvPr id="304" name="Picture 303" descr="CA">
          <a:extLst>
            <a:ext uri="{FF2B5EF4-FFF2-40B4-BE49-F238E27FC236}">
              <a16:creationId xmlns:a16="http://schemas.microsoft.com/office/drawing/2014/main" id="{4176B008-F811-B207-DCC4-7E984777C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690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152400</xdr:colOff>
      <xdr:row>233</xdr:row>
      <xdr:rowOff>152400</xdr:rowOff>
    </xdr:to>
    <xdr:pic>
      <xdr:nvPicPr>
        <xdr:cNvPr id="305" name="Picture 304" descr="CA">
          <a:extLst>
            <a:ext uri="{FF2B5EF4-FFF2-40B4-BE49-F238E27FC236}">
              <a16:creationId xmlns:a16="http://schemas.microsoft.com/office/drawing/2014/main" id="{867EB328-AA41-E7C3-1826-6790C44E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903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152400</xdr:colOff>
      <xdr:row>233</xdr:row>
      <xdr:rowOff>152400</xdr:rowOff>
    </xdr:to>
    <xdr:pic>
      <xdr:nvPicPr>
        <xdr:cNvPr id="306" name="Picture 305" descr="CA">
          <a:extLst>
            <a:ext uri="{FF2B5EF4-FFF2-40B4-BE49-F238E27FC236}">
              <a16:creationId xmlns:a16="http://schemas.microsoft.com/office/drawing/2014/main" id="{725344D2-FC69-9420-3418-28517D8E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24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152400</xdr:colOff>
      <xdr:row>234</xdr:row>
      <xdr:rowOff>152400</xdr:rowOff>
    </xdr:to>
    <xdr:pic>
      <xdr:nvPicPr>
        <xdr:cNvPr id="307" name="Picture 306" descr="CA">
          <a:extLst>
            <a:ext uri="{FF2B5EF4-FFF2-40B4-BE49-F238E27FC236}">
              <a16:creationId xmlns:a16="http://schemas.microsoft.com/office/drawing/2014/main" id="{CA2FCD18-82FB-F6AD-8DD1-6D6D8F76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34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152400</xdr:colOff>
      <xdr:row>235</xdr:row>
      <xdr:rowOff>152400</xdr:rowOff>
    </xdr:to>
    <xdr:pic>
      <xdr:nvPicPr>
        <xdr:cNvPr id="308" name="Picture 307" descr="CA">
          <a:extLst>
            <a:ext uri="{FF2B5EF4-FFF2-40B4-BE49-F238E27FC236}">
              <a16:creationId xmlns:a16="http://schemas.microsoft.com/office/drawing/2014/main" id="{D6A41512-E305-8AD3-DA9C-29B64B59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5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152400</xdr:colOff>
      <xdr:row>236</xdr:row>
      <xdr:rowOff>152400</xdr:rowOff>
    </xdr:to>
    <xdr:pic>
      <xdr:nvPicPr>
        <xdr:cNvPr id="309" name="Picture 308" descr="CA">
          <a:extLst>
            <a:ext uri="{FF2B5EF4-FFF2-40B4-BE49-F238E27FC236}">
              <a16:creationId xmlns:a16="http://schemas.microsoft.com/office/drawing/2014/main" id="{DD3D8F16-BCD1-80C2-65DD-00557DCF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77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152400</xdr:colOff>
      <xdr:row>237</xdr:row>
      <xdr:rowOff>152400</xdr:rowOff>
    </xdr:to>
    <xdr:pic>
      <xdr:nvPicPr>
        <xdr:cNvPr id="310" name="Picture 309" descr="CA">
          <a:extLst>
            <a:ext uri="{FF2B5EF4-FFF2-40B4-BE49-F238E27FC236}">
              <a16:creationId xmlns:a16="http://schemas.microsoft.com/office/drawing/2014/main" id="{4D292504-3509-C0C0-1B6B-53B16E25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98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152400</xdr:colOff>
      <xdr:row>238</xdr:row>
      <xdr:rowOff>152400</xdr:rowOff>
    </xdr:to>
    <xdr:pic>
      <xdr:nvPicPr>
        <xdr:cNvPr id="311" name="Picture 310" descr="CA">
          <a:extLst>
            <a:ext uri="{FF2B5EF4-FFF2-40B4-BE49-F238E27FC236}">
              <a16:creationId xmlns:a16="http://schemas.microsoft.com/office/drawing/2014/main" id="{133A2CB8-F6D9-34FD-0104-A73CC62E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9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152400</xdr:colOff>
      <xdr:row>239</xdr:row>
      <xdr:rowOff>152400</xdr:rowOff>
    </xdr:to>
    <xdr:pic>
      <xdr:nvPicPr>
        <xdr:cNvPr id="312" name="Picture 311" descr="CA">
          <a:extLst>
            <a:ext uri="{FF2B5EF4-FFF2-40B4-BE49-F238E27FC236}">
              <a16:creationId xmlns:a16="http://schemas.microsoft.com/office/drawing/2014/main" id="{CA239F65-E35C-F113-1536-1C6D70B1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41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152400</xdr:colOff>
      <xdr:row>253</xdr:row>
      <xdr:rowOff>152400</xdr:rowOff>
    </xdr:to>
    <xdr:pic>
      <xdr:nvPicPr>
        <xdr:cNvPr id="313" name="Picture 312" descr="CA">
          <a:extLst>
            <a:ext uri="{FF2B5EF4-FFF2-40B4-BE49-F238E27FC236}">
              <a16:creationId xmlns:a16="http://schemas.microsoft.com/office/drawing/2014/main" id="{E407F732-1871-2356-5A80-DF953D7C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152400</xdr:colOff>
      <xdr:row>253</xdr:row>
      <xdr:rowOff>152400</xdr:rowOff>
    </xdr:to>
    <xdr:pic>
      <xdr:nvPicPr>
        <xdr:cNvPr id="314" name="Picture 313" descr="CA">
          <a:extLst>
            <a:ext uri="{FF2B5EF4-FFF2-40B4-BE49-F238E27FC236}">
              <a16:creationId xmlns:a16="http://schemas.microsoft.com/office/drawing/2014/main" id="{F10CECB8-AD66-71A6-E146-7B1B204E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83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152400</xdr:colOff>
      <xdr:row>253</xdr:row>
      <xdr:rowOff>152400</xdr:rowOff>
    </xdr:to>
    <xdr:pic>
      <xdr:nvPicPr>
        <xdr:cNvPr id="315" name="Picture 314" descr="CA">
          <a:extLst>
            <a:ext uri="{FF2B5EF4-FFF2-40B4-BE49-F238E27FC236}">
              <a16:creationId xmlns:a16="http://schemas.microsoft.com/office/drawing/2014/main" id="{BFEC93B7-7479-E4C1-A956-CCCE3988D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05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152400</xdr:colOff>
      <xdr:row>253</xdr:row>
      <xdr:rowOff>152400</xdr:rowOff>
    </xdr:to>
    <xdr:pic>
      <xdr:nvPicPr>
        <xdr:cNvPr id="316" name="Picture 315" descr="CA">
          <a:extLst>
            <a:ext uri="{FF2B5EF4-FFF2-40B4-BE49-F238E27FC236}">
              <a16:creationId xmlns:a16="http://schemas.microsoft.com/office/drawing/2014/main" id="{F9716E7D-36FD-A5AF-2651-365BCB18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65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152400</xdr:colOff>
      <xdr:row>253</xdr:row>
      <xdr:rowOff>152400</xdr:rowOff>
    </xdr:to>
    <xdr:pic>
      <xdr:nvPicPr>
        <xdr:cNvPr id="317" name="Picture 316" descr="CA">
          <a:extLst>
            <a:ext uri="{FF2B5EF4-FFF2-40B4-BE49-F238E27FC236}">
              <a16:creationId xmlns:a16="http://schemas.microsoft.com/office/drawing/2014/main" id="{477A9132-C842-D28A-E770-40F0FB55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7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152400</xdr:colOff>
      <xdr:row>253</xdr:row>
      <xdr:rowOff>152400</xdr:rowOff>
    </xdr:to>
    <xdr:pic>
      <xdr:nvPicPr>
        <xdr:cNvPr id="318" name="Picture 317" descr="CA">
          <a:extLst>
            <a:ext uri="{FF2B5EF4-FFF2-40B4-BE49-F238E27FC236}">
              <a16:creationId xmlns:a16="http://schemas.microsoft.com/office/drawing/2014/main" id="{6BD70D38-9AC4-747C-A287-79DE9A51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6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152400</xdr:colOff>
      <xdr:row>253</xdr:row>
      <xdr:rowOff>152400</xdr:rowOff>
    </xdr:to>
    <xdr:pic>
      <xdr:nvPicPr>
        <xdr:cNvPr id="319" name="Picture 318" descr="CA">
          <a:extLst>
            <a:ext uri="{FF2B5EF4-FFF2-40B4-BE49-F238E27FC236}">
              <a16:creationId xmlns:a16="http://schemas.microsoft.com/office/drawing/2014/main" id="{E5957DB3-A561-D97F-1D60-285C3695C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905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152400</xdr:colOff>
      <xdr:row>253</xdr:row>
      <xdr:rowOff>152400</xdr:rowOff>
    </xdr:to>
    <xdr:pic>
      <xdr:nvPicPr>
        <xdr:cNvPr id="320" name="Picture 319" descr="CA">
          <a:extLst>
            <a:ext uri="{FF2B5EF4-FFF2-40B4-BE49-F238E27FC236}">
              <a16:creationId xmlns:a16="http://schemas.microsoft.com/office/drawing/2014/main" id="{F1372B93-0B9E-EB84-877C-A888645C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119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152400</xdr:colOff>
      <xdr:row>253</xdr:row>
      <xdr:rowOff>152400</xdr:rowOff>
    </xdr:to>
    <xdr:pic>
      <xdr:nvPicPr>
        <xdr:cNvPr id="321" name="Picture 320" descr="CA">
          <a:extLst>
            <a:ext uri="{FF2B5EF4-FFF2-40B4-BE49-F238E27FC236}">
              <a16:creationId xmlns:a16="http://schemas.microsoft.com/office/drawing/2014/main" id="{15FBCE4C-6076-80D8-E445-14954B681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32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152400</xdr:colOff>
      <xdr:row>253</xdr:row>
      <xdr:rowOff>152400</xdr:rowOff>
    </xdr:to>
    <xdr:pic>
      <xdr:nvPicPr>
        <xdr:cNvPr id="322" name="Picture 321" descr="CA">
          <a:extLst>
            <a:ext uri="{FF2B5EF4-FFF2-40B4-BE49-F238E27FC236}">
              <a16:creationId xmlns:a16="http://schemas.microsoft.com/office/drawing/2014/main" id="{78E2D030-E6C9-A97D-13F6-F27394C9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4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152400</xdr:colOff>
      <xdr:row>253</xdr:row>
      <xdr:rowOff>152400</xdr:rowOff>
    </xdr:to>
    <xdr:pic>
      <xdr:nvPicPr>
        <xdr:cNvPr id="323" name="Picture 322" descr="CA">
          <a:extLst>
            <a:ext uri="{FF2B5EF4-FFF2-40B4-BE49-F238E27FC236}">
              <a16:creationId xmlns:a16="http://schemas.microsoft.com/office/drawing/2014/main" id="{C9B7FF3A-5D4B-7C83-C916-47F54D893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152400</xdr:colOff>
      <xdr:row>253</xdr:row>
      <xdr:rowOff>152400</xdr:rowOff>
    </xdr:to>
    <xdr:pic>
      <xdr:nvPicPr>
        <xdr:cNvPr id="324" name="Picture 323" descr="CA">
          <a:extLst>
            <a:ext uri="{FF2B5EF4-FFF2-40B4-BE49-F238E27FC236}">
              <a16:creationId xmlns:a16="http://schemas.microsoft.com/office/drawing/2014/main" id="{EBDEFFFC-E365-2940-6E53-19E52E2C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7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152400</xdr:colOff>
      <xdr:row>253</xdr:row>
      <xdr:rowOff>152400</xdr:rowOff>
    </xdr:to>
    <xdr:pic>
      <xdr:nvPicPr>
        <xdr:cNvPr id="325" name="Picture 324" descr="CA">
          <a:extLst>
            <a:ext uri="{FF2B5EF4-FFF2-40B4-BE49-F238E27FC236}">
              <a16:creationId xmlns:a16="http://schemas.microsoft.com/office/drawing/2014/main" id="{018590A5-1F4E-31BD-12DD-D1E7E4AB2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185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152400</xdr:colOff>
      <xdr:row>253</xdr:row>
      <xdr:rowOff>152400</xdr:rowOff>
    </xdr:to>
    <xdr:pic>
      <xdr:nvPicPr>
        <xdr:cNvPr id="326" name="Picture 325" descr="CA">
          <a:extLst>
            <a:ext uri="{FF2B5EF4-FFF2-40B4-BE49-F238E27FC236}">
              <a16:creationId xmlns:a16="http://schemas.microsoft.com/office/drawing/2014/main" id="{CE614952-ED4D-44FC-00E3-2D98632B1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4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152400</xdr:colOff>
      <xdr:row>254</xdr:row>
      <xdr:rowOff>152400</xdr:rowOff>
    </xdr:to>
    <xdr:pic>
      <xdr:nvPicPr>
        <xdr:cNvPr id="327" name="Picture 326" descr="CA">
          <a:extLst>
            <a:ext uri="{FF2B5EF4-FFF2-40B4-BE49-F238E27FC236}">
              <a16:creationId xmlns:a16="http://schemas.microsoft.com/office/drawing/2014/main" id="{0D0805BB-4DDD-47D3-953E-71806B328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2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152400</xdr:colOff>
      <xdr:row>255</xdr:row>
      <xdr:rowOff>152400</xdr:rowOff>
    </xdr:to>
    <xdr:pic>
      <xdr:nvPicPr>
        <xdr:cNvPr id="328" name="Picture 327" descr="CA">
          <a:extLst>
            <a:ext uri="{FF2B5EF4-FFF2-40B4-BE49-F238E27FC236}">
              <a16:creationId xmlns:a16="http://schemas.microsoft.com/office/drawing/2014/main" id="{D505EDCA-D440-C161-8116-C9F85B72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84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152400</xdr:colOff>
      <xdr:row>256</xdr:row>
      <xdr:rowOff>152400</xdr:rowOff>
    </xdr:to>
    <xdr:pic>
      <xdr:nvPicPr>
        <xdr:cNvPr id="329" name="Picture 328" descr="CA">
          <a:extLst>
            <a:ext uri="{FF2B5EF4-FFF2-40B4-BE49-F238E27FC236}">
              <a16:creationId xmlns:a16="http://schemas.microsoft.com/office/drawing/2014/main" id="{0F96155A-43A3-38E3-72BA-9BAA9BF0C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152400</xdr:colOff>
      <xdr:row>257</xdr:row>
      <xdr:rowOff>152400</xdr:rowOff>
    </xdr:to>
    <xdr:pic>
      <xdr:nvPicPr>
        <xdr:cNvPr id="330" name="Picture 329" descr="CA">
          <a:extLst>
            <a:ext uri="{FF2B5EF4-FFF2-40B4-BE49-F238E27FC236}">
              <a16:creationId xmlns:a16="http://schemas.microsoft.com/office/drawing/2014/main" id="{D0EC23A8-2E16-790E-E5BD-4D78EE54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6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152400</xdr:colOff>
      <xdr:row>258</xdr:row>
      <xdr:rowOff>152400</xdr:rowOff>
    </xdr:to>
    <xdr:pic>
      <xdr:nvPicPr>
        <xdr:cNvPr id="331" name="Picture 330" descr="CA">
          <a:extLst>
            <a:ext uri="{FF2B5EF4-FFF2-40B4-BE49-F238E27FC236}">
              <a16:creationId xmlns:a16="http://schemas.microsoft.com/office/drawing/2014/main" id="{D5BD8279-1E1D-7E4C-A1A1-43D88C7FD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8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152400</xdr:colOff>
      <xdr:row>259</xdr:row>
      <xdr:rowOff>152400</xdr:rowOff>
    </xdr:to>
    <xdr:pic>
      <xdr:nvPicPr>
        <xdr:cNvPr id="332" name="Picture 331" descr="CA">
          <a:extLst>
            <a:ext uri="{FF2B5EF4-FFF2-40B4-BE49-F238E27FC236}">
              <a16:creationId xmlns:a16="http://schemas.microsoft.com/office/drawing/2014/main" id="{75A91418-9D94-88B7-DE2F-D799B602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9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152400</xdr:colOff>
      <xdr:row>273</xdr:row>
      <xdr:rowOff>152400</xdr:rowOff>
    </xdr:to>
    <xdr:pic>
      <xdr:nvPicPr>
        <xdr:cNvPr id="333" name="Picture 332" descr="CA">
          <a:extLst>
            <a:ext uri="{FF2B5EF4-FFF2-40B4-BE49-F238E27FC236}">
              <a16:creationId xmlns:a16="http://schemas.microsoft.com/office/drawing/2014/main" id="{AEAC78BC-A5A7-D162-E40A-EAF06068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90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152400</xdr:colOff>
      <xdr:row>273</xdr:row>
      <xdr:rowOff>152400</xdr:rowOff>
    </xdr:to>
    <xdr:pic>
      <xdr:nvPicPr>
        <xdr:cNvPr id="334" name="Picture 333" descr="CA">
          <a:extLst>
            <a:ext uri="{FF2B5EF4-FFF2-40B4-BE49-F238E27FC236}">
              <a16:creationId xmlns:a16="http://schemas.microsoft.com/office/drawing/2014/main" id="{76CFAFFC-6647-A180-F192-3A7E00CEF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152400</xdr:colOff>
      <xdr:row>273</xdr:row>
      <xdr:rowOff>152400</xdr:rowOff>
    </xdr:to>
    <xdr:pic>
      <xdr:nvPicPr>
        <xdr:cNvPr id="335" name="Picture 334" descr="CA">
          <a:extLst>
            <a:ext uri="{FF2B5EF4-FFF2-40B4-BE49-F238E27FC236}">
              <a16:creationId xmlns:a16="http://schemas.microsoft.com/office/drawing/2014/main" id="{A6AE7B1A-8539-8BF4-D37B-71C3C39A8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33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152400</xdr:colOff>
      <xdr:row>273</xdr:row>
      <xdr:rowOff>152400</xdr:rowOff>
    </xdr:to>
    <xdr:pic>
      <xdr:nvPicPr>
        <xdr:cNvPr id="336" name="Picture 335" descr="CA">
          <a:extLst>
            <a:ext uri="{FF2B5EF4-FFF2-40B4-BE49-F238E27FC236}">
              <a16:creationId xmlns:a16="http://schemas.microsoft.com/office/drawing/2014/main" id="{C9EDB2CB-7480-0F46-A8FE-A23FB0F56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4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152400</xdr:colOff>
      <xdr:row>273</xdr:row>
      <xdr:rowOff>152400</xdr:rowOff>
    </xdr:to>
    <xdr:pic>
      <xdr:nvPicPr>
        <xdr:cNvPr id="337" name="Picture 336" descr="CA">
          <a:extLst>
            <a:ext uri="{FF2B5EF4-FFF2-40B4-BE49-F238E27FC236}">
              <a16:creationId xmlns:a16="http://schemas.microsoft.com/office/drawing/2014/main" id="{71BF772D-B7A1-D570-CEB2-56136F89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6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152400</xdr:colOff>
      <xdr:row>273</xdr:row>
      <xdr:rowOff>152400</xdr:rowOff>
    </xdr:to>
    <xdr:pic>
      <xdr:nvPicPr>
        <xdr:cNvPr id="338" name="Picture 337" descr="CA">
          <a:extLst>
            <a:ext uri="{FF2B5EF4-FFF2-40B4-BE49-F238E27FC236}">
              <a16:creationId xmlns:a16="http://schemas.microsoft.com/office/drawing/2014/main" id="{DF8E5648-EAD8-1144-0844-318AAA9C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74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152400</xdr:colOff>
      <xdr:row>273</xdr:row>
      <xdr:rowOff>152400</xdr:rowOff>
    </xdr:to>
    <xdr:pic>
      <xdr:nvPicPr>
        <xdr:cNvPr id="339" name="Picture 338" descr="CA">
          <a:extLst>
            <a:ext uri="{FF2B5EF4-FFF2-40B4-BE49-F238E27FC236}">
              <a16:creationId xmlns:a16="http://schemas.microsoft.com/office/drawing/2014/main" id="{BB7EF03C-3A02-FC23-0A93-4A45BD68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8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152400</xdr:colOff>
      <xdr:row>273</xdr:row>
      <xdr:rowOff>152400</xdr:rowOff>
    </xdr:to>
    <xdr:pic>
      <xdr:nvPicPr>
        <xdr:cNvPr id="340" name="Picture 339" descr="CA">
          <a:extLst>
            <a:ext uri="{FF2B5EF4-FFF2-40B4-BE49-F238E27FC236}">
              <a16:creationId xmlns:a16="http://schemas.microsoft.com/office/drawing/2014/main" id="{078F590C-832D-81B3-D6D0-226C66E1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0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152400</xdr:colOff>
      <xdr:row>273</xdr:row>
      <xdr:rowOff>152400</xdr:rowOff>
    </xdr:to>
    <xdr:pic>
      <xdr:nvPicPr>
        <xdr:cNvPr id="341" name="Picture 340" descr="CA">
          <a:extLst>
            <a:ext uri="{FF2B5EF4-FFF2-40B4-BE49-F238E27FC236}">
              <a16:creationId xmlns:a16="http://schemas.microsoft.com/office/drawing/2014/main" id="{F1680865-8B95-451B-0264-591AB01C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614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152400</xdr:colOff>
      <xdr:row>273</xdr:row>
      <xdr:rowOff>152400</xdr:rowOff>
    </xdr:to>
    <xdr:pic>
      <xdr:nvPicPr>
        <xdr:cNvPr id="342" name="Picture 341" descr="CA">
          <a:extLst>
            <a:ext uri="{FF2B5EF4-FFF2-40B4-BE49-F238E27FC236}">
              <a16:creationId xmlns:a16="http://schemas.microsoft.com/office/drawing/2014/main" id="{B5762983-F475-D9AC-B504-452B67B3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82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152400</xdr:colOff>
      <xdr:row>273</xdr:row>
      <xdr:rowOff>152400</xdr:rowOff>
    </xdr:to>
    <xdr:pic>
      <xdr:nvPicPr>
        <xdr:cNvPr id="343" name="Picture 342" descr="CA">
          <a:extLst>
            <a:ext uri="{FF2B5EF4-FFF2-40B4-BE49-F238E27FC236}">
              <a16:creationId xmlns:a16="http://schemas.microsoft.com/office/drawing/2014/main" id="{F267D60D-6E0E-5D79-4784-22406C95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041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152400</xdr:colOff>
      <xdr:row>273</xdr:row>
      <xdr:rowOff>152400</xdr:rowOff>
    </xdr:to>
    <xdr:pic>
      <xdr:nvPicPr>
        <xdr:cNvPr id="344" name="Picture 343" descr="CA">
          <a:extLst>
            <a:ext uri="{FF2B5EF4-FFF2-40B4-BE49-F238E27FC236}">
              <a16:creationId xmlns:a16="http://schemas.microsoft.com/office/drawing/2014/main" id="{B39DA1B4-2345-9587-FC95-CEFA1AA5A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2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152400</xdr:colOff>
      <xdr:row>273</xdr:row>
      <xdr:rowOff>152400</xdr:rowOff>
    </xdr:to>
    <xdr:pic>
      <xdr:nvPicPr>
        <xdr:cNvPr id="345" name="Picture 344" descr="CA">
          <a:extLst>
            <a:ext uri="{FF2B5EF4-FFF2-40B4-BE49-F238E27FC236}">
              <a16:creationId xmlns:a16="http://schemas.microsoft.com/office/drawing/2014/main" id="{2D7C3375-0996-E103-0826-4BB52B0A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6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152400</xdr:colOff>
      <xdr:row>273</xdr:row>
      <xdr:rowOff>152400</xdr:rowOff>
    </xdr:to>
    <xdr:pic>
      <xdr:nvPicPr>
        <xdr:cNvPr id="346" name="Picture 345" descr="CA">
          <a:extLst>
            <a:ext uri="{FF2B5EF4-FFF2-40B4-BE49-F238E27FC236}">
              <a16:creationId xmlns:a16="http://schemas.microsoft.com/office/drawing/2014/main" id="{F0B98005-D6FB-DDE4-8BF7-220C4ADF1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689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152400</xdr:colOff>
      <xdr:row>274</xdr:row>
      <xdr:rowOff>152400</xdr:rowOff>
    </xdr:to>
    <xdr:pic>
      <xdr:nvPicPr>
        <xdr:cNvPr id="347" name="Picture 346" descr="CA">
          <a:extLst>
            <a:ext uri="{FF2B5EF4-FFF2-40B4-BE49-F238E27FC236}">
              <a16:creationId xmlns:a16="http://schemas.microsoft.com/office/drawing/2014/main" id="{184DED6A-3BFC-9E8F-F079-D9DCA880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1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152400</xdr:colOff>
      <xdr:row>275</xdr:row>
      <xdr:rowOff>152400</xdr:rowOff>
    </xdr:to>
    <xdr:pic>
      <xdr:nvPicPr>
        <xdr:cNvPr id="348" name="Picture 347" descr="CA">
          <a:extLst>
            <a:ext uri="{FF2B5EF4-FFF2-40B4-BE49-F238E27FC236}">
              <a16:creationId xmlns:a16="http://schemas.microsoft.com/office/drawing/2014/main" id="{317A53BD-AE30-CA4A-DC9A-BACB534CE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12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152400</xdr:colOff>
      <xdr:row>276</xdr:row>
      <xdr:rowOff>152400</xdr:rowOff>
    </xdr:to>
    <xdr:pic>
      <xdr:nvPicPr>
        <xdr:cNvPr id="349" name="Picture 348" descr="CA">
          <a:extLst>
            <a:ext uri="{FF2B5EF4-FFF2-40B4-BE49-F238E27FC236}">
              <a16:creationId xmlns:a16="http://schemas.microsoft.com/office/drawing/2014/main" id="{0BE47F18-DE3E-48F4-8F31-5DF19B59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3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152400</xdr:colOff>
      <xdr:row>277</xdr:row>
      <xdr:rowOff>152400</xdr:rowOff>
    </xdr:to>
    <xdr:pic>
      <xdr:nvPicPr>
        <xdr:cNvPr id="350" name="Picture 349" descr="CA">
          <a:extLst>
            <a:ext uri="{FF2B5EF4-FFF2-40B4-BE49-F238E27FC236}">
              <a16:creationId xmlns:a16="http://schemas.microsoft.com/office/drawing/2014/main" id="{56C33E6C-2914-1DF8-5566-D841F791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152400</xdr:colOff>
      <xdr:row>278</xdr:row>
      <xdr:rowOff>152400</xdr:rowOff>
    </xdr:to>
    <xdr:pic>
      <xdr:nvPicPr>
        <xdr:cNvPr id="351" name="Picture 350" descr="CA">
          <a:extLst>
            <a:ext uri="{FF2B5EF4-FFF2-40B4-BE49-F238E27FC236}">
              <a16:creationId xmlns:a16="http://schemas.microsoft.com/office/drawing/2014/main" id="{8AD69CF3-FC7A-AD09-65AF-2340A0098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76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152400</xdr:colOff>
      <xdr:row>279</xdr:row>
      <xdr:rowOff>152400</xdr:rowOff>
    </xdr:to>
    <xdr:pic>
      <xdr:nvPicPr>
        <xdr:cNvPr id="352" name="Picture 351" descr="CA">
          <a:extLst>
            <a:ext uri="{FF2B5EF4-FFF2-40B4-BE49-F238E27FC236}">
              <a16:creationId xmlns:a16="http://schemas.microsoft.com/office/drawing/2014/main" id="{87C9C27C-181C-2D0D-CF29-DB1FA5689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97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152400</xdr:colOff>
      <xdr:row>293</xdr:row>
      <xdr:rowOff>152400</xdr:rowOff>
    </xdr:to>
    <xdr:pic>
      <xdr:nvPicPr>
        <xdr:cNvPr id="353" name="Picture 352" descr="CA">
          <a:extLst>
            <a:ext uri="{FF2B5EF4-FFF2-40B4-BE49-F238E27FC236}">
              <a16:creationId xmlns:a16="http://schemas.microsoft.com/office/drawing/2014/main" id="{C800DD31-CD88-0966-2CE2-4D3E3075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9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152400</xdr:colOff>
      <xdr:row>293</xdr:row>
      <xdr:rowOff>152400</xdr:rowOff>
    </xdr:to>
    <xdr:pic>
      <xdr:nvPicPr>
        <xdr:cNvPr id="354" name="Picture 353" descr="CA">
          <a:extLst>
            <a:ext uri="{FF2B5EF4-FFF2-40B4-BE49-F238E27FC236}">
              <a16:creationId xmlns:a16="http://schemas.microsoft.com/office/drawing/2014/main" id="{6A3EFC58-B706-7DA9-0B0E-37F2ED70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40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152400</xdr:colOff>
      <xdr:row>293</xdr:row>
      <xdr:rowOff>152400</xdr:rowOff>
    </xdr:to>
    <xdr:pic>
      <xdr:nvPicPr>
        <xdr:cNvPr id="355" name="Picture 354" descr="CA">
          <a:extLst>
            <a:ext uri="{FF2B5EF4-FFF2-40B4-BE49-F238E27FC236}">
              <a16:creationId xmlns:a16="http://schemas.microsoft.com/office/drawing/2014/main" id="{61ACFE10-94E3-E553-A2DF-E1BC46C69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152400</xdr:colOff>
      <xdr:row>293</xdr:row>
      <xdr:rowOff>152400</xdr:rowOff>
    </xdr:to>
    <xdr:pic>
      <xdr:nvPicPr>
        <xdr:cNvPr id="356" name="Picture 355" descr="CA">
          <a:extLst>
            <a:ext uri="{FF2B5EF4-FFF2-40B4-BE49-F238E27FC236}">
              <a16:creationId xmlns:a16="http://schemas.microsoft.com/office/drawing/2014/main" id="{AB2FD052-7AE3-2F13-5AC9-F836DDD8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3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152400</xdr:colOff>
      <xdr:row>293</xdr:row>
      <xdr:rowOff>152400</xdr:rowOff>
    </xdr:to>
    <xdr:pic>
      <xdr:nvPicPr>
        <xdr:cNvPr id="357" name="Picture 356" descr="CA">
          <a:extLst>
            <a:ext uri="{FF2B5EF4-FFF2-40B4-BE49-F238E27FC236}">
              <a16:creationId xmlns:a16="http://schemas.microsoft.com/office/drawing/2014/main" id="{F2D74F84-73BC-7A58-17FD-7A8D2A378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04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152400</xdr:colOff>
      <xdr:row>293</xdr:row>
      <xdr:rowOff>152400</xdr:rowOff>
    </xdr:to>
    <xdr:pic>
      <xdr:nvPicPr>
        <xdr:cNvPr id="358" name="Picture 357" descr="CA">
          <a:extLst>
            <a:ext uri="{FF2B5EF4-FFF2-40B4-BE49-F238E27FC236}">
              <a16:creationId xmlns:a16="http://schemas.microsoft.com/office/drawing/2014/main" id="{B09FE20A-D5AB-5BE3-BEFC-AF38E20BE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57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152400</xdr:colOff>
      <xdr:row>293</xdr:row>
      <xdr:rowOff>152400</xdr:rowOff>
    </xdr:to>
    <xdr:pic>
      <xdr:nvPicPr>
        <xdr:cNvPr id="359" name="Picture 358" descr="CA">
          <a:extLst>
            <a:ext uri="{FF2B5EF4-FFF2-40B4-BE49-F238E27FC236}">
              <a16:creationId xmlns:a16="http://schemas.microsoft.com/office/drawing/2014/main" id="{32039AC4-AF89-0B7D-60B6-7340AB29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470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152400</xdr:colOff>
      <xdr:row>293</xdr:row>
      <xdr:rowOff>152400</xdr:rowOff>
    </xdr:to>
    <xdr:pic>
      <xdr:nvPicPr>
        <xdr:cNvPr id="360" name="Picture 359" descr="CA">
          <a:extLst>
            <a:ext uri="{FF2B5EF4-FFF2-40B4-BE49-F238E27FC236}">
              <a16:creationId xmlns:a16="http://schemas.microsoft.com/office/drawing/2014/main" id="{7BE8AD05-718F-A88C-0A00-4D1245E0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152400</xdr:colOff>
      <xdr:row>293</xdr:row>
      <xdr:rowOff>152400</xdr:rowOff>
    </xdr:to>
    <xdr:pic>
      <xdr:nvPicPr>
        <xdr:cNvPr id="361" name="Picture 360" descr="CA">
          <a:extLst>
            <a:ext uri="{FF2B5EF4-FFF2-40B4-BE49-F238E27FC236}">
              <a16:creationId xmlns:a16="http://schemas.microsoft.com/office/drawing/2014/main" id="{2CA6E649-447F-6303-CB76-35B15C40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97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152400</xdr:colOff>
      <xdr:row>293</xdr:row>
      <xdr:rowOff>152400</xdr:rowOff>
    </xdr:to>
    <xdr:pic>
      <xdr:nvPicPr>
        <xdr:cNvPr id="362" name="Picture 361" descr="CA">
          <a:extLst>
            <a:ext uri="{FF2B5EF4-FFF2-40B4-BE49-F238E27FC236}">
              <a16:creationId xmlns:a16="http://schemas.microsoft.com/office/drawing/2014/main" id="{A5B3A590-C788-6804-74FC-7DBA0C4D0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11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152400</xdr:colOff>
      <xdr:row>293</xdr:row>
      <xdr:rowOff>152400</xdr:rowOff>
    </xdr:to>
    <xdr:pic>
      <xdr:nvPicPr>
        <xdr:cNvPr id="363" name="Picture 362" descr="CA">
          <a:extLst>
            <a:ext uri="{FF2B5EF4-FFF2-40B4-BE49-F238E27FC236}">
              <a16:creationId xmlns:a16="http://schemas.microsoft.com/office/drawing/2014/main" id="{09B124F6-2B81-9D52-2839-E721A9D6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323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152400</xdr:colOff>
      <xdr:row>293</xdr:row>
      <xdr:rowOff>152400</xdr:rowOff>
    </xdr:to>
    <xdr:pic>
      <xdr:nvPicPr>
        <xdr:cNvPr id="364" name="Picture 363" descr="CA">
          <a:extLst>
            <a:ext uri="{FF2B5EF4-FFF2-40B4-BE49-F238E27FC236}">
              <a16:creationId xmlns:a16="http://schemas.microsoft.com/office/drawing/2014/main" id="{592D85F6-6987-63FF-9FCD-A196EC6D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537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152400</xdr:colOff>
      <xdr:row>293</xdr:row>
      <xdr:rowOff>152400</xdr:rowOff>
    </xdr:to>
    <xdr:pic>
      <xdr:nvPicPr>
        <xdr:cNvPr id="365" name="Picture 364" descr="CA">
          <a:extLst>
            <a:ext uri="{FF2B5EF4-FFF2-40B4-BE49-F238E27FC236}">
              <a16:creationId xmlns:a16="http://schemas.microsoft.com/office/drawing/2014/main" id="{D6D73666-8C4E-1623-16EB-F8DD2E59C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152400</xdr:colOff>
      <xdr:row>293</xdr:row>
      <xdr:rowOff>152400</xdr:rowOff>
    </xdr:to>
    <xdr:pic>
      <xdr:nvPicPr>
        <xdr:cNvPr id="366" name="Picture 365" descr="CA">
          <a:extLst>
            <a:ext uri="{FF2B5EF4-FFF2-40B4-BE49-F238E27FC236}">
              <a16:creationId xmlns:a16="http://schemas.microsoft.com/office/drawing/2014/main" id="{09F39600-9CE1-79B2-B213-1E8B8E1A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971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152400</xdr:colOff>
      <xdr:row>294</xdr:row>
      <xdr:rowOff>152400</xdr:rowOff>
    </xdr:to>
    <xdr:pic>
      <xdr:nvPicPr>
        <xdr:cNvPr id="367" name="Picture 366" descr="CA">
          <a:extLst>
            <a:ext uri="{FF2B5EF4-FFF2-40B4-BE49-F238E27FC236}">
              <a16:creationId xmlns:a16="http://schemas.microsoft.com/office/drawing/2014/main" id="{E5EF7247-911B-83F6-95F5-33811AA2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92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152400</xdr:colOff>
      <xdr:row>295</xdr:row>
      <xdr:rowOff>152400</xdr:rowOff>
    </xdr:to>
    <xdr:pic>
      <xdr:nvPicPr>
        <xdr:cNvPr id="368" name="Picture 367" descr="CA">
          <a:extLst>
            <a:ext uri="{FF2B5EF4-FFF2-40B4-BE49-F238E27FC236}">
              <a16:creationId xmlns:a16="http://schemas.microsoft.com/office/drawing/2014/main" id="{2225F2A2-B56B-7BE2-94F9-ADAA37A02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0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152400</xdr:colOff>
      <xdr:row>296</xdr:row>
      <xdr:rowOff>152400</xdr:rowOff>
    </xdr:to>
    <xdr:pic>
      <xdr:nvPicPr>
        <xdr:cNvPr id="369" name="Picture 368" descr="CA">
          <a:extLst>
            <a:ext uri="{FF2B5EF4-FFF2-40B4-BE49-F238E27FC236}">
              <a16:creationId xmlns:a16="http://schemas.microsoft.com/office/drawing/2014/main" id="{BE3D1869-39E1-3211-780D-99B9999D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19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152400</xdr:colOff>
      <xdr:row>297</xdr:row>
      <xdr:rowOff>152400</xdr:rowOff>
    </xdr:to>
    <xdr:pic>
      <xdr:nvPicPr>
        <xdr:cNvPr id="370" name="Picture 369" descr="CA">
          <a:extLst>
            <a:ext uri="{FF2B5EF4-FFF2-40B4-BE49-F238E27FC236}">
              <a16:creationId xmlns:a16="http://schemas.microsoft.com/office/drawing/2014/main" id="{F5EF3A1F-944B-626E-8BF9-D6DCE138C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3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152400</xdr:colOff>
      <xdr:row>298</xdr:row>
      <xdr:rowOff>152400</xdr:rowOff>
    </xdr:to>
    <xdr:pic>
      <xdr:nvPicPr>
        <xdr:cNvPr id="371" name="Picture 370" descr="CA">
          <a:extLst>
            <a:ext uri="{FF2B5EF4-FFF2-40B4-BE49-F238E27FC236}">
              <a16:creationId xmlns:a16="http://schemas.microsoft.com/office/drawing/2014/main" id="{F4DC04BA-6546-9674-32EC-6E45DCCE6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4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152400</xdr:colOff>
      <xdr:row>299</xdr:row>
      <xdr:rowOff>152400</xdr:rowOff>
    </xdr:to>
    <xdr:pic>
      <xdr:nvPicPr>
        <xdr:cNvPr id="372" name="Picture 371" descr="CA">
          <a:extLst>
            <a:ext uri="{FF2B5EF4-FFF2-40B4-BE49-F238E27FC236}">
              <a16:creationId xmlns:a16="http://schemas.microsoft.com/office/drawing/2014/main" id="{E262052D-85BB-85FB-C956-2B8D4750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25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152400</xdr:colOff>
      <xdr:row>312</xdr:row>
      <xdr:rowOff>152400</xdr:rowOff>
    </xdr:to>
    <xdr:pic>
      <xdr:nvPicPr>
        <xdr:cNvPr id="373" name="Picture 372" descr="CA">
          <a:extLst>
            <a:ext uri="{FF2B5EF4-FFF2-40B4-BE49-F238E27FC236}">
              <a16:creationId xmlns:a16="http://schemas.microsoft.com/office/drawing/2014/main" id="{9F8A78CD-F872-1915-5004-67E6FD0A2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47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152400</xdr:colOff>
      <xdr:row>312</xdr:row>
      <xdr:rowOff>152400</xdr:rowOff>
    </xdr:to>
    <xdr:pic>
      <xdr:nvPicPr>
        <xdr:cNvPr id="374" name="Picture 373" descr="CA">
          <a:extLst>
            <a:ext uri="{FF2B5EF4-FFF2-40B4-BE49-F238E27FC236}">
              <a16:creationId xmlns:a16="http://schemas.microsoft.com/office/drawing/2014/main" id="{EDC38F07-9B82-75A4-5D24-BFCE0342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686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152400</xdr:colOff>
      <xdr:row>312</xdr:row>
      <xdr:rowOff>152400</xdr:rowOff>
    </xdr:to>
    <xdr:pic>
      <xdr:nvPicPr>
        <xdr:cNvPr id="375" name="Picture 374" descr="CA">
          <a:extLst>
            <a:ext uri="{FF2B5EF4-FFF2-40B4-BE49-F238E27FC236}">
              <a16:creationId xmlns:a16="http://schemas.microsoft.com/office/drawing/2014/main" id="{769B74E2-3FBF-E115-714E-48F89C66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99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152400</xdr:colOff>
      <xdr:row>312</xdr:row>
      <xdr:rowOff>152400</xdr:rowOff>
    </xdr:to>
    <xdr:pic>
      <xdr:nvPicPr>
        <xdr:cNvPr id="376" name="Picture 375" descr="CA">
          <a:extLst>
            <a:ext uri="{FF2B5EF4-FFF2-40B4-BE49-F238E27FC236}">
              <a16:creationId xmlns:a16="http://schemas.microsoft.com/office/drawing/2014/main" id="{4696F25A-353D-17AD-CA13-AFBB26FDD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152400</xdr:colOff>
      <xdr:row>312</xdr:row>
      <xdr:rowOff>152400</xdr:rowOff>
    </xdr:to>
    <xdr:pic>
      <xdr:nvPicPr>
        <xdr:cNvPr id="377" name="Picture 376" descr="CA">
          <a:extLst>
            <a:ext uri="{FF2B5EF4-FFF2-40B4-BE49-F238E27FC236}">
              <a16:creationId xmlns:a16="http://schemas.microsoft.com/office/drawing/2014/main" id="{740F4DF9-5FC8-2F2A-D230-0D93119B1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32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152400</xdr:colOff>
      <xdr:row>312</xdr:row>
      <xdr:rowOff>152400</xdr:rowOff>
    </xdr:to>
    <xdr:pic>
      <xdr:nvPicPr>
        <xdr:cNvPr id="378" name="Picture 377" descr="CA">
          <a:extLst>
            <a:ext uri="{FF2B5EF4-FFF2-40B4-BE49-F238E27FC236}">
              <a16:creationId xmlns:a16="http://schemas.microsoft.com/office/drawing/2014/main" id="{637AEAA0-AC5A-9B1B-274C-CA99B5BFD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539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152400</xdr:colOff>
      <xdr:row>312</xdr:row>
      <xdr:rowOff>152400</xdr:rowOff>
    </xdr:to>
    <xdr:pic>
      <xdr:nvPicPr>
        <xdr:cNvPr id="379" name="Picture 378" descr="CA">
          <a:extLst>
            <a:ext uri="{FF2B5EF4-FFF2-40B4-BE49-F238E27FC236}">
              <a16:creationId xmlns:a16="http://schemas.microsoft.com/office/drawing/2014/main" id="{F34A375B-5B52-8F70-892B-4A62382A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52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152400</xdr:colOff>
      <xdr:row>312</xdr:row>
      <xdr:rowOff>152400</xdr:rowOff>
    </xdr:to>
    <xdr:pic>
      <xdr:nvPicPr>
        <xdr:cNvPr id="380" name="Picture 379" descr="CA">
          <a:extLst>
            <a:ext uri="{FF2B5EF4-FFF2-40B4-BE49-F238E27FC236}">
              <a16:creationId xmlns:a16="http://schemas.microsoft.com/office/drawing/2014/main" id="{31D7DFC3-3D65-423E-52AA-FA7D04E17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66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152400</xdr:colOff>
      <xdr:row>312</xdr:row>
      <xdr:rowOff>152400</xdr:rowOff>
    </xdr:to>
    <xdr:pic>
      <xdr:nvPicPr>
        <xdr:cNvPr id="381" name="Picture 380" descr="CA">
          <a:extLst>
            <a:ext uri="{FF2B5EF4-FFF2-40B4-BE49-F238E27FC236}">
              <a16:creationId xmlns:a16="http://schemas.microsoft.com/office/drawing/2014/main" id="{212CD569-D77D-409B-E541-1C893A3A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1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152400</xdr:colOff>
      <xdr:row>312</xdr:row>
      <xdr:rowOff>152400</xdr:rowOff>
    </xdr:to>
    <xdr:pic>
      <xdr:nvPicPr>
        <xdr:cNvPr id="382" name="Picture 381" descr="CA">
          <a:extLst>
            <a:ext uri="{FF2B5EF4-FFF2-40B4-BE49-F238E27FC236}">
              <a16:creationId xmlns:a16="http://schemas.microsoft.com/office/drawing/2014/main" id="{0D63BEB2-99E8-1635-D7E2-5973B985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39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152400</xdr:colOff>
      <xdr:row>312</xdr:row>
      <xdr:rowOff>152400</xdr:rowOff>
    </xdr:to>
    <xdr:pic>
      <xdr:nvPicPr>
        <xdr:cNvPr id="383" name="Picture 382" descr="CA">
          <a:extLst>
            <a:ext uri="{FF2B5EF4-FFF2-40B4-BE49-F238E27FC236}">
              <a16:creationId xmlns:a16="http://schemas.microsoft.com/office/drawing/2014/main" id="{47D9F2F2-4BDE-C553-C749-289074E09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06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152400</xdr:colOff>
      <xdr:row>312</xdr:row>
      <xdr:rowOff>152400</xdr:rowOff>
    </xdr:to>
    <xdr:pic>
      <xdr:nvPicPr>
        <xdr:cNvPr id="384" name="Picture 383" descr="CA">
          <a:extLst>
            <a:ext uri="{FF2B5EF4-FFF2-40B4-BE49-F238E27FC236}">
              <a16:creationId xmlns:a16="http://schemas.microsoft.com/office/drawing/2014/main" id="{CD634902-AE1B-8B5C-BC44-9E1026981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1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152400</xdr:colOff>
      <xdr:row>312</xdr:row>
      <xdr:rowOff>152400</xdr:rowOff>
    </xdr:to>
    <xdr:pic>
      <xdr:nvPicPr>
        <xdr:cNvPr id="385" name="Picture 384" descr="CA">
          <a:extLst>
            <a:ext uri="{FF2B5EF4-FFF2-40B4-BE49-F238E27FC236}">
              <a16:creationId xmlns:a16="http://schemas.microsoft.com/office/drawing/2014/main" id="{98465084-7F33-638E-70F1-E22989340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4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152400</xdr:colOff>
      <xdr:row>313</xdr:row>
      <xdr:rowOff>152400</xdr:rowOff>
    </xdr:to>
    <xdr:pic>
      <xdr:nvPicPr>
        <xdr:cNvPr id="386" name="Picture 385" descr="CA">
          <a:extLst>
            <a:ext uri="{FF2B5EF4-FFF2-40B4-BE49-F238E27FC236}">
              <a16:creationId xmlns:a16="http://schemas.microsoft.com/office/drawing/2014/main" id="{A08F522F-B9CE-ABCF-5A6F-930B85D1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61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152400</xdr:colOff>
      <xdr:row>314</xdr:row>
      <xdr:rowOff>152400</xdr:rowOff>
    </xdr:to>
    <xdr:pic>
      <xdr:nvPicPr>
        <xdr:cNvPr id="387" name="Picture 386" descr="CA">
          <a:extLst>
            <a:ext uri="{FF2B5EF4-FFF2-40B4-BE49-F238E27FC236}">
              <a16:creationId xmlns:a16="http://schemas.microsoft.com/office/drawing/2014/main" id="{672C2BF5-2684-0260-0A76-C06F60EC4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47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152400</xdr:colOff>
      <xdr:row>315</xdr:row>
      <xdr:rowOff>152400</xdr:rowOff>
    </xdr:to>
    <xdr:pic>
      <xdr:nvPicPr>
        <xdr:cNvPr id="388" name="Picture 387" descr="CA">
          <a:extLst>
            <a:ext uri="{FF2B5EF4-FFF2-40B4-BE49-F238E27FC236}">
              <a16:creationId xmlns:a16="http://schemas.microsoft.com/office/drawing/2014/main" id="{BAC9423B-D95A-A4EC-1C50-DE2237E9E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68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152400</xdr:colOff>
      <xdr:row>316</xdr:row>
      <xdr:rowOff>152400</xdr:rowOff>
    </xdr:to>
    <xdr:pic>
      <xdr:nvPicPr>
        <xdr:cNvPr id="389" name="Picture 388" descr="CA">
          <a:extLst>
            <a:ext uri="{FF2B5EF4-FFF2-40B4-BE49-F238E27FC236}">
              <a16:creationId xmlns:a16="http://schemas.microsoft.com/office/drawing/2014/main" id="{5D1952C1-57BD-07C1-6E33-BAC914329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901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152400</xdr:colOff>
      <xdr:row>317</xdr:row>
      <xdr:rowOff>152400</xdr:rowOff>
    </xdr:to>
    <xdr:pic>
      <xdr:nvPicPr>
        <xdr:cNvPr id="390" name="Picture 389" descr="CA">
          <a:extLst>
            <a:ext uri="{FF2B5EF4-FFF2-40B4-BE49-F238E27FC236}">
              <a16:creationId xmlns:a16="http://schemas.microsoft.com/office/drawing/2014/main" id="{F1905EA8-7201-3AB4-4157-04A5CB82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11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152400</xdr:colOff>
      <xdr:row>318</xdr:row>
      <xdr:rowOff>152400</xdr:rowOff>
    </xdr:to>
    <xdr:pic>
      <xdr:nvPicPr>
        <xdr:cNvPr id="391" name="Picture 390" descr="CA">
          <a:extLst>
            <a:ext uri="{FF2B5EF4-FFF2-40B4-BE49-F238E27FC236}">
              <a16:creationId xmlns:a16="http://schemas.microsoft.com/office/drawing/2014/main" id="{67A88BD3-9684-0168-ABDC-04FF735F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2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152400</xdr:colOff>
      <xdr:row>332</xdr:row>
      <xdr:rowOff>152400</xdr:rowOff>
    </xdr:to>
    <xdr:pic>
      <xdr:nvPicPr>
        <xdr:cNvPr id="392" name="Picture 391" descr="CA">
          <a:extLst>
            <a:ext uri="{FF2B5EF4-FFF2-40B4-BE49-F238E27FC236}">
              <a16:creationId xmlns:a16="http://schemas.microsoft.com/office/drawing/2014/main" id="{ED48D5F5-7D94-A162-1574-5A8CE0BA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152400</xdr:colOff>
      <xdr:row>332</xdr:row>
      <xdr:rowOff>152400</xdr:rowOff>
    </xdr:to>
    <xdr:pic>
      <xdr:nvPicPr>
        <xdr:cNvPr id="393" name="Picture 392" descr="CA">
          <a:extLst>
            <a:ext uri="{FF2B5EF4-FFF2-40B4-BE49-F238E27FC236}">
              <a16:creationId xmlns:a16="http://schemas.microsoft.com/office/drawing/2014/main" id="{FD61DD14-3C3B-2E73-9AFE-90C0708E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5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152400</xdr:colOff>
      <xdr:row>332</xdr:row>
      <xdr:rowOff>152400</xdr:rowOff>
    </xdr:to>
    <xdr:pic>
      <xdr:nvPicPr>
        <xdr:cNvPr id="394" name="Picture 393" descr="CA">
          <a:extLst>
            <a:ext uri="{FF2B5EF4-FFF2-40B4-BE49-F238E27FC236}">
              <a16:creationId xmlns:a16="http://schemas.microsoft.com/office/drawing/2014/main" id="{C58FFD22-3959-529B-9045-82B85D25A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968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152400</xdr:colOff>
      <xdr:row>332</xdr:row>
      <xdr:rowOff>152400</xdr:rowOff>
    </xdr:to>
    <xdr:pic>
      <xdr:nvPicPr>
        <xdr:cNvPr id="395" name="Picture 394" descr="CA">
          <a:extLst>
            <a:ext uri="{FF2B5EF4-FFF2-40B4-BE49-F238E27FC236}">
              <a16:creationId xmlns:a16="http://schemas.microsoft.com/office/drawing/2014/main" id="{7967FFD0-AB22-C3CC-3A24-E251062F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81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152400</xdr:colOff>
      <xdr:row>332</xdr:row>
      <xdr:rowOff>152400</xdr:rowOff>
    </xdr:to>
    <xdr:pic>
      <xdr:nvPicPr>
        <xdr:cNvPr id="396" name="Picture 395" descr="CA">
          <a:extLst>
            <a:ext uri="{FF2B5EF4-FFF2-40B4-BE49-F238E27FC236}">
              <a16:creationId xmlns:a16="http://schemas.microsoft.com/office/drawing/2014/main" id="{AE93A871-BF03-A070-E050-D89C2D37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395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152400</xdr:colOff>
      <xdr:row>332</xdr:row>
      <xdr:rowOff>152400</xdr:rowOff>
    </xdr:to>
    <xdr:pic>
      <xdr:nvPicPr>
        <xdr:cNvPr id="397" name="Picture 396" descr="CA">
          <a:extLst>
            <a:ext uri="{FF2B5EF4-FFF2-40B4-BE49-F238E27FC236}">
              <a16:creationId xmlns:a16="http://schemas.microsoft.com/office/drawing/2014/main" id="{DBD94BF3-9A8F-44E6-8BB8-D32C0888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6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152400</xdr:colOff>
      <xdr:row>332</xdr:row>
      <xdr:rowOff>152400</xdr:rowOff>
    </xdr:to>
    <xdr:pic>
      <xdr:nvPicPr>
        <xdr:cNvPr id="398" name="Picture 397" descr="CA">
          <a:extLst>
            <a:ext uri="{FF2B5EF4-FFF2-40B4-BE49-F238E27FC236}">
              <a16:creationId xmlns:a16="http://schemas.microsoft.com/office/drawing/2014/main" id="{3C487BDE-1829-A382-3E8D-FCB4B8576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822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152400</xdr:colOff>
      <xdr:row>332</xdr:row>
      <xdr:rowOff>152400</xdr:rowOff>
    </xdr:to>
    <xdr:pic>
      <xdr:nvPicPr>
        <xdr:cNvPr id="399" name="Picture 398" descr="CA">
          <a:extLst>
            <a:ext uri="{FF2B5EF4-FFF2-40B4-BE49-F238E27FC236}">
              <a16:creationId xmlns:a16="http://schemas.microsoft.com/office/drawing/2014/main" id="{10DAFB31-1B26-840A-6C8D-0AC6983BA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03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152400</xdr:colOff>
      <xdr:row>332</xdr:row>
      <xdr:rowOff>152400</xdr:rowOff>
    </xdr:to>
    <xdr:pic>
      <xdr:nvPicPr>
        <xdr:cNvPr id="400" name="Picture 399" descr="CA">
          <a:extLst>
            <a:ext uri="{FF2B5EF4-FFF2-40B4-BE49-F238E27FC236}">
              <a16:creationId xmlns:a16="http://schemas.microsoft.com/office/drawing/2014/main" id="{AFBBA29C-D7FC-DC83-1286-87B1DBC1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248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152400</xdr:colOff>
      <xdr:row>332</xdr:row>
      <xdr:rowOff>152400</xdr:rowOff>
    </xdr:to>
    <xdr:pic>
      <xdr:nvPicPr>
        <xdr:cNvPr id="401" name="Picture 400" descr="CA">
          <a:extLst>
            <a:ext uri="{FF2B5EF4-FFF2-40B4-BE49-F238E27FC236}">
              <a16:creationId xmlns:a16="http://schemas.microsoft.com/office/drawing/2014/main" id="{984109EF-9469-AD44-D90C-281535407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62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152400</xdr:colOff>
      <xdr:row>332</xdr:row>
      <xdr:rowOff>152400</xdr:rowOff>
    </xdr:to>
    <xdr:pic>
      <xdr:nvPicPr>
        <xdr:cNvPr id="402" name="Picture 401" descr="CA">
          <a:extLst>
            <a:ext uri="{FF2B5EF4-FFF2-40B4-BE49-F238E27FC236}">
              <a16:creationId xmlns:a16="http://schemas.microsoft.com/office/drawing/2014/main" id="{6A1BE0B7-8C2D-E7BB-711E-6E646F96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67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152400</xdr:colOff>
      <xdr:row>332</xdr:row>
      <xdr:rowOff>152400</xdr:rowOff>
    </xdr:to>
    <xdr:pic>
      <xdr:nvPicPr>
        <xdr:cNvPr id="403" name="Picture 402" descr="CA">
          <a:extLst>
            <a:ext uri="{FF2B5EF4-FFF2-40B4-BE49-F238E27FC236}">
              <a16:creationId xmlns:a16="http://schemas.microsoft.com/office/drawing/2014/main" id="{D93BC643-BC15-F0EA-1471-3A98FBAB1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888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152400</xdr:colOff>
      <xdr:row>332</xdr:row>
      <xdr:rowOff>152400</xdr:rowOff>
    </xdr:to>
    <xdr:pic>
      <xdr:nvPicPr>
        <xdr:cNvPr id="404" name="Picture 403" descr="CA">
          <a:extLst>
            <a:ext uri="{FF2B5EF4-FFF2-40B4-BE49-F238E27FC236}">
              <a16:creationId xmlns:a16="http://schemas.microsoft.com/office/drawing/2014/main" id="{85E13E1E-7C71-9F35-F902-61EB59F26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102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152400</xdr:colOff>
      <xdr:row>332</xdr:row>
      <xdr:rowOff>152400</xdr:rowOff>
    </xdr:to>
    <xdr:pic>
      <xdr:nvPicPr>
        <xdr:cNvPr id="405" name="Picture 404" descr="CA">
          <a:extLst>
            <a:ext uri="{FF2B5EF4-FFF2-40B4-BE49-F238E27FC236}">
              <a16:creationId xmlns:a16="http://schemas.microsoft.com/office/drawing/2014/main" id="{68D0FCDB-E794-49B5-67E2-B8675CBF8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3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152400</xdr:colOff>
      <xdr:row>333</xdr:row>
      <xdr:rowOff>152400</xdr:rowOff>
    </xdr:to>
    <xdr:pic>
      <xdr:nvPicPr>
        <xdr:cNvPr id="406" name="Picture 405" descr="CA">
          <a:extLst>
            <a:ext uri="{FF2B5EF4-FFF2-40B4-BE49-F238E27FC236}">
              <a16:creationId xmlns:a16="http://schemas.microsoft.com/office/drawing/2014/main" id="{73C30917-238C-8C09-CACA-5BBD3ECD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44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152400</xdr:colOff>
      <xdr:row>334</xdr:row>
      <xdr:rowOff>152400</xdr:rowOff>
    </xdr:to>
    <xdr:pic>
      <xdr:nvPicPr>
        <xdr:cNvPr id="407" name="Picture 406" descr="CA">
          <a:extLst>
            <a:ext uri="{FF2B5EF4-FFF2-40B4-BE49-F238E27FC236}">
              <a16:creationId xmlns:a16="http://schemas.microsoft.com/office/drawing/2014/main" id="{8387B95E-514E-6B87-FD89-42D7C940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757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152400</xdr:colOff>
      <xdr:row>335</xdr:row>
      <xdr:rowOff>152400</xdr:rowOff>
    </xdr:to>
    <xdr:pic>
      <xdr:nvPicPr>
        <xdr:cNvPr id="408" name="Picture 407" descr="CA">
          <a:extLst>
            <a:ext uri="{FF2B5EF4-FFF2-40B4-BE49-F238E27FC236}">
              <a16:creationId xmlns:a16="http://schemas.microsoft.com/office/drawing/2014/main" id="{1BD07543-1072-BB86-23F9-B891391C4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9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152400</xdr:colOff>
      <xdr:row>336</xdr:row>
      <xdr:rowOff>152400</xdr:rowOff>
    </xdr:to>
    <xdr:pic>
      <xdr:nvPicPr>
        <xdr:cNvPr id="409" name="Picture 408" descr="CA">
          <a:extLst>
            <a:ext uri="{FF2B5EF4-FFF2-40B4-BE49-F238E27FC236}">
              <a16:creationId xmlns:a16="http://schemas.microsoft.com/office/drawing/2014/main" id="{ED110EE6-EB5A-22D5-5176-01EEDB782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84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152400</xdr:colOff>
      <xdr:row>337</xdr:row>
      <xdr:rowOff>152400</xdr:rowOff>
    </xdr:to>
    <xdr:pic>
      <xdr:nvPicPr>
        <xdr:cNvPr id="410" name="Picture 409" descr="CA">
          <a:extLst>
            <a:ext uri="{FF2B5EF4-FFF2-40B4-BE49-F238E27FC236}">
              <a16:creationId xmlns:a16="http://schemas.microsoft.com/office/drawing/2014/main" id="{49EB10C1-A63E-3A2F-E9A3-19AECD1A3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152400</xdr:colOff>
      <xdr:row>338</xdr:row>
      <xdr:rowOff>152400</xdr:rowOff>
    </xdr:to>
    <xdr:pic>
      <xdr:nvPicPr>
        <xdr:cNvPr id="411" name="Picture 410" descr="CA">
          <a:extLst>
            <a:ext uri="{FF2B5EF4-FFF2-40B4-BE49-F238E27FC236}">
              <a16:creationId xmlns:a16="http://schemas.microsoft.com/office/drawing/2014/main" id="{77D320A1-1193-70F3-62F4-759A3A5B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10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152400</xdr:colOff>
      <xdr:row>353</xdr:row>
      <xdr:rowOff>152400</xdr:rowOff>
    </xdr:to>
    <xdr:pic>
      <xdr:nvPicPr>
        <xdr:cNvPr id="412" name="Picture 411" descr="CA">
          <a:extLst>
            <a:ext uri="{FF2B5EF4-FFF2-40B4-BE49-F238E27FC236}">
              <a16:creationId xmlns:a16="http://schemas.microsoft.com/office/drawing/2014/main" id="{C1819EDE-A5B9-0750-B147-EA3579B6E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824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152400</xdr:colOff>
      <xdr:row>353</xdr:row>
      <xdr:rowOff>152400</xdr:rowOff>
    </xdr:to>
    <xdr:pic>
      <xdr:nvPicPr>
        <xdr:cNvPr id="413" name="Picture 412" descr="CA">
          <a:extLst>
            <a:ext uri="{FF2B5EF4-FFF2-40B4-BE49-F238E27FC236}">
              <a16:creationId xmlns:a16="http://schemas.microsoft.com/office/drawing/2014/main" id="{0628429A-39C5-686E-B410-ED3318031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03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152400</xdr:colOff>
      <xdr:row>353</xdr:row>
      <xdr:rowOff>152400</xdr:rowOff>
    </xdr:to>
    <xdr:pic>
      <xdr:nvPicPr>
        <xdr:cNvPr id="414" name="Picture 413" descr="CA">
          <a:extLst>
            <a:ext uri="{FF2B5EF4-FFF2-40B4-BE49-F238E27FC236}">
              <a16:creationId xmlns:a16="http://schemas.microsoft.com/office/drawing/2014/main" id="{1DB2A42B-7B38-A17D-0065-2718145B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51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152400</xdr:colOff>
      <xdr:row>353</xdr:row>
      <xdr:rowOff>152400</xdr:rowOff>
    </xdr:to>
    <xdr:pic>
      <xdr:nvPicPr>
        <xdr:cNvPr id="415" name="Picture 414" descr="CA">
          <a:extLst>
            <a:ext uri="{FF2B5EF4-FFF2-40B4-BE49-F238E27FC236}">
              <a16:creationId xmlns:a16="http://schemas.microsoft.com/office/drawing/2014/main" id="{2339E155-843D-B56C-F6D2-678CFEA6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464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152400</xdr:colOff>
      <xdr:row>353</xdr:row>
      <xdr:rowOff>152400</xdr:rowOff>
    </xdr:to>
    <xdr:pic>
      <xdr:nvPicPr>
        <xdr:cNvPr id="416" name="Picture 415" descr="CA">
          <a:extLst>
            <a:ext uri="{FF2B5EF4-FFF2-40B4-BE49-F238E27FC236}">
              <a16:creationId xmlns:a16="http://schemas.microsoft.com/office/drawing/2014/main" id="{C2874E34-BF75-5E3A-D85A-6A2363B3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677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152400</xdr:colOff>
      <xdr:row>353</xdr:row>
      <xdr:rowOff>152400</xdr:rowOff>
    </xdr:to>
    <xdr:pic>
      <xdr:nvPicPr>
        <xdr:cNvPr id="417" name="Picture 416" descr="CA">
          <a:extLst>
            <a:ext uri="{FF2B5EF4-FFF2-40B4-BE49-F238E27FC236}">
              <a16:creationId xmlns:a16="http://schemas.microsoft.com/office/drawing/2014/main" id="{A48D95D1-4282-CA14-F300-7D00785A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89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152400</xdr:colOff>
      <xdr:row>353</xdr:row>
      <xdr:rowOff>152400</xdr:rowOff>
    </xdr:to>
    <xdr:pic>
      <xdr:nvPicPr>
        <xdr:cNvPr id="418" name="Picture 417" descr="CA">
          <a:extLst>
            <a:ext uri="{FF2B5EF4-FFF2-40B4-BE49-F238E27FC236}">
              <a16:creationId xmlns:a16="http://schemas.microsoft.com/office/drawing/2014/main" id="{C687A1EF-B0ED-9291-38D6-C14CBB796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152400</xdr:colOff>
      <xdr:row>353</xdr:row>
      <xdr:rowOff>152400</xdr:rowOff>
    </xdr:to>
    <xdr:pic>
      <xdr:nvPicPr>
        <xdr:cNvPr id="419" name="Picture 418" descr="CA">
          <a:extLst>
            <a:ext uri="{FF2B5EF4-FFF2-40B4-BE49-F238E27FC236}">
              <a16:creationId xmlns:a16="http://schemas.microsoft.com/office/drawing/2014/main" id="{B80C19E0-2E43-230D-C3EB-D79E9796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317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152400</xdr:colOff>
      <xdr:row>353</xdr:row>
      <xdr:rowOff>152400</xdr:rowOff>
    </xdr:to>
    <xdr:pic>
      <xdr:nvPicPr>
        <xdr:cNvPr id="420" name="Picture 419" descr="CA">
          <a:extLst>
            <a:ext uri="{FF2B5EF4-FFF2-40B4-BE49-F238E27FC236}">
              <a16:creationId xmlns:a16="http://schemas.microsoft.com/office/drawing/2014/main" id="{1DBFEDE0-4C9B-ED17-992D-3522BE23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531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152400</xdr:colOff>
      <xdr:row>353</xdr:row>
      <xdr:rowOff>152400</xdr:rowOff>
    </xdr:to>
    <xdr:pic>
      <xdr:nvPicPr>
        <xdr:cNvPr id="421" name="Picture 420" descr="CA">
          <a:extLst>
            <a:ext uri="{FF2B5EF4-FFF2-40B4-BE49-F238E27FC236}">
              <a16:creationId xmlns:a16="http://schemas.microsoft.com/office/drawing/2014/main" id="{B7D0F46E-E2A2-FCFA-28F2-4E18C0E1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44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152400</xdr:colOff>
      <xdr:row>353</xdr:row>
      <xdr:rowOff>152400</xdr:rowOff>
    </xdr:to>
    <xdr:pic>
      <xdr:nvPicPr>
        <xdr:cNvPr id="422" name="Picture 421" descr="CA">
          <a:extLst>
            <a:ext uri="{FF2B5EF4-FFF2-40B4-BE49-F238E27FC236}">
              <a16:creationId xmlns:a16="http://schemas.microsoft.com/office/drawing/2014/main" id="{E6FF86B7-B131-EC0D-6095-264B7C4DC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95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152400</xdr:colOff>
      <xdr:row>353</xdr:row>
      <xdr:rowOff>152400</xdr:rowOff>
    </xdr:to>
    <xdr:pic>
      <xdr:nvPicPr>
        <xdr:cNvPr id="423" name="Picture 422" descr="CA">
          <a:extLst>
            <a:ext uri="{FF2B5EF4-FFF2-40B4-BE49-F238E27FC236}">
              <a16:creationId xmlns:a16="http://schemas.microsoft.com/office/drawing/2014/main" id="{4A7B8CEF-4C68-7A77-62AA-1DD31F243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1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152400</xdr:colOff>
      <xdr:row>353</xdr:row>
      <xdr:rowOff>152400</xdr:rowOff>
    </xdr:to>
    <xdr:pic>
      <xdr:nvPicPr>
        <xdr:cNvPr id="424" name="Picture 423" descr="CA">
          <a:extLst>
            <a:ext uri="{FF2B5EF4-FFF2-40B4-BE49-F238E27FC236}">
              <a16:creationId xmlns:a16="http://schemas.microsoft.com/office/drawing/2014/main" id="{519C800C-9758-B31D-8E51-6A860AAB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384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152400</xdr:colOff>
      <xdr:row>353</xdr:row>
      <xdr:rowOff>152400</xdr:rowOff>
    </xdr:to>
    <xdr:pic>
      <xdr:nvPicPr>
        <xdr:cNvPr id="425" name="Picture 424" descr="CA">
          <a:extLst>
            <a:ext uri="{FF2B5EF4-FFF2-40B4-BE49-F238E27FC236}">
              <a16:creationId xmlns:a16="http://schemas.microsoft.com/office/drawing/2014/main" id="{9525AE97-B73A-39EA-0806-464B06F2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9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152400</xdr:colOff>
      <xdr:row>353</xdr:row>
      <xdr:rowOff>152400</xdr:rowOff>
    </xdr:to>
    <xdr:pic>
      <xdr:nvPicPr>
        <xdr:cNvPr id="426" name="Picture 425" descr="CA">
          <a:extLst>
            <a:ext uri="{FF2B5EF4-FFF2-40B4-BE49-F238E27FC236}">
              <a16:creationId xmlns:a16="http://schemas.microsoft.com/office/drawing/2014/main" id="{D8D9568B-AF68-FEB7-84DF-4E98F840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152400</xdr:colOff>
      <xdr:row>354</xdr:row>
      <xdr:rowOff>152400</xdr:rowOff>
    </xdr:to>
    <xdr:pic>
      <xdr:nvPicPr>
        <xdr:cNvPr id="427" name="Picture 426" descr="CA">
          <a:extLst>
            <a:ext uri="{FF2B5EF4-FFF2-40B4-BE49-F238E27FC236}">
              <a16:creationId xmlns:a16="http://schemas.microsoft.com/office/drawing/2014/main" id="{533A8992-36CB-CCB4-9E7C-090FE91F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039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152400</xdr:colOff>
      <xdr:row>355</xdr:row>
      <xdr:rowOff>152400</xdr:rowOff>
    </xdr:to>
    <xdr:pic>
      <xdr:nvPicPr>
        <xdr:cNvPr id="428" name="Picture 427" descr="CA">
          <a:extLst>
            <a:ext uri="{FF2B5EF4-FFF2-40B4-BE49-F238E27FC236}">
              <a16:creationId xmlns:a16="http://schemas.microsoft.com/office/drawing/2014/main" id="{3EA081C0-D7F3-CBA9-AB2A-DD25677E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5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152400</xdr:colOff>
      <xdr:row>356</xdr:row>
      <xdr:rowOff>152400</xdr:rowOff>
    </xdr:to>
    <xdr:pic>
      <xdr:nvPicPr>
        <xdr:cNvPr id="429" name="Picture 428" descr="CA">
          <a:extLst>
            <a:ext uri="{FF2B5EF4-FFF2-40B4-BE49-F238E27FC236}">
              <a16:creationId xmlns:a16="http://schemas.microsoft.com/office/drawing/2014/main" id="{DADFC8BD-D915-0EE2-F00E-BBFA255C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152400</xdr:colOff>
      <xdr:row>357</xdr:row>
      <xdr:rowOff>152400</xdr:rowOff>
    </xdr:to>
    <xdr:pic>
      <xdr:nvPicPr>
        <xdr:cNvPr id="430" name="Picture 429" descr="CA">
          <a:extLst>
            <a:ext uri="{FF2B5EF4-FFF2-40B4-BE49-F238E27FC236}">
              <a16:creationId xmlns:a16="http://schemas.microsoft.com/office/drawing/2014/main" id="{60D6AB25-317F-8610-35F0-5BE45610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680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152400</xdr:colOff>
      <xdr:row>358</xdr:row>
      <xdr:rowOff>152400</xdr:rowOff>
    </xdr:to>
    <xdr:pic>
      <xdr:nvPicPr>
        <xdr:cNvPr id="431" name="Picture 430" descr="CA">
          <a:extLst>
            <a:ext uri="{FF2B5EF4-FFF2-40B4-BE49-F238E27FC236}">
              <a16:creationId xmlns:a16="http://schemas.microsoft.com/office/drawing/2014/main" id="{C9BD79D1-A524-9BEC-4F05-AC19DD9C6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93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152400</xdr:colOff>
      <xdr:row>359</xdr:row>
      <xdr:rowOff>152400</xdr:rowOff>
    </xdr:to>
    <xdr:pic>
      <xdr:nvPicPr>
        <xdr:cNvPr id="432" name="Picture 431" descr="CA">
          <a:extLst>
            <a:ext uri="{FF2B5EF4-FFF2-40B4-BE49-F238E27FC236}">
              <a16:creationId xmlns:a16="http://schemas.microsoft.com/office/drawing/2014/main" id="{1B29A542-752A-666E-6C97-892DF6CA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106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152400</xdr:colOff>
      <xdr:row>371</xdr:row>
      <xdr:rowOff>152400</xdr:rowOff>
    </xdr:to>
    <xdr:pic>
      <xdr:nvPicPr>
        <xdr:cNvPr id="433" name="Picture 432" descr="CA">
          <a:extLst>
            <a:ext uri="{FF2B5EF4-FFF2-40B4-BE49-F238E27FC236}">
              <a16:creationId xmlns:a16="http://schemas.microsoft.com/office/drawing/2014/main" id="{5D90AEA6-E5EB-FB86-3E74-BA4B15196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32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152400</xdr:colOff>
      <xdr:row>371</xdr:row>
      <xdr:rowOff>152400</xdr:rowOff>
    </xdr:to>
    <xdr:pic>
      <xdr:nvPicPr>
        <xdr:cNvPr id="434" name="Picture 433" descr="CA">
          <a:extLst>
            <a:ext uri="{FF2B5EF4-FFF2-40B4-BE49-F238E27FC236}">
              <a16:creationId xmlns:a16="http://schemas.microsoft.com/office/drawing/2014/main" id="{DB7CA392-FD5F-159B-95A1-5D40A0078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5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152400</xdr:colOff>
      <xdr:row>371</xdr:row>
      <xdr:rowOff>152400</xdr:rowOff>
    </xdr:to>
    <xdr:pic>
      <xdr:nvPicPr>
        <xdr:cNvPr id="435" name="Picture 434" descr="CA">
          <a:extLst>
            <a:ext uri="{FF2B5EF4-FFF2-40B4-BE49-F238E27FC236}">
              <a16:creationId xmlns:a16="http://schemas.microsoft.com/office/drawing/2014/main" id="{D61B1C05-9620-90ED-3350-151519269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746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152400</xdr:colOff>
      <xdr:row>371</xdr:row>
      <xdr:rowOff>152400</xdr:rowOff>
    </xdr:to>
    <xdr:pic>
      <xdr:nvPicPr>
        <xdr:cNvPr id="436" name="Picture 435" descr="CA">
          <a:extLst>
            <a:ext uri="{FF2B5EF4-FFF2-40B4-BE49-F238E27FC236}">
              <a16:creationId xmlns:a16="http://schemas.microsoft.com/office/drawing/2014/main" id="{C783C295-D7E6-9056-A37C-157628091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960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152400</xdr:colOff>
      <xdr:row>371</xdr:row>
      <xdr:rowOff>152400</xdr:rowOff>
    </xdr:to>
    <xdr:pic>
      <xdr:nvPicPr>
        <xdr:cNvPr id="437" name="Picture 436" descr="CA">
          <a:extLst>
            <a:ext uri="{FF2B5EF4-FFF2-40B4-BE49-F238E27FC236}">
              <a16:creationId xmlns:a16="http://schemas.microsoft.com/office/drawing/2014/main" id="{EEDA660B-CA21-134D-E5C0-883F4E80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7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152400</xdr:colOff>
      <xdr:row>371</xdr:row>
      <xdr:rowOff>152400</xdr:rowOff>
    </xdr:to>
    <xdr:pic>
      <xdr:nvPicPr>
        <xdr:cNvPr id="438" name="Picture 437" descr="CA">
          <a:extLst>
            <a:ext uri="{FF2B5EF4-FFF2-40B4-BE49-F238E27FC236}">
              <a16:creationId xmlns:a16="http://schemas.microsoft.com/office/drawing/2014/main" id="{D5743BEF-3BD1-01DD-0222-8A686DB8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386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152400</xdr:colOff>
      <xdr:row>371</xdr:row>
      <xdr:rowOff>152400</xdr:rowOff>
    </xdr:to>
    <xdr:pic>
      <xdr:nvPicPr>
        <xdr:cNvPr id="439" name="Picture 438" descr="CA">
          <a:extLst>
            <a:ext uri="{FF2B5EF4-FFF2-40B4-BE49-F238E27FC236}">
              <a16:creationId xmlns:a16="http://schemas.microsoft.com/office/drawing/2014/main" id="{C58C1026-A30D-1495-2600-52581CF9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6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152400</xdr:colOff>
      <xdr:row>371</xdr:row>
      <xdr:rowOff>152400</xdr:rowOff>
    </xdr:to>
    <xdr:pic>
      <xdr:nvPicPr>
        <xdr:cNvPr id="440" name="Picture 439" descr="CA">
          <a:extLst>
            <a:ext uri="{FF2B5EF4-FFF2-40B4-BE49-F238E27FC236}">
              <a16:creationId xmlns:a16="http://schemas.microsoft.com/office/drawing/2014/main" id="{6DF08652-A215-6106-9AE1-F69F6558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13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152400</xdr:colOff>
      <xdr:row>371</xdr:row>
      <xdr:rowOff>152400</xdr:rowOff>
    </xdr:to>
    <xdr:pic>
      <xdr:nvPicPr>
        <xdr:cNvPr id="441" name="Picture 440" descr="CA">
          <a:extLst>
            <a:ext uri="{FF2B5EF4-FFF2-40B4-BE49-F238E27FC236}">
              <a16:creationId xmlns:a16="http://schemas.microsoft.com/office/drawing/2014/main" id="{FF799576-5074-F226-7225-F377CFAEC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027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152400</xdr:colOff>
      <xdr:row>371</xdr:row>
      <xdr:rowOff>152400</xdr:rowOff>
    </xdr:to>
    <xdr:pic>
      <xdr:nvPicPr>
        <xdr:cNvPr id="442" name="Picture 441" descr="CA">
          <a:extLst>
            <a:ext uri="{FF2B5EF4-FFF2-40B4-BE49-F238E27FC236}">
              <a16:creationId xmlns:a16="http://schemas.microsoft.com/office/drawing/2014/main" id="{CA93270F-3B93-EF3F-45D6-52D714B0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24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152400</xdr:colOff>
      <xdr:row>371</xdr:row>
      <xdr:rowOff>152400</xdr:rowOff>
    </xdr:to>
    <xdr:pic>
      <xdr:nvPicPr>
        <xdr:cNvPr id="443" name="Picture 442" descr="CA">
          <a:extLst>
            <a:ext uri="{FF2B5EF4-FFF2-40B4-BE49-F238E27FC236}">
              <a16:creationId xmlns:a16="http://schemas.microsoft.com/office/drawing/2014/main" id="{E27DD085-0EE7-86B7-E996-470BAF4E9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453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300355</xdr:colOff>
      <xdr:row>0</xdr:row>
      <xdr:rowOff>104140</xdr:rowOff>
    </xdr:from>
    <xdr:to>
      <xdr:col>13</xdr:col>
      <xdr:colOff>606425</xdr:colOff>
      <xdr:row>15</xdr:row>
      <xdr:rowOff>78740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C64483-4DA8-9390-8035-D4C24BE07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ke Norton" refreshedDate="45805.508349768519" createdVersion="8" refreshedVersion="8" minRefreshableVersion="3" recordCount="359" xr:uid="{52F48861-271B-47EE-85A6-B05C5B66FEF5}">
  <cacheSource type="worksheet">
    <worksheetSource ref="A1:M360" sheet="NHL Nationalities By Year"/>
  </cacheSource>
  <cacheFields count="13">
    <cacheField name="Season" numFmtId="0">
      <sharedItems containsSemiMixedTypes="0" containsString="0" containsNumber="1" containsInteger="1" minValue="2005" maxValue="2024" count="20">
        <n v="2024"/>
        <n v="2023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</sharedItems>
    </cacheField>
    <cacheField name="Rk" numFmtId="0">
      <sharedItems containsSemiMixedTypes="0" containsString="0" containsNumber="1" containsInteger="1" minValue="1" maxValue="21"/>
    </cacheField>
    <cacheField name="Nationality" numFmtId="0">
      <sharedItems count="24">
        <s v="Canada"/>
        <s v="United States"/>
        <s v="Sweden"/>
        <s v="Russia"/>
        <s v="Finland"/>
        <s v="Czech Republic"/>
        <s v="Switzerland"/>
        <s v="Slovakia"/>
        <s v="Germany"/>
        <s v="Belarus"/>
        <s v="Denmark"/>
        <s v="Latvia"/>
        <s v="Norway"/>
        <s v="Austria"/>
        <s v="Slovenia"/>
        <s v="Netherlands"/>
        <s v="France"/>
        <s v="Australia"/>
        <s v="Croatia"/>
        <s v="Lithuania"/>
        <s v="Ukraine"/>
        <s v="Kazakhstan"/>
        <s v="South Korea"/>
        <s v="Japan"/>
      </sharedItems>
    </cacheField>
    <cacheField name="Players" numFmtId="10">
      <sharedItems containsSemiMixedTypes="0" containsString="0" containsNumber="1" minValue="1E-3" maxValue="0.53500000000000003"/>
    </cacheField>
    <cacheField name="GP" numFmtId="10">
      <sharedItems containsSemiMixedTypes="0" containsString="0" containsNumber="1" minValue="0" maxValue="0.54100000000000004"/>
    </cacheField>
    <cacheField name="G" numFmtId="10">
      <sharedItems containsSemiMixedTypes="0" containsString="0" containsNumber="1" minValue="0" maxValue="0.55100000000000005"/>
    </cacheField>
    <cacheField name="A" numFmtId="10">
      <sharedItems containsSemiMixedTypes="0" containsString="0" containsNumber="1" minValue="0" maxValue="0.51700000000000002"/>
    </cacheField>
    <cacheField name="P" numFmtId="10">
      <sharedItems containsSemiMixedTypes="0" containsString="0" containsNumber="1" minValue="0" maxValue="0.52900000000000003"/>
    </cacheField>
    <cacheField name="PIM" numFmtId="10">
      <sharedItems containsSemiMixedTypes="0" containsString="0" containsNumber="1" minValue="0" maxValue="0.62"/>
    </cacheField>
    <cacheField name="PPG" numFmtId="10">
      <sharedItems containsSemiMixedTypes="0" containsString="0" containsNumber="1" minValue="0" maxValue="0.55000000000000004"/>
    </cacheField>
    <cacheField name="SHG" numFmtId="10">
      <sharedItems containsSemiMixedTypes="0" containsString="0" containsNumber="1" minValue="0" maxValue="0.59699999999999998"/>
    </cacheField>
    <cacheField name="GWG" numFmtId="10">
      <sharedItems containsSemiMixedTypes="0" containsString="0" containsNumber="1" minValue="0" maxValue="0.54500000000000004"/>
    </cacheField>
    <cacheField name="Include/Exclude" numFmtId="1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9">
  <r>
    <x v="0"/>
    <n v="1"/>
    <x v="0"/>
    <n v="0.41099999999999998"/>
    <n v="0.41799999999999998"/>
    <n v="0.41799999999999998"/>
    <n v="0.42499999999999999"/>
    <n v="0.42199999999999999"/>
    <n v="0.47099999999999997"/>
    <n v="0.40500000000000003"/>
    <n v="0.46200000000000002"/>
    <n v="0.44600000000000001"/>
    <s v="Include"/>
  </r>
  <r>
    <x v="0"/>
    <n v="2"/>
    <x v="1"/>
    <n v="0.29599999999999999"/>
    <n v="0.28799999999999998"/>
    <n v="0.28000000000000003"/>
    <n v="0.27400000000000002"/>
    <n v="0.27600000000000002"/>
    <n v="0.27900000000000003"/>
    <n v="0.27600000000000002"/>
    <n v="0.29299999999999998"/>
    <n v="0.27300000000000002"/>
    <s v="Include"/>
  </r>
  <r>
    <x v="0"/>
    <n v="3"/>
    <x v="2"/>
    <n v="9.5000000000000001E-2"/>
    <n v="9.4E-2"/>
    <n v="8.6999999999999994E-2"/>
    <n v="9.9000000000000005E-2"/>
    <n v="9.4E-2"/>
    <n v="7.1999999999999995E-2"/>
    <n v="9.0999999999999998E-2"/>
    <n v="8.2000000000000003E-2"/>
    <n v="7.4999999999999997E-2"/>
    <s v="Include"/>
  </r>
  <r>
    <x v="0"/>
    <n v="4"/>
    <x v="3"/>
    <n v="6.4000000000000001E-2"/>
    <n v="6.5000000000000002E-2"/>
    <n v="7.0000000000000007E-2"/>
    <n v="6.8000000000000005E-2"/>
    <n v="6.9000000000000006E-2"/>
    <n v="5.7000000000000002E-2"/>
    <n v="7.2999999999999995E-2"/>
    <n v="3.4000000000000002E-2"/>
    <n v="6.2E-2"/>
    <s v="Include"/>
  </r>
  <r>
    <x v="0"/>
    <n v="5"/>
    <x v="4"/>
    <n v="5.5E-2"/>
    <n v="5.0999999999999997E-2"/>
    <n v="4.9000000000000002E-2"/>
    <n v="4.8000000000000001E-2"/>
    <n v="4.8000000000000001E-2"/>
    <n v="0.04"/>
    <n v="4.9000000000000002E-2"/>
    <n v="7.1999999999999995E-2"/>
    <n v="0.05"/>
    <s v="Include"/>
  </r>
  <r>
    <x v="0"/>
    <n v="6"/>
    <x v="5"/>
    <n v="2.8000000000000001E-2"/>
    <n v="2.7E-2"/>
    <n v="2.5999999999999999E-2"/>
    <n v="2.4E-2"/>
    <n v="2.4E-2"/>
    <n v="2.1999999999999999E-2"/>
    <n v="3.1E-2"/>
    <n v="2.4E-2"/>
    <n v="2.8000000000000001E-2"/>
    <s v="Include"/>
  </r>
  <r>
    <x v="0"/>
    <n v="7"/>
    <x v="6"/>
    <n v="1.0999999999999999E-2"/>
    <n v="1.2999999999999999E-2"/>
    <n v="2.1000000000000001E-2"/>
    <n v="1.4E-2"/>
    <n v="1.6E-2"/>
    <n v="1.4E-2"/>
    <n v="2.9000000000000001E-2"/>
    <n v="0.01"/>
    <n v="1.9E-2"/>
    <s v="Include"/>
  </r>
  <r>
    <x v="0"/>
    <n v="8"/>
    <x v="7"/>
    <n v="8.0000000000000002E-3"/>
    <n v="8.0000000000000002E-3"/>
    <n v="5.0000000000000001E-3"/>
    <n v="8.0000000000000002E-3"/>
    <n v="7.0000000000000001E-3"/>
    <n v="1.0999999999999999E-2"/>
    <n v="5.0000000000000001E-3"/>
    <n v="0"/>
    <n v="2E-3"/>
    <s v="Exclude"/>
  </r>
  <r>
    <x v="0"/>
    <n v="9"/>
    <x v="8"/>
    <n v="7.0000000000000001E-3"/>
    <n v="8.9999999999999993E-3"/>
    <n v="1.6E-2"/>
    <n v="1.6E-2"/>
    <n v="1.6E-2"/>
    <n v="8.9999999999999993E-3"/>
    <n v="0.02"/>
    <n v="5.0000000000000001E-3"/>
    <n v="1.4999999999999999E-2"/>
    <s v="Exclude"/>
  </r>
  <r>
    <x v="0"/>
    <n v="10"/>
    <x v="9"/>
    <n v="7.0000000000000001E-3"/>
    <n v="5.0000000000000001E-3"/>
    <n v="6.0000000000000001E-3"/>
    <n v="5.0000000000000001E-3"/>
    <n v="5.0000000000000001E-3"/>
    <n v="2E-3"/>
    <n v="3.0000000000000001E-3"/>
    <n v="1.9E-2"/>
    <n v="7.0000000000000001E-3"/>
    <s v="Exclude"/>
  </r>
  <r>
    <x v="0"/>
    <n v="11"/>
    <x v="10"/>
    <n v="6.0000000000000001E-3"/>
    <n v="5.0000000000000001E-3"/>
    <n v="7.0000000000000001E-3"/>
    <n v="6.0000000000000001E-3"/>
    <n v="6.0000000000000001E-3"/>
    <n v="3.0000000000000001E-3"/>
    <n v="7.0000000000000001E-3"/>
    <n v="0"/>
    <n v="6.0000000000000001E-3"/>
    <s v="Exclude"/>
  </r>
  <r>
    <x v="0"/>
    <n v="12"/>
    <x v="11"/>
    <n v="6.0000000000000001E-3"/>
    <n v="6.0000000000000001E-3"/>
    <n v="2E-3"/>
    <n v="3.0000000000000001E-3"/>
    <n v="3.0000000000000001E-3"/>
    <n v="6.0000000000000001E-3"/>
    <n v="0"/>
    <n v="0"/>
    <n v="1E-3"/>
    <s v="Exclude"/>
  </r>
  <r>
    <x v="0"/>
    <n v="13"/>
    <x v="12"/>
    <n v="2E-3"/>
    <n v="3.0000000000000001E-3"/>
    <n v="3.0000000000000001E-3"/>
    <n v="4.0000000000000001E-3"/>
    <n v="3.0000000000000001E-3"/>
    <n v="6.0000000000000001E-3"/>
    <n v="2E-3"/>
    <n v="0"/>
    <n v="6.0000000000000001E-3"/>
    <s v="Exclude"/>
  </r>
  <r>
    <x v="0"/>
    <n v="14"/>
    <x v="13"/>
    <n v="2E-3"/>
    <n v="3.0000000000000001E-3"/>
    <n v="5.0000000000000001E-3"/>
    <n v="4.0000000000000001E-3"/>
    <n v="5.0000000000000001E-3"/>
    <n v="3.0000000000000001E-3"/>
    <n v="6.0000000000000001E-3"/>
    <n v="0"/>
    <n v="5.0000000000000001E-3"/>
    <s v="Exclude"/>
  </r>
  <r>
    <x v="0"/>
    <n v="15"/>
    <x v="14"/>
    <n v="1E-3"/>
    <n v="2E-3"/>
    <n v="3.0000000000000001E-3"/>
    <n v="3.0000000000000001E-3"/>
    <n v="3.0000000000000001E-3"/>
    <n v="0"/>
    <n v="3.0000000000000001E-3"/>
    <n v="0"/>
    <n v="6.0000000000000001E-3"/>
    <s v="Exclude"/>
  </r>
  <r>
    <x v="0"/>
    <n v="16"/>
    <x v="15"/>
    <n v="1E-3"/>
    <n v="1E-3"/>
    <n v="0"/>
    <n v="0"/>
    <n v="0"/>
    <n v="0"/>
    <n v="1E-3"/>
    <n v="0"/>
    <n v="1E-3"/>
    <s v="Exclude"/>
  </r>
  <r>
    <x v="0"/>
    <n v="17"/>
    <x v="16"/>
    <n v="1E-3"/>
    <n v="1E-3"/>
    <n v="1E-3"/>
    <n v="0"/>
    <n v="1E-3"/>
    <n v="0"/>
    <n v="1E-3"/>
    <n v="0"/>
    <n v="1E-3"/>
    <s v="Exclude"/>
  </r>
  <r>
    <x v="0"/>
    <n v="18"/>
    <x v="17"/>
    <n v="1E-3"/>
    <n v="1E-3"/>
    <n v="1E-3"/>
    <n v="1E-3"/>
    <n v="1E-3"/>
    <n v="3.0000000000000001E-3"/>
    <n v="0"/>
    <n v="0"/>
    <n v="0"/>
    <s v="Exclude"/>
  </r>
  <r>
    <x v="1"/>
    <n v="1"/>
    <x v="0"/>
    <n v="0.42499999999999999"/>
    <n v="0.42399999999999999"/>
    <n v="0.42699999999999999"/>
    <n v="0.41599999999999998"/>
    <n v="0.42099999999999999"/>
    <n v="0.48299999999999998"/>
    <n v="0.40100000000000002"/>
    <n v="0.5"/>
    <n v="0.41199999999999998"/>
    <s v="Include"/>
  </r>
  <r>
    <x v="1"/>
    <n v="2"/>
    <x v="1"/>
    <n v="0.28199999999999997"/>
    <n v="0.28799999999999998"/>
    <n v="0.27700000000000002"/>
    <n v="0.28100000000000003"/>
    <n v="0.28000000000000003"/>
    <n v="0.28199999999999997"/>
    <n v="0.28399999999999997"/>
    <n v="0.24399999999999999"/>
    <n v="0.28899999999999998"/>
    <s v="Include"/>
  </r>
  <r>
    <x v="1"/>
    <n v="3"/>
    <x v="2"/>
    <n v="9.9000000000000005E-2"/>
    <n v="9.4E-2"/>
    <n v="9.4E-2"/>
    <n v="9.9000000000000005E-2"/>
    <n v="9.7000000000000003E-2"/>
    <n v="7.5999999999999998E-2"/>
    <n v="9.9000000000000005E-2"/>
    <n v="0.124"/>
    <n v="0.105"/>
    <s v="Include"/>
  </r>
  <r>
    <x v="1"/>
    <n v="4"/>
    <x v="3"/>
    <n v="6.5000000000000002E-2"/>
    <n v="6.2E-2"/>
    <n v="6.8000000000000005E-2"/>
    <n v="6.4000000000000001E-2"/>
    <n v="6.5000000000000002E-2"/>
    <n v="5.1999999999999998E-2"/>
    <n v="7.8E-2"/>
    <n v="0.03"/>
    <n v="6.4000000000000001E-2"/>
    <s v="Include"/>
  </r>
  <r>
    <x v="1"/>
    <n v="5"/>
    <x v="4"/>
    <n v="4.7E-2"/>
    <n v="4.9000000000000002E-2"/>
    <n v="4.4999999999999998E-2"/>
    <n v="4.9000000000000002E-2"/>
    <n v="4.7E-2"/>
    <n v="3.2000000000000001E-2"/>
    <n v="4.2000000000000003E-2"/>
    <n v="3.7999999999999999E-2"/>
    <n v="4.7E-2"/>
    <s v="Include"/>
  </r>
  <r>
    <x v="1"/>
    <n v="6"/>
    <x v="5"/>
    <n v="3.1E-2"/>
    <n v="2.7E-2"/>
    <n v="2.3E-2"/>
    <n v="2.3E-2"/>
    <n v="2.3E-2"/>
    <n v="2.5000000000000001E-2"/>
    <n v="2.5000000000000001E-2"/>
    <n v="1.2999999999999999E-2"/>
    <n v="2.1999999999999999E-2"/>
    <s v="Include"/>
  </r>
  <r>
    <x v="1"/>
    <n v="7"/>
    <x v="7"/>
    <n v="1.0999999999999999E-2"/>
    <n v="8.9999999999999993E-3"/>
    <n v="6.0000000000000001E-3"/>
    <n v="8.0000000000000002E-3"/>
    <n v="7.0000000000000001E-3"/>
    <n v="1.4E-2"/>
    <n v="4.0000000000000001E-3"/>
    <n v="0"/>
    <n v="6.0000000000000001E-3"/>
    <s v="Include"/>
  </r>
  <r>
    <x v="1"/>
    <n v="8"/>
    <x v="6"/>
    <n v="0.01"/>
    <n v="1.4E-2"/>
    <n v="0.02"/>
    <n v="0.02"/>
    <n v="0.02"/>
    <n v="1.2E-2"/>
    <n v="2.8000000000000001E-2"/>
    <n v="4.0000000000000001E-3"/>
    <n v="0.02"/>
    <s v="Exclude"/>
  </r>
  <r>
    <x v="1"/>
    <n v="9"/>
    <x v="8"/>
    <n v="8.0000000000000002E-3"/>
    <n v="0.01"/>
    <n v="1.2999999999999999E-2"/>
    <n v="1.4E-2"/>
    <n v="1.4E-2"/>
    <n v="8.9999999999999993E-3"/>
    <n v="1.7999999999999999E-2"/>
    <n v="4.0000000000000001E-3"/>
    <n v="1.0999999999999999E-2"/>
    <s v="Exclude"/>
  </r>
  <r>
    <x v="1"/>
    <n v="10"/>
    <x v="10"/>
    <n v="6.0000000000000001E-3"/>
    <n v="6.0000000000000001E-3"/>
    <n v="8.0000000000000002E-3"/>
    <n v="7.0000000000000001E-3"/>
    <n v="7.0000000000000001E-3"/>
    <n v="3.0000000000000001E-3"/>
    <n v="7.0000000000000001E-3"/>
    <n v="4.0000000000000001E-3"/>
    <n v="8.0000000000000002E-3"/>
    <s v="Exclude"/>
  </r>
  <r>
    <x v="1"/>
    <n v="11"/>
    <x v="11"/>
    <n v="5.0000000000000001E-3"/>
    <n v="4.0000000000000001E-3"/>
    <n v="2E-3"/>
    <n v="2E-3"/>
    <n v="2E-3"/>
    <n v="3.0000000000000001E-3"/>
    <n v="0"/>
    <n v="8.9999999999999993E-3"/>
    <n v="2E-3"/>
    <s v="Exclude"/>
  </r>
  <r>
    <x v="1"/>
    <n v="12"/>
    <x v="9"/>
    <n v="4.0000000000000001E-3"/>
    <n v="3.0000000000000001E-3"/>
    <n v="5.0000000000000001E-3"/>
    <n v="4.0000000000000001E-3"/>
    <n v="4.0000000000000001E-3"/>
    <n v="1E-3"/>
    <n v="4.0000000000000001E-3"/>
    <n v="1.2999999999999999E-2"/>
    <n v="4.0000000000000001E-3"/>
    <s v="Exclude"/>
  </r>
  <r>
    <x v="1"/>
    <n v="13"/>
    <x v="16"/>
    <n v="3.0000000000000001E-3"/>
    <n v="2E-3"/>
    <n v="2E-3"/>
    <n v="2E-3"/>
    <n v="2E-3"/>
    <n v="2E-3"/>
    <n v="0"/>
    <n v="1.2999999999999999E-2"/>
    <n v="1E-3"/>
    <s v="Exclude"/>
  </r>
  <r>
    <x v="1"/>
    <n v="14"/>
    <x v="12"/>
    <n v="2E-3"/>
    <n v="2E-3"/>
    <n v="1E-3"/>
    <n v="4.0000000000000001E-3"/>
    <n v="3.0000000000000001E-3"/>
    <n v="2E-3"/>
    <n v="3.0000000000000001E-3"/>
    <n v="0"/>
    <n v="1E-3"/>
    <s v="Exclude"/>
  </r>
  <r>
    <x v="1"/>
    <n v="15"/>
    <x v="15"/>
    <n v="1E-3"/>
    <n v="2E-3"/>
    <n v="2E-3"/>
    <n v="2E-3"/>
    <n v="2E-3"/>
    <n v="1E-3"/>
    <n v="2E-3"/>
    <n v="0"/>
    <n v="1E-3"/>
    <s v="Exclude"/>
  </r>
  <r>
    <x v="1"/>
    <n v="16"/>
    <x v="13"/>
    <n v="1E-3"/>
    <n v="2E-3"/>
    <n v="3.0000000000000001E-3"/>
    <n v="1E-3"/>
    <n v="2E-3"/>
    <n v="2E-3"/>
    <n v="1E-3"/>
    <n v="0"/>
    <n v="2E-3"/>
    <s v="Exclude"/>
  </r>
  <r>
    <x v="1"/>
    <n v="17"/>
    <x v="17"/>
    <n v="1E-3"/>
    <n v="1E-3"/>
    <n v="1E-3"/>
    <n v="0"/>
    <n v="1E-3"/>
    <n v="1E-3"/>
    <n v="0"/>
    <n v="0"/>
    <n v="0"/>
    <s v="Exclude"/>
  </r>
  <r>
    <x v="1"/>
    <n v="18"/>
    <x v="14"/>
    <n v="1E-3"/>
    <n v="2E-3"/>
    <n v="3.0000000000000001E-3"/>
    <n v="3.0000000000000001E-3"/>
    <n v="3.0000000000000001E-3"/>
    <n v="1E-3"/>
    <n v="5.0000000000000001E-3"/>
    <n v="4.0000000000000001E-3"/>
    <n v="5.0000000000000001E-3"/>
    <s v="Exclude"/>
  </r>
  <r>
    <x v="2"/>
    <n v="1"/>
    <x v="0"/>
    <n v="0.42099999999999999"/>
    <n v="0.42399999999999999"/>
    <n v="0.41799999999999998"/>
    <n v="0.42"/>
    <n v="0.41899999999999998"/>
    <n v="0.495"/>
    <n v="0.41599999999999998"/>
    <n v="0.41599999999999998"/>
    <n v="0.433"/>
    <s v="Include"/>
  </r>
  <r>
    <x v="2"/>
    <n v="2"/>
    <x v="1"/>
    <n v="0.28100000000000003"/>
    <n v="0.28399999999999997"/>
    <n v="0.27600000000000002"/>
    <n v="0.27100000000000002"/>
    <n v="0.27300000000000002"/>
    <n v="0.27900000000000003"/>
    <n v="0.246"/>
    <n v="0.28000000000000003"/>
    <n v="0.27700000000000002"/>
    <s v="Include"/>
  </r>
  <r>
    <x v="2"/>
    <n v="3"/>
    <x v="2"/>
    <n v="0.10100000000000001"/>
    <n v="9.9000000000000005E-2"/>
    <n v="9.9000000000000005E-2"/>
    <n v="0.108"/>
    <n v="0.104"/>
    <n v="7.2999999999999995E-2"/>
    <n v="0.107"/>
    <n v="0.128"/>
    <n v="9.7000000000000003E-2"/>
    <s v="Include"/>
  </r>
  <r>
    <x v="2"/>
    <n v="4"/>
    <x v="3"/>
    <n v="5.8999999999999997E-2"/>
    <n v="5.8000000000000003E-2"/>
    <n v="6.2E-2"/>
    <n v="6.3E-2"/>
    <n v="6.3E-2"/>
    <n v="0.05"/>
    <n v="7.4999999999999997E-2"/>
    <n v="2.8000000000000001E-2"/>
    <n v="0.05"/>
    <s v="Include"/>
  </r>
  <r>
    <x v="2"/>
    <n v="5"/>
    <x v="4"/>
    <n v="5.1999999999999998E-2"/>
    <n v="5.0999999999999997E-2"/>
    <n v="5.1999999999999998E-2"/>
    <n v="5.1999999999999998E-2"/>
    <n v="5.1999999999999998E-2"/>
    <n v="0.04"/>
    <n v="4.7E-2"/>
    <n v="7.5999999999999998E-2"/>
    <n v="5.1999999999999998E-2"/>
    <s v="Include"/>
  </r>
  <r>
    <x v="2"/>
    <n v="6"/>
    <x v="5"/>
    <n v="3.9E-2"/>
    <n v="0.03"/>
    <n v="3.3000000000000002E-2"/>
    <n v="2.9000000000000001E-2"/>
    <n v="0.03"/>
    <n v="2.3E-2"/>
    <n v="3.5999999999999997E-2"/>
    <n v="1.2E-2"/>
    <n v="3.6999999999999998E-2"/>
    <s v="Include"/>
  </r>
  <r>
    <x v="2"/>
    <n v="7"/>
    <x v="6"/>
    <n v="1.0999999999999999E-2"/>
    <n v="1.7000000000000001E-2"/>
    <n v="2.1999999999999999E-2"/>
    <n v="1.9E-2"/>
    <n v="0.02"/>
    <n v="1.2999999999999999E-2"/>
    <n v="2.7E-2"/>
    <n v="0.02"/>
    <n v="2.4E-2"/>
    <s v="Include"/>
  </r>
  <r>
    <x v="2"/>
    <n v="8"/>
    <x v="7"/>
    <n v="8.9999999999999993E-3"/>
    <n v="7.0000000000000001E-3"/>
    <n v="5.0000000000000001E-3"/>
    <n v="5.0000000000000001E-3"/>
    <n v="5.0000000000000001E-3"/>
    <n v="8.0000000000000002E-3"/>
    <n v="2E-3"/>
    <n v="4.0000000000000001E-3"/>
    <n v="3.0000000000000001E-3"/>
    <s v="Exclude"/>
  </r>
  <r>
    <x v="2"/>
    <n v="9"/>
    <x v="8"/>
    <n v="8.0000000000000002E-3"/>
    <n v="8.9999999999999993E-3"/>
    <n v="1.6E-2"/>
    <n v="1.4999999999999999E-2"/>
    <n v="1.4999999999999999E-2"/>
    <n v="7.0000000000000001E-3"/>
    <n v="2.5999999999999999E-2"/>
    <n v="2.4E-2"/>
    <n v="1.4E-2"/>
    <s v="Exclude"/>
  </r>
  <r>
    <x v="2"/>
    <n v="10"/>
    <x v="10"/>
    <n v="6.0000000000000001E-3"/>
    <n v="6.0000000000000001E-3"/>
    <n v="5.0000000000000001E-3"/>
    <n v="5.0000000000000001E-3"/>
    <n v="5.0000000000000001E-3"/>
    <n v="3.0000000000000001E-3"/>
    <n v="5.0000000000000001E-3"/>
    <n v="4.0000000000000001E-3"/>
    <n v="2E-3"/>
    <s v="Exclude"/>
  </r>
  <r>
    <x v="2"/>
    <n v="11"/>
    <x v="11"/>
    <n v="5.0000000000000001E-3"/>
    <n v="4.0000000000000001E-3"/>
    <n v="2E-3"/>
    <n v="2E-3"/>
    <n v="2E-3"/>
    <n v="2E-3"/>
    <n v="0"/>
    <n v="0"/>
    <n v="1E-3"/>
    <s v="Exclude"/>
  </r>
  <r>
    <x v="2"/>
    <n v="12"/>
    <x v="9"/>
    <n v="3.0000000000000001E-3"/>
    <n v="3.0000000000000001E-3"/>
    <n v="2E-3"/>
    <n v="2E-3"/>
    <n v="2E-3"/>
    <n v="1E-3"/>
    <n v="0"/>
    <n v="8.0000000000000002E-3"/>
    <n v="2E-3"/>
    <s v="Exclude"/>
  </r>
  <r>
    <x v="2"/>
    <n v="13"/>
    <x v="13"/>
    <n v="2E-3"/>
    <n v="0"/>
    <n v="0"/>
    <n v="0"/>
    <n v="0"/>
    <n v="0"/>
    <n v="0"/>
    <n v="0"/>
    <n v="0"/>
    <s v="Exclude"/>
  </r>
  <r>
    <x v="2"/>
    <n v="14"/>
    <x v="17"/>
    <n v="1E-3"/>
    <n v="1E-3"/>
    <n v="0"/>
    <n v="1E-3"/>
    <n v="0"/>
    <n v="1E-3"/>
    <n v="0"/>
    <n v="0"/>
    <n v="1E-3"/>
    <s v="Exclude"/>
  </r>
  <r>
    <x v="2"/>
    <n v="15"/>
    <x v="14"/>
    <n v="1E-3"/>
    <n v="2E-3"/>
    <n v="3.0000000000000001E-3"/>
    <n v="3.0000000000000001E-3"/>
    <n v="3.0000000000000001E-3"/>
    <n v="0"/>
    <n v="4.0000000000000001E-3"/>
    <n v="0"/>
    <n v="3.0000000000000001E-3"/>
    <s v="Exclude"/>
  </r>
  <r>
    <x v="2"/>
    <n v="16"/>
    <x v="12"/>
    <n v="1E-3"/>
    <n v="2E-3"/>
    <n v="3.0000000000000001E-3"/>
    <n v="3.0000000000000001E-3"/>
    <n v="3.0000000000000001E-3"/>
    <n v="1E-3"/>
    <n v="5.0000000000000001E-3"/>
    <n v="0"/>
    <n v="2E-3"/>
    <s v="Exclude"/>
  </r>
  <r>
    <x v="2"/>
    <n v="17"/>
    <x v="15"/>
    <n v="1E-3"/>
    <n v="1E-3"/>
    <n v="3.0000000000000001E-3"/>
    <n v="2E-3"/>
    <n v="2E-3"/>
    <n v="1E-3"/>
    <n v="3.0000000000000001E-3"/>
    <n v="0"/>
    <n v="2E-3"/>
    <s v="Exclude"/>
  </r>
  <r>
    <x v="2"/>
    <n v="18"/>
    <x v="16"/>
    <n v="1E-3"/>
    <n v="1E-3"/>
    <n v="0"/>
    <n v="1E-3"/>
    <n v="1E-3"/>
    <n v="1E-3"/>
    <n v="0"/>
    <n v="0"/>
    <n v="0"/>
    <s v="Exclude"/>
  </r>
  <r>
    <x v="3"/>
    <n v="1"/>
    <x v="0"/>
    <n v="0.432"/>
    <n v="0.42699999999999999"/>
    <n v="0.41"/>
    <n v="0.41599999999999998"/>
    <n v="0.41399999999999998"/>
    <n v="0.497"/>
    <n v="0.38400000000000001"/>
    <n v="0.38900000000000001"/>
    <n v="0.39600000000000002"/>
    <s v="Include"/>
  </r>
  <r>
    <x v="3"/>
    <n v="2"/>
    <x v="1"/>
    <n v="0.28199999999999997"/>
    <n v="0.27600000000000002"/>
    <n v="0.28299999999999997"/>
    <n v="0.27300000000000002"/>
    <n v="0.27700000000000002"/>
    <n v="0.26900000000000002"/>
    <n v="0.28299999999999997"/>
    <n v="0.25600000000000001"/>
    <n v="0.28199999999999997"/>
    <s v="Include"/>
  </r>
  <r>
    <x v="3"/>
    <n v="3"/>
    <x v="2"/>
    <n v="9.4E-2"/>
    <n v="0.10199999999999999"/>
    <n v="0.10299999999999999"/>
    <n v="0.111"/>
    <n v="0.108"/>
    <n v="7.0999999999999994E-2"/>
    <n v="0.104"/>
    <n v="0.109"/>
    <n v="0.109"/>
    <s v="Include"/>
  </r>
  <r>
    <x v="3"/>
    <n v="4"/>
    <x v="4"/>
    <n v="5.6000000000000001E-2"/>
    <n v="5.2999999999999999E-2"/>
    <n v="4.8000000000000001E-2"/>
    <n v="5.0999999999999997E-2"/>
    <n v="0.05"/>
    <n v="3.5999999999999997E-2"/>
    <n v="5.3999999999999999E-2"/>
    <n v="9.5000000000000001E-2"/>
    <n v="5.0999999999999997E-2"/>
    <s v="Include"/>
  </r>
  <r>
    <x v="3"/>
    <n v="5"/>
    <x v="3"/>
    <n v="5.0999999999999997E-2"/>
    <n v="5.5E-2"/>
    <n v="6.5000000000000002E-2"/>
    <n v="6.0999999999999999E-2"/>
    <n v="6.3E-2"/>
    <n v="5.3999999999999999E-2"/>
    <n v="7.3999999999999996E-2"/>
    <n v="6.6000000000000003E-2"/>
    <n v="6.6000000000000003E-2"/>
    <s v="Include"/>
  </r>
  <r>
    <x v="3"/>
    <n v="6"/>
    <x v="5"/>
    <n v="3.5000000000000003E-2"/>
    <n v="3.3000000000000002E-2"/>
    <n v="2.8000000000000001E-2"/>
    <n v="2.9000000000000001E-2"/>
    <n v="2.9000000000000001E-2"/>
    <n v="2.9000000000000001E-2"/>
    <n v="3.3000000000000002E-2"/>
    <n v="2.8000000000000001E-2"/>
    <n v="3.4000000000000002E-2"/>
    <s v="Include"/>
  </r>
  <r>
    <x v="3"/>
    <n v="7"/>
    <x v="6"/>
    <n v="1.2E-2"/>
    <n v="1.4E-2"/>
    <n v="0.02"/>
    <n v="2.1999999999999999E-2"/>
    <n v="2.1000000000000001E-2"/>
    <n v="1.4E-2"/>
    <n v="2.5000000000000001E-2"/>
    <n v="8.9999999999999993E-3"/>
    <n v="2.5999999999999999E-2"/>
    <s v="Include"/>
  </r>
  <r>
    <x v="3"/>
    <n v="8"/>
    <x v="7"/>
    <n v="0.01"/>
    <n v="8.0000000000000002E-3"/>
    <n v="4.0000000000000001E-3"/>
    <n v="4.0000000000000001E-3"/>
    <n v="4.0000000000000001E-3"/>
    <n v="8.9999999999999993E-3"/>
    <n v="1E-3"/>
    <n v="5.0000000000000001E-3"/>
    <n v="2E-3"/>
    <s v="Exclude"/>
  </r>
  <r>
    <x v="3"/>
    <n v="9"/>
    <x v="8"/>
    <n v="7.0000000000000001E-3"/>
    <n v="8.0000000000000002E-3"/>
    <n v="1.0999999999999999E-2"/>
    <n v="1.0999999999999999E-2"/>
    <n v="1.0999999999999999E-2"/>
    <n v="6.0000000000000001E-3"/>
    <n v="2.1999999999999999E-2"/>
    <n v="1.4E-2"/>
    <n v="1.6E-2"/>
    <s v="Exclude"/>
  </r>
  <r>
    <x v="3"/>
    <n v="10"/>
    <x v="10"/>
    <n v="6.0000000000000001E-3"/>
    <n v="6.0000000000000001E-3"/>
    <n v="8.9999999999999993E-3"/>
    <n v="6.0000000000000001E-3"/>
    <n v="7.0000000000000001E-3"/>
    <n v="4.0000000000000001E-3"/>
    <n v="8.0000000000000002E-3"/>
    <n v="0"/>
    <n v="4.0000000000000001E-3"/>
    <s v="Exclude"/>
  </r>
  <r>
    <x v="3"/>
    <n v="11"/>
    <x v="11"/>
    <n v="4.0000000000000001E-3"/>
    <n v="5.0000000000000001E-3"/>
    <n v="4.0000000000000001E-3"/>
    <n v="3.0000000000000001E-3"/>
    <n v="3.0000000000000001E-3"/>
    <n v="3.0000000000000001E-3"/>
    <n v="2E-3"/>
    <n v="5.0000000000000001E-3"/>
    <n v="2E-3"/>
    <s v="Exclude"/>
  </r>
  <r>
    <x v="3"/>
    <n v="12"/>
    <x v="9"/>
    <n v="3.0000000000000001E-3"/>
    <n v="3.0000000000000001E-3"/>
    <n v="3.0000000000000001E-3"/>
    <n v="2E-3"/>
    <n v="3.0000000000000001E-3"/>
    <n v="1E-3"/>
    <n v="1E-3"/>
    <n v="8.9999999999999993E-3"/>
    <n v="2E-3"/>
    <s v="Exclude"/>
  </r>
  <r>
    <x v="3"/>
    <n v="13"/>
    <x v="16"/>
    <n v="3.0000000000000001E-3"/>
    <n v="3.0000000000000001E-3"/>
    <n v="3.0000000000000001E-3"/>
    <n v="2E-3"/>
    <n v="2E-3"/>
    <n v="4.0000000000000001E-3"/>
    <n v="0"/>
    <n v="8.9999999999999993E-3"/>
    <n v="2E-3"/>
    <s v="Exclude"/>
  </r>
  <r>
    <x v="3"/>
    <n v="14"/>
    <x v="13"/>
    <n v="2E-3"/>
    <n v="2E-3"/>
    <n v="1E-3"/>
    <n v="1E-3"/>
    <n v="1E-3"/>
    <n v="1E-3"/>
    <n v="0"/>
    <n v="5.0000000000000001E-3"/>
    <n v="2E-3"/>
    <s v="Exclude"/>
  </r>
  <r>
    <x v="3"/>
    <n v="15"/>
    <x v="14"/>
    <n v="1E-3"/>
    <n v="2E-3"/>
    <n v="2E-3"/>
    <n v="3.0000000000000001E-3"/>
    <n v="3.0000000000000001E-3"/>
    <n v="1E-3"/>
    <n v="4.0000000000000001E-3"/>
    <n v="0"/>
    <n v="3.0000000000000001E-3"/>
    <s v="Exclude"/>
  </r>
  <r>
    <x v="3"/>
    <n v="16"/>
    <x v="12"/>
    <n v="1E-3"/>
    <n v="1E-3"/>
    <n v="3.0000000000000001E-3"/>
    <n v="4.0000000000000001E-3"/>
    <n v="4.0000000000000001E-3"/>
    <n v="1E-3"/>
    <n v="4.0000000000000001E-3"/>
    <n v="0"/>
    <n v="2E-3"/>
    <s v="Exclude"/>
  </r>
  <r>
    <x v="3"/>
    <n v="17"/>
    <x v="15"/>
    <n v="1E-3"/>
    <n v="1E-3"/>
    <n v="2E-3"/>
    <n v="0"/>
    <n v="1E-3"/>
    <n v="0"/>
    <n v="1E-3"/>
    <n v="0"/>
    <n v="0"/>
    <s v="Exclude"/>
  </r>
  <r>
    <x v="3"/>
    <n v="18"/>
    <x v="17"/>
    <n v="1E-3"/>
    <n v="1E-3"/>
    <n v="1E-3"/>
    <n v="0"/>
    <n v="1E-3"/>
    <n v="0"/>
    <n v="0"/>
    <n v="0"/>
    <n v="2E-3"/>
    <s v="Exclude"/>
  </r>
  <r>
    <x v="4"/>
    <n v="1"/>
    <x v="0"/>
    <n v="0.42699999999999999"/>
    <n v="0.437"/>
    <n v="0.41599999999999998"/>
    <n v="0.42899999999999999"/>
    <n v="0.42399999999999999"/>
    <n v="0.503"/>
    <n v="0.38500000000000001"/>
    <n v="0.496"/>
    <n v="0.41"/>
    <s v="Include"/>
  </r>
  <r>
    <x v="4"/>
    <n v="2"/>
    <x v="1"/>
    <n v="0.27900000000000003"/>
    <n v="0.26900000000000002"/>
    <n v="0.27900000000000003"/>
    <n v="0.27500000000000002"/>
    <n v="0.27600000000000002"/>
    <n v="0.26400000000000001"/>
    <n v="0.30599999999999999"/>
    <n v="0.23599999999999999"/>
    <n v="0.27900000000000003"/>
    <s v="Include"/>
  </r>
  <r>
    <x v="4"/>
    <n v="3"/>
    <x v="2"/>
    <n v="9.7000000000000003E-2"/>
    <n v="9.8000000000000004E-2"/>
    <n v="9.9000000000000005E-2"/>
    <n v="0.10100000000000001"/>
    <n v="0.1"/>
    <n v="8.2000000000000003E-2"/>
    <n v="0.108"/>
    <n v="7.0999999999999994E-2"/>
    <n v="9.1999999999999998E-2"/>
    <s v="Include"/>
  </r>
  <r>
    <x v="4"/>
    <n v="4"/>
    <x v="4"/>
    <n v="5.8999999999999997E-2"/>
    <n v="5.5E-2"/>
    <n v="5.6000000000000001E-2"/>
    <n v="4.9000000000000002E-2"/>
    <n v="5.0999999999999997E-2"/>
    <n v="3.6999999999999998E-2"/>
    <n v="6.3E-2"/>
    <n v="8.6999999999999994E-2"/>
    <n v="5.6000000000000001E-2"/>
    <s v="Include"/>
  </r>
  <r>
    <x v="4"/>
    <n v="5"/>
    <x v="3"/>
    <n v="5.0999999999999997E-2"/>
    <n v="5.5E-2"/>
    <n v="0.05"/>
    <n v="5.1999999999999998E-2"/>
    <n v="5.0999999999999997E-2"/>
    <n v="4.3999999999999997E-2"/>
    <n v="4.2999999999999997E-2"/>
    <n v="3.1E-2"/>
    <n v="5.0999999999999997E-2"/>
    <s v="Include"/>
  </r>
  <r>
    <x v="4"/>
    <n v="6"/>
    <x v="5"/>
    <n v="3.4000000000000002E-2"/>
    <n v="3.3000000000000002E-2"/>
    <n v="3.5999999999999997E-2"/>
    <n v="4.1000000000000002E-2"/>
    <n v="3.9E-2"/>
    <n v="2.5999999999999999E-2"/>
    <n v="3.6999999999999998E-2"/>
    <n v="3.1E-2"/>
    <n v="4.3999999999999997E-2"/>
    <s v="Include"/>
  </r>
  <r>
    <x v="4"/>
    <n v="7"/>
    <x v="6"/>
    <n v="1.2E-2"/>
    <n v="1.2999999999999999E-2"/>
    <n v="1.7999999999999999E-2"/>
    <n v="1.2999999999999999E-2"/>
    <n v="1.4999999999999999E-2"/>
    <n v="1.2E-2"/>
    <n v="1.9E-2"/>
    <n v="8.0000000000000002E-3"/>
    <n v="2.1000000000000001E-2"/>
    <s v="Include"/>
  </r>
  <r>
    <x v="4"/>
    <n v="8"/>
    <x v="7"/>
    <n v="0.01"/>
    <n v="8.9999999999999993E-3"/>
    <n v="5.0000000000000001E-3"/>
    <n v="7.0000000000000001E-3"/>
    <n v="6.0000000000000001E-3"/>
    <n v="8.9999999999999993E-3"/>
    <n v="3.0000000000000001E-3"/>
    <n v="0"/>
    <n v="1E-3"/>
    <s v="Exclude"/>
  </r>
  <r>
    <x v="4"/>
    <n v="9"/>
    <x v="8"/>
    <n v="8.9999999999999993E-3"/>
    <n v="0.01"/>
    <n v="1.4E-2"/>
    <n v="0.01"/>
    <n v="1.0999999999999999E-2"/>
    <n v="5.0000000000000001E-3"/>
    <n v="1.9E-2"/>
    <n v="8.0000000000000002E-3"/>
    <n v="1.7000000000000001E-2"/>
    <s v="Exclude"/>
  </r>
  <r>
    <x v="4"/>
    <n v="10"/>
    <x v="10"/>
    <n v="8.0000000000000002E-3"/>
    <n v="7.0000000000000001E-3"/>
    <n v="0.01"/>
    <n v="8.9999999999999993E-3"/>
    <n v="8.9999999999999993E-3"/>
    <n v="6.0000000000000001E-3"/>
    <n v="8.0000000000000002E-3"/>
    <n v="0"/>
    <n v="8.9999999999999993E-3"/>
    <s v="Exclude"/>
  </r>
  <r>
    <x v="4"/>
    <n v="11"/>
    <x v="11"/>
    <n v="4.0000000000000001E-3"/>
    <n v="3.0000000000000001E-3"/>
    <n v="3.0000000000000001E-3"/>
    <n v="3.0000000000000001E-3"/>
    <n v="3.0000000000000001E-3"/>
    <n v="2E-3"/>
    <n v="0"/>
    <n v="2.4E-2"/>
    <n v="4.0000000000000001E-3"/>
    <s v="Exclude"/>
  </r>
  <r>
    <x v="4"/>
    <n v="12"/>
    <x v="16"/>
    <n v="3.0000000000000001E-3"/>
    <n v="4.0000000000000001E-3"/>
    <n v="3.0000000000000001E-3"/>
    <n v="2E-3"/>
    <n v="2E-3"/>
    <n v="6.0000000000000001E-3"/>
    <n v="0"/>
    <n v="0"/>
    <n v="0"/>
    <s v="Exclude"/>
  </r>
  <r>
    <x v="4"/>
    <n v="13"/>
    <x v="9"/>
    <n v="2E-3"/>
    <n v="2E-3"/>
    <n v="3.0000000000000001E-3"/>
    <n v="2E-3"/>
    <n v="2E-3"/>
    <n v="0"/>
    <n v="2E-3"/>
    <n v="8.0000000000000002E-3"/>
    <n v="4.0000000000000001E-3"/>
    <s v="Exclude"/>
  </r>
  <r>
    <x v="4"/>
    <n v="14"/>
    <x v="17"/>
    <n v="1E-3"/>
    <n v="0"/>
    <n v="0"/>
    <n v="0"/>
    <n v="0"/>
    <n v="0"/>
    <n v="0"/>
    <n v="0"/>
    <n v="0"/>
    <s v="Exclude"/>
  </r>
  <r>
    <x v="4"/>
    <n v="15"/>
    <x v="14"/>
    <n v="1E-3"/>
    <n v="2E-3"/>
    <n v="3.0000000000000001E-3"/>
    <n v="4.0000000000000001E-3"/>
    <n v="4.0000000000000001E-3"/>
    <n v="1E-3"/>
    <n v="3.0000000000000001E-3"/>
    <n v="0"/>
    <n v="5.0000000000000001E-3"/>
    <s v="Exclude"/>
  </r>
  <r>
    <x v="4"/>
    <n v="16"/>
    <x v="12"/>
    <n v="1E-3"/>
    <n v="1E-3"/>
    <n v="2E-3"/>
    <n v="3.0000000000000001E-3"/>
    <n v="3.0000000000000001E-3"/>
    <n v="1E-3"/>
    <n v="3.0000000000000001E-3"/>
    <n v="0"/>
    <n v="0"/>
    <s v="Exclude"/>
  </r>
  <r>
    <x v="4"/>
    <n v="17"/>
    <x v="15"/>
    <n v="1E-3"/>
    <n v="1E-3"/>
    <n v="3.0000000000000001E-3"/>
    <n v="1E-3"/>
    <n v="1E-3"/>
    <n v="1E-3"/>
    <n v="0"/>
    <n v="0"/>
    <n v="4.0000000000000001E-3"/>
    <s v="Exclude"/>
  </r>
  <r>
    <x v="4"/>
    <n v="18"/>
    <x v="13"/>
    <n v="1E-3"/>
    <n v="1E-3"/>
    <n v="1E-3"/>
    <n v="1E-3"/>
    <n v="1E-3"/>
    <n v="2E-3"/>
    <n v="0"/>
    <n v="0"/>
    <n v="4.0000000000000001E-3"/>
    <s v="Exclude"/>
  </r>
  <r>
    <x v="5"/>
    <n v="1"/>
    <x v="0"/>
    <n v="0.42599999999999999"/>
    <n v="0.42899999999999999"/>
    <n v="0.41599999999999998"/>
    <n v="0.42099999999999999"/>
    <n v="0.41899999999999998"/>
    <n v="0.48399999999999999"/>
    <n v="0.41199999999999998"/>
    <n v="0.379"/>
    <n v="0.42899999999999999"/>
    <s v="Include"/>
  </r>
  <r>
    <x v="5"/>
    <n v="2"/>
    <x v="1"/>
    <n v="0.26100000000000001"/>
    <n v="0.26700000000000002"/>
    <n v="0.26700000000000002"/>
    <n v="0.26900000000000002"/>
    <n v="0.26900000000000002"/>
    <n v="0.26900000000000002"/>
    <n v="0.252"/>
    <n v="0.251"/>
    <n v="0.27"/>
    <s v="Include"/>
  </r>
  <r>
    <x v="5"/>
    <n v="3"/>
    <x v="2"/>
    <n v="0.11600000000000001"/>
    <n v="0.113"/>
    <n v="0.106"/>
    <n v="0.115"/>
    <n v="0.112"/>
    <n v="8.6999999999999994E-2"/>
    <n v="0.111"/>
    <n v="0.128"/>
    <n v="0.10100000000000001"/>
    <s v="Include"/>
  </r>
  <r>
    <x v="5"/>
    <n v="4"/>
    <x v="3"/>
    <n v="5.1999999999999998E-2"/>
    <n v="4.8000000000000001E-2"/>
    <n v="6.2E-2"/>
    <n v="5.5E-2"/>
    <n v="5.8000000000000003E-2"/>
    <n v="4.4999999999999998E-2"/>
    <n v="7.9000000000000001E-2"/>
    <n v="4.5999999999999999E-2"/>
    <n v="5.6000000000000001E-2"/>
    <s v="Include"/>
  </r>
  <r>
    <x v="5"/>
    <n v="5"/>
    <x v="4"/>
    <n v="5.0999999999999997E-2"/>
    <n v="4.4999999999999998E-2"/>
    <n v="4.7E-2"/>
    <n v="4.4999999999999998E-2"/>
    <n v="4.5999999999999999E-2"/>
    <n v="3.2000000000000001E-2"/>
    <n v="4.9000000000000002E-2"/>
    <n v="7.6999999999999999E-2"/>
    <n v="0.04"/>
    <s v="Include"/>
  </r>
  <r>
    <x v="5"/>
    <n v="6"/>
    <x v="5"/>
    <n v="3.4000000000000002E-2"/>
    <n v="3.9E-2"/>
    <n v="4.3999999999999997E-2"/>
    <n v="3.7999999999999999E-2"/>
    <n v="0.04"/>
    <n v="3.1E-2"/>
    <n v="4.3999999999999997E-2"/>
    <n v="5.0999999999999997E-2"/>
    <n v="4.5999999999999999E-2"/>
    <s v="Include"/>
  </r>
  <r>
    <x v="5"/>
    <n v="7"/>
    <x v="6"/>
    <n v="1.4999999999999999E-2"/>
    <n v="1.6E-2"/>
    <n v="1.6E-2"/>
    <n v="1.7000000000000001E-2"/>
    <n v="1.7000000000000001E-2"/>
    <n v="1.9E-2"/>
    <n v="1.7999999999999999E-2"/>
    <n v="5.0000000000000001E-3"/>
    <n v="1.2E-2"/>
    <s v="Include"/>
  </r>
  <r>
    <x v="5"/>
    <n v="8"/>
    <x v="7"/>
    <n v="1.2E-2"/>
    <n v="0.01"/>
    <n v="7.0000000000000001E-3"/>
    <n v="8.0000000000000002E-3"/>
    <n v="8.0000000000000002E-3"/>
    <n v="1.4E-2"/>
    <n v="6.0000000000000001E-3"/>
    <n v="5.0000000000000001E-3"/>
    <n v="6.0000000000000001E-3"/>
    <s v="Include"/>
  </r>
  <r>
    <x v="5"/>
    <n v="9"/>
    <x v="8"/>
    <n v="8.9999999999999993E-3"/>
    <n v="8.0000000000000002E-3"/>
    <n v="0.01"/>
    <n v="8.9999999999999993E-3"/>
    <n v="8.9999999999999993E-3"/>
    <n v="4.0000000000000001E-3"/>
    <n v="1.2999999999999999E-2"/>
    <n v="5.0000000000000001E-3"/>
    <n v="1.2999999999999999E-2"/>
    <s v="Exclude"/>
  </r>
  <r>
    <x v="5"/>
    <n v="10"/>
    <x v="10"/>
    <n v="8.9999999999999993E-3"/>
    <n v="8.9999999999999993E-3"/>
    <n v="1.0999999999999999E-2"/>
    <n v="8.0000000000000002E-3"/>
    <n v="8.9999999999999993E-3"/>
    <n v="6.0000000000000001E-3"/>
    <n v="6.0000000000000001E-3"/>
    <n v="2.1000000000000001E-2"/>
    <n v="1.0999999999999999E-2"/>
    <s v="Exclude"/>
  </r>
  <r>
    <x v="5"/>
    <n v="11"/>
    <x v="11"/>
    <n v="5.0000000000000001E-3"/>
    <n v="5.0000000000000001E-3"/>
    <n v="3.0000000000000001E-3"/>
    <n v="2E-3"/>
    <n v="3.0000000000000001E-3"/>
    <n v="2E-3"/>
    <n v="0"/>
    <n v="5.0000000000000001E-3"/>
    <n v="4.0000000000000001E-3"/>
    <s v="Exclude"/>
  </r>
  <r>
    <x v="5"/>
    <n v="12"/>
    <x v="16"/>
    <n v="3.0000000000000001E-3"/>
    <n v="4.0000000000000001E-3"/>
    <n v="3.0000000000000001E-3"/>
    <n v="2E-3"/>
    <n v="3.0000000000000001E-3"/>
    <n v="4.0000000000000001E-3"/>
    <n v="1E-3"/>
    <n v="0.01"/>
    <n v="2E-3"/>
    <s v="Exclude"/>
  </r>
  <r>
    <x v="5"/>
    <n v="13"/>
    <x v="13"/>
    <n v="2E-3"/>
    <n v="3.0000000000000001E-3"/>
    <n v="2E-3"/>
    <n v="1E-3"/>
    <n v="2E-3"/>
    <n v="1E-3"/>
    <n v="0"/>
    <n v="0.01"/>
    <n v="2E-3"/>
    <s v="Exclude"/>
  </r>
  <r>
    <x v="5"/>
    <n v="14"/>
    <x v="15"/>
    <n v="1E-3"/>
    <n v="0"/>
    <n v="0"/>
    <n v="0"/>
    <n v="0"/>
    <n v="0"/>
    <n v="1E-3"/>
    <n v="0"/>
    <n v="0"/>
    <s v="Exclude"/>
  </r>
  <r>
    <x v="5"/>
    <n v="15"/>
    <x v="17"/>
    <n v="1E-3"/>
    <n v="0"/>
    <n v="0"/>
    <n v="0"/>
    <n v="0"/>
    <n v="0"/>
    <n v="0"/>
    <n v="0"/>
    <n v="0"/>
    <s v="Exclude"/>
  </r>
  <r>
    <x v="5"/>
    <n v="16"/>
    <x v="14"/>
    <n v="1E-3"/>
    <n v="2E-3"/>
    <n v="3.0000000000000001E-3"/>
    <n v="4.0000000000000001E-3"/>
    <n v="4.0000000000000001E-3"/>
    <n v="1E-3"/>
    <n v="5.0000000000000001E-3"/>
    <n v="5.0000000000000001E-3"/>
    <n v="5.0000000000000001E-3"/>
    <s v="Exclude"/>
  </r>
  <r>
    <x v="5"/>
    <n v="17"/>
    <x v="12"/>
    <n v="1E-3"/>
    <n v="2E-3"/>
    <n v="2E-3"/>
    <n v="2E-3"/>
    <n v="2E-3"/>
    <n v="1E-3"/>
    <n v="2E-3"/>
    <n v="0"/>
    <n v="2E-3"/>
    <s v="Exclude"/>
  </r>
  <r>
    <x v="6"/>
    <n v="1"/>
    <x v="0"/>
    <n v="0.435"/>
    <n v="0.436"/>
    <n v="0.44"/>
    <n v="0.432"/>
    <n v="0.435"/>
    <n v="0.48799999999999999"/>
    <n v="0.42299999999999999"/>
    <n v="0.45500000000000002"/>
    <n v="0.434"/>
    <s v="Include"/>
  </r>
  <r>
    <x v="6"/>
    <n v="2"/>
    <x v="1"/>
    <n v="0.28599999999999998"/>
    <n v="0.27"/>
    <n v="0.26500000000000001"/>
    <n v="0.26500000000000001"/>
    <n v="0.26500000000000001"/>
    <n v="0.25800000000000001"/>
    <n v="0.27400000000000002"/>
    <n v="0.253"/>
    <n v="0.27200000000000002"/>
    <s v="Include"/>
  </r>
  <r>
    <x v="6"/>
    <n v="3"/>
    <x v="2"/>
    <n v="9.7000000000000003E-2"/>
    <n v="0.112"/>
    <n v="0.10199999999999999"/>
    <n v="0.111"/>
    <n v="0.107"/>
    <n v="9.8000000000000004E-2"/>
    <n v="9.6000000000000002E-2"/>
    <n v="0.107"/>
    <n v="0.114"/>
    <s v="Include"/>
  </r>
  <r>
    <x v="6"/>
    <n v="4"/>
    <x v="4"/>
    <n v="4.9000000000000002E-2"/>
    <n v="4.9000000000000002E-2"/>
    <n v="4.7E-2"/>
    <n v="5.1999999999999998E-2"/>
    <n v="0.05"/>
    <n v="3.4000000000000002E-2"/>
    <n v="5.8000000000000003E-2"/>
    <n v="5.6000000000000001E-2"/>
    <n v="5.1999999999999998E-2"/>
    <s v="Include"/>
  </r>
  <r>
    <x v="6"/>
    <n v="5"/>
    <x v="5"/>
    <n v="0.04"/>
    <n v="3.5000000000000003E-2"/>
    <n v="3.5999999999999997E-2"/>
    <n v="3.5000000000000003E-2"/>
    <n v="3.5999999999999997E-2"/>
    <n v="3.1E-2"/>
    <n v="3.7999999999999999E-2"/>
    <n v="0.03"/>
    <n v="3.2000000000000001E-2"/>
    <s v="Include"/>
  </r>
  <r>
    <x v="6"/>
    <n v="6"/>
    <x v="3"/>
    <n v="3.9E-2"/>
    <n v="4.3999999999999997E-2"/>
    <n v="5.1999999999999998E-2"/>
    <n v="5.2999999999999999E-2"/>
    <n v="5.1999999999999998E-2"/>
    <n v="4.1000000000000002E-2"/>
    <n v="6.7000000000000004E-2"/>
    <n v="2.5999999999999999E-2"/>
    <n v="4.8000000000000001E-2"/>
    <s v="Include"/>
  </r>
  <r>
    <x v="6"/>
    <n v="7"/>
    <x v="6"/>
    <n v="1.2999999999999999E-2"/>
    <n v="1.4999999999999999E-2"/>
    <n v="1.6E-2"/>
    <n v="1.7000000000000001E-2"/>
    <n v="1.7000000000000001E-2"/>
    <n v="1.2999999999999999E-2"/>
    <n v="1.4999999999999999E-2"/>
    <n v="0"/>
    <n v="1.2999999999999999E-2"/>
    <s v="Include"/>
  </r>
  <r>
    <x v="6"/>
    <n v="8"/>
    <x v="7"/>
    <n v="1.0999999999999999E-2"/>
    <n v="8.9999999999999993E-3"/>
    <n v="7.0000000000000001E-3"/>
    <n v="7.0000000000000001E-3"/>
    <n v="7.0000000000000001E-3"/>
    <n v="1.2E-2"/>
    <n v="5.0000000000000001E-3"/>
    <n v="4.0000000000000001E-3"/>
    <n v="8.0000000000000002E-3"/>
    <s v="Include"/>
  </r>
  <r>
    <x v="6"/>
    <n v="9"/>
    <x v="8"/>
    <n v="8.0000000000000002E-3"/>
    <n v="8.0000000000000002E-3"/>
    <n v="8.9999999999999993E-3"/>
    <n v="8.0000000000000002E-3"/>
    <n v="8.0000000000000002E-3"/>
    <n v="4.0000000000000001E-3"/>
    <n v="1.2E-2"/>
    <n v="1.2999999999999999E-2"/>
    <n v="6.0000000000000001E-3"/>
    <s v="Exclude"/>
  </r>
  <r>
    <x v="6"/>
    <n v="10"/>
    <x v="10"/>
    <n v="7.0000000000000001E-3"/>
    <n v="8.9999999999999993E-3"/>
    <n v="0.01"/>
    <n v="8.0000000000000002E-3"/>
    <n v="8.9999999999999993E-3"/>
    <n v="4.0000000000000001E-3"/>
    <n v="5.0000000000000001E-3"/>
    <n v="4.0000000000000001E-3"/>
    <n v="8.9999999999999993E-3"/>
    <s v="Exclude"/>
  </r>
  <r>
    <x v="6"/>
    <n v="11"/>
    <x v="13"/>
    <n v="3.0000000000000001E-3"/>
    <n v="4.0000000000000001E-3"/>
    <n v="4.0000000000000001E-3"/>
    <n v="3.0000000000000001E-3"/>
    <n v="3.0000000000000001E-3"/>
    <n v="3.0000000000000001E-3"/>
    <n v="3.0000000000000001E-3"/>
    <n v="0.03"/>
    <n v="3.0000000000000001E-3"/>
    <s v="Exclude"/>
  </r>
  <r>
    <x v="6"/>
    <n v="12"/>
    <x v="16"/>
    <n v="3.0000000000000001E-3"/>
    <n v="3.0000000000000001E-3"/>
    <n v="2E-3"/>
    <n v="2E-3"/>
    <n v="2E-3"/>
    <n v="6.0000000000000001E-3"/>
    <n v="0"/>
    <n v="8.9999999999999993E-3"/>
    <n v="1E-3"/>
    <s v="Exclude"/>
  </r>
  <r>
    <x v="6"/>
    <n v="13"/>
    <x v="11"/>
    <n v="3.0000000000000001E-3"/>
    <n v="3.0000000000000001E-3"/>
    <n v="2E-3"/>
    <n v="2E-3"/>
    <n v="2E-3"/>
    <n v="2E-3"/>
    <n v="2E-3"/>
    <n v="4.0000000000000001E-3"/>
    <n v="2E-3"/>
    <s v="Exclude"/>
  </r>
  <r>
    <x v="6"/>
    <n v="14"/>
    <x v="12"/>
    <n v="2E-3"/>
    <n v="1E-3"/>
    <n v="2E-3"/>
    <n v="2E-3"/>
    <n v="2E-3"/>
    <n v="2E-3"/>
    <n v="2E-3"/>
    <n v="0"/>
    <n v="1E-3"/>
    <s v="Exclude"/>
  </r>
  <r>
    <x v="6"/>
    <n v="15"/>
    <x v="14"/>
    <n v="1E-3"/>
    <n v="2E-3"/>
    <n v="3.0000000000000001E-3"/>
    <n v="3.0000000000000001E-3"/>
    <n v="3.0000000000000001E-3"/>
    <n v="1E-3"/>
    <n v="1E-3"/>
    <n v="8.9999999999999993E-3"/>
    <n v="3.0000000000000001E-3"/>
    <s v="Exclude"/>
  </r>
  <r>
    <x v="6"/>
    <n v="16"/>
    <x v="15"/>
    <n v="1E-3"/>
    <n v="1E-3"/>
    <n v="2E-3"/>
    <n v="1E-3"/>
    <n v="1E-3"/>
    <n v="0"/>
    <n v="1E-3"/>
    <n v="0"/>
    <n v="3.0000000000000001E-3"/>
    <s v="Exclude"/>
  </r>
  <r>
    <x v="6"/>
    <n v="17"/>
    <x v="17"/>
    <n v="1E-3"/>
    <n v="0"/>
    <n v="0"/>
    <n v="0"/>
    <n v="0"/>
    <n v="0"/>
    <n v="0"/>
    <n v="0"/>
    <n v="0"/>
    <s v="Exclude"/>
  </r>
  <r>
    <x v="7"/>
    <n v="1"/>
    <x v="0"/>
    <n v="0.45100000000000001"/>
    <n v="0.46100000000000002"/>
    <n v="0.44400000000000001"/>
    <n v="0.45500000000000002"/>
    <n v="0.45100000000000001"/>
    <n v="0.51200000000000001"/>
    <n v="0.42799999999999999"/>
    <n v="0.441"/>
    <n v="0.44600000000000001"/>
    <s v="Include"/>
  </r>
  <r>
    <x v="7"/>
    <n v="2"/>
    <x v="1"/>
    <n v="0.27300000000000002"/>
    <n v="0.25600000000000001"/>
    <n v="0.253"/>
    <n v="0.25600000000000001"/>
    <n v="0.255"/>
    <n v="0.253"/>
    <n v="0.25"/>
    <n v="0.28899999999999998"/>
    <n v="0.251"/>
    <s v="Include"/>
  </r>
  <r>
    <x v="7"/>
    <n v="3"/>
    <x v="2"/>
    <n v="9.9000000000000005E-2"/>
    <n v="0.108"/>
    <n v="0.10100000000000001"/>
    <n v="0.109"/>
    <n v="0.106"/>
    <n v="8.8999999999999996E-2"/>
    <n v="0.104"/>
    <n v="0.109"/>
    <n v="0.10199999999999999"/>
    <s v="Include"/>
  </r>
  <r>
    <x v="7"/>
    <n v="4"/>
    <x v="4"/>
    <n v="4.2999999999999997E-2"/>
    <n v="4.3999999999999997E-2"/>
    <n v="4.7E-2"/>
    <n v="4.4999999999999998E-2"/>
    <n v="4.5999999999999999E-2"/>
    <n v="2.9000000000000001E-2"/>
    <n v="5.7000000000000002E-2"/>
    <n v="6.2E-2"/>
    <n v="4.2999999999999997E-2"/>
    <s v="Include"/>
  </r>
  <r>
    <x v="7"/>
    <n v="5"/>
    <x v="3"/>
    <n v="0.04"/>
    <n v="4.1000000000000002E-2"/>
    <n v="5.7000000000000002E-2"/>
    <n v="4.9000000000000002E-2"/>
    <n v="5.1999999999999998E-2"/>
    <n v="3.9E-2"/>
    <n v="7.0000000000000007E-2"/>
    <n v="1.4E-2"/>
    <n v="6.7000000000000004E-2"/>
    <s v="Include"/>
  </r>
  <r>
    <x v="7"/>
    <n v="6"/>
    <x v="5"/>
    <n v="3.7999999999999999E-2"/>
    <n v="3.6999999999999998E-2"/>
    <n v="3.5000000000000003E-2"/>
    <n v="3.5000000000000003E-2"/>
    <n v="3.5000000000000003E-2"/>
    <n v="3.5000000000000003E-2"/>
    <n v="3.2000000000000001E-2"/>
    <n v="4.2999999999999997E-2"/>
    <n v="2.8000000000000001E-2"/>
    <s v="Include"/>
  </r>
  <r>
    <x v="7"/>
    <n v="7"/>
    <x v="6"/>
    <n v="1.4999999999999999E-2"/>
    <n v="1.4E-2"/>
    <n v="1.7999999999999999E-2"/>
    <n v="1.4999999999999999E-2"/>
    <n v="1.6E-2"/>
    <n v="1.0999999999999999E-2"/>
    <n v="2.1000000000000001E-2"/>
    <n v="0"/>
    <n v="2.1000000000000001E-2"/>
    <s v="Include"/>
  </r>
  <r>
    <x v="7"/>
    <n v="8"/>
    <x v="7"/>
    <n v="1.2999999999999999E-2"/>
    <n v="8.9999999999999993E-3"/>
    <n v="8.0000000000000002E-3"/>
    <n v="6.0000000000000001E-3"/>
    <n v="7.0000000000000001E-3"/>
    <n v="8.9999999999999993E-3"/>
    <n v="0.01"/>
    <n v="0"/>
    <n v="8.9999999999999993E-3"/>
    <s v="Include"/>
  </r>
  <r>
    <x v="7"/>
    <n v="9"/>
    <x v="8"/>
    <n v="7.0000000000000001E-3"/>
    <n v="7.0000000000000001E-3"/>
    <n v="5.0000000000000001E-3"/>
    <n v="6.0000000000000001E-3"/>
    <n v="5.0000000000000001E-3"/>
    <n v="3.0000000000000001E-3"/>
    <n v="5.0000000000000001E-3"/>
    <n v="1.4E-2"/>
    <n v="2E-3"/>
    <s v="Exclude"/>
  </r>
  <r>
    <x v="7"/>
    <n v="10"/>
    <x v="10"/>
    <n v="7.0000000000000001E-3"/>
    <n v="1.0999999999999999E-2"/>
    <n v="1.2E-2"/>
    <n v="0.01"/>
    <n v="1.0999999999999999E-2"/>
    <n v="5.0000000000000001E-3"/>
    <n v="1.2999999999999999E-2"/>
    <n v="8.9999999999999993E-3"/>
    <n v="1.7000000000000001E-2"/>
    <s v="Exclude"/>
  </r>
  <r>
    <x v="7"/>
    <n v="11"/>
    <x v="16"/>
    <n v="3.0000000000000001E-3"/>
    <n v="4.0000000000000001E-3"/>
    <n v="2E-3"/>
    <n v="2E-3"/>
    <n v="2E-3"/>
    <n v="7.0000000000000001E-3"/>
    <n v="0"/>
    <n v="0"/>
    <n v="1E-3"/>
    <s v="Exclude"/>
  </r>
  <r>
    <x v="7"/>
    <n v="12"/>
    <x v="13"/>
    <n v="3.0000000000000001E-3"/>
    <n v="5.0000000000000001E-3"/>
    <n v="8.9999999999999993E-3"/>
    <n v="4.0000000000000001E-3"/>
    <n v="6.0000000000000001E-3"/>
    <n v="4.0000000000000001E-3"/>
    <n v="3.0000000000000001E-3"/>
    <n v="8.9999999999999993E-3"/>
    <n v="6.0000000000000001E-3"/>
    <s v="Exclude"/>
  </r>
  <r>
    <x v="7"/>
    <n v="13"/>
    <x v="12"/>
    <n v="2E-3"/>
    <n v="2E-3"/>
    <n v="2E-3"/>
    <n v="3.0000000000000001E-3"/>
    <n v="3.0000000000000001E-3"/>
    <n v="2E-3"/>
    <n v="1E-3"/>
    <n v="0"/>
    <n v="3.0000000000000001E-3"/>
    <s v="Exclude"/>
  </r>
  <r>
    <x v="7"/>
    <n v="14"/>
    <x v="9"/>
    <n v="2E-3"/>
    <n v="0"/>
    <n v="0"/>
    <n v="0"/>
    <n v="0"/>
    <n v="1E-3"/>
    <n v="0"/>
    <n v="0"/>
    <n v="0"/>
    <s v="Exclude"/>
  </r>
  <r>
    <x v="7"/>
    <n v="15"/>
    <x v="15"/>
    <n v="1E-3"/>
    <n v="0"/>
    <n v="0"/>
    <n v="0"/>
    <n v="0"/>
    <n v="0"/>
    <n v="0"/>
    <n v="0"/>
    <n v="1E-3"/>
    <s v="Exclude"/>
  </r>
  <r>
    <x v="7"/>
    <n v="16"/>
    <x v="11"/>
    <n v="1E-3"/>
    <n v="1E-3"/>
    <n v="1E-3"/>
    <n v="1E-3"/>
    <n v="1E-3"/>
    <n v="1E-3"/>
    <n v="0"/>
    <n v="8.9999999999999993E-3"/>
    <n v="0"/>
    <s v="Exclude"/>
  </r>
  <r>
    <x v="7"/>
    <n v="17"/>
    <x v="17"/>
    <n v="1E-3"/>
    <n v="0"/>
    <n v="0"/>
    <n v="0"/>
    <n v="0"/>
    <n v="0"/>
    <n v="0"/>
    <n v="0"/>
    <n v="0"/>
    <s v="Exclude"/>
  </r>
  <r>
    <x v="7"/>
    <n v="18"/>
    <x v="14"/>
    <n v="1E-3"/>
    <n v="2E-3"/>
    <n v="5.0000000000000001E-3"/>
    <n v="5.0000000000000001E-3"/>
    <n v="5.0000000000000001E-3"/>
    <n v="1E-3"/>
    <n v="4.0000000000000001E-3"/>
    <n v="0"/>
    <n v="5.0000000000000001E-3"/>
    <s v="Exclude"/>
  </r>
  <r>
    <x v="8"/>
    <n v="1"/>
    <x v="0"/>
    <n v="0.45900000000000002"/>
    <n v="0.47699999999999998"/>
    <n v="0.45300000000000001"/>
    <n v="0.44700000000000001"/>
    <n v="0.44900000000000001"/>
    <n v="0.54600000000000004"/>
    <n v="0.46500000000000002"/>
    <n v="0.54900000000000004"/>
    <n v="0.45700000000000002"/>
    <s v="Include"/>
  </r>
  <r>
    <x v="8"/>
    <n v="2"/>
    <x v="1"/>
    <n v="0.27"/>
    <n v="0.246"/>
    <n v="0.25"/>
    <n v="0.255"/>
    <n v="0.253"/>
    <n v="0.23400000000000001"/>
    <n v="0.23499999999999999"/>
    <n v="0.20100000000000001"/>
    <n v="0.24"/>
    <s v="Include"/>
  </r>
  <r>
    <x v="8"/>
    <n v="3"/>
    <x v="2"/>
    <n v="9.2999999999999999E-2"/>
    <n v="9.2999999999999999E-2"/>
    <n v="9.7000000000000003E-2"/>
    <n v="0.109"/>
    <n v="0.104"/>
    <n v="7.0000000000000007E-2"/>
    <n v="9.5000000000000001E-2"/>
    <n v="9.8000000000000004E-2"/>
    <n v="0.114"/>
    <s v="Include"/>
  </r>
  <r>
    <x v="8"/>
    <n v="4"/>
    <x v="3"/>
    <n v="4.2999999999999997E-2"/>
    <n v="4.3999999999999997E-2"/>
    <n v="5.0999999999999997E-2"/>
    <n v="0.05"/>
    <n v="5.0999999999999997E-2"/>
    <n v="4.2999999999999997E-2"/>
    <n v="6.5000000000000002E-2"/>
    <n v="5.0000000000000001E-3"/>
    <n v="4.9000000000000002E-2"/>
    <s v="Include"/>
  </r>
  <r>
    <x v="8"/>
    <n v="5"/>
    <x v="4"/>
    <n v="0.04"/>
    <n v="4.2999999999999997E-2"/>
    <n v="4.5999999999999999E-2"/>
    <n v="4.1000000000000002E-2"/>
    <n v="4.2999999999999997E-2"/>
    <n v="2.5000000000000001E-2"/>
    <n v="3.9E-2"/>
    <n v="0.06"/>
    <n v="4.2000000000000003E-2"/>
    <s v="Include"/>
  </r>
  <r>
    <x v="8"/>
    <n v="6"/>
    <x v="5"/>
    <n v="3.9E-2"/>
    <n v="3.4000000000000002E-2"/>
    <n v="3.6999999999999998E-2"/>
    <n v="3.6999999999999998E-2"/>
    <n v="3.6999999999999998E-2"/>
    <n v="3.5999999999999997E-2"/>
    <n v="4.3999999999999997E-2"/>
    <n v="2.7E-2"/>
    <n v="3.5999999999999997E-2"/>
    <s v="Include"/>
  </r>
  <r>
    <x v="8"/>
    <n v="7"/>
    <x v="6"/>
    <n v="1.4999999999999999E-2"/>
    <n v="1.4E-2"/>
    <n v="1.4E-2"/>
    <n v="1.4E-2"/>
    <n v="1.4E-2"/>
    <n v="0.01"/>
    <n v="1.6E-2"/>
    <n v="0"/>
    <n v="1.4E-2"/>
    <s v="Include"/>
  </r>
  <r>
    <x v="8"/>
    <n v="8"/>
    <x v="7"/>
    <n v="1.2999999999999999E-2"/>
    <n v="1.4E-2"/>
    <n v="1.6E-2"/>
    <n v="1.2E-2"/>
    <n v="1.4E-2"/>
    <n v="0.01"/>
    <n v="1.4999999999999999E-2"/>
    <n v="2.1999999999999999E-2"/>
    <n v="1.9E-2"/>
    <s v="Include"/>
  </r>
  <r>
    <x v="8"/>
    <n v="9"/>
    <x v="10"/>
    <n v="8.9999999999999993E-3"/>
    <n v="0.01"/>
    <n v="1.2E-2"/>
    <n v="0.01"/>
    <n v="1.0999999999999999E-2"/>
    <n v="7.0000000000000001E-3"/>
    <n v="6.0000000000000001E-3"/>
    <n v="2.1999999999999999E-2"/>
    <n v="0.01"/>
    <s v="Exclude"/>
  </r>
  <r>
    <x v="8"/>
    <n v="10"/>
    <x v="8"/>
    <n v="7.0000000000000001E-3"/>
    <n v="8.9999999999999993E-3"/>
    <n v="8.0000000000000002E-3"/>
    <n v="8.9999999999999993E-3"/>
    <n v="8.9999999999999993E-3"/>
    <n v="4.0000000000000001E-3"/>
    <n v="8.9999999999999993E-3"/>
    <n v="1.0999999999999999E-2"/>
    <n v="5.0000000000000001E-3"/>
    <s v="Exclude"/>
  </r>
  <r>
    <x v="8"/>
    <n v="11"/>
    <x v="13"/>
    <n v="3.0000000000000001E-3"/>
    <n v="4.0000000000000001E-3"/>
    <n v="8.0000000000000002E-3"/>
    <n v="4.0000000000000001E-3"/>
    <n v="6.0000000000000001E-3"/>
    <n v="2E-3"/>
    <n v="4.0000000000000001E-3"/>
    <n v="5.0000000000000001E-3"/>
    <n v="7.0000000000000001E-3"/>
    <s v="Exclude"/>
  </r>
  <r>
    <x v="8"/>
    <n v="12"/>
    <x v="16"/>
    <n v="3.0000000000000001E-3"/>
    <n v="4.0000000000000001E-3"/>
    <n v="3.0000000000000001E-3"/>
    <n v="2E-3"/>
    <n v="2E-3"/>
    <n v="6.0000000000000001E-3"/>
    <n v="0"/>
    <n v="0"/>
    <n v="3.0000000000000001E-3"/>
    <s v="Exclude"/>
  </r>
  <r>
    <x v="8"/>
    <n v="13"/>
    <x v="11"/>
    <n v="2E-3"/>
    <n v="2E-3"/>
    <n v="1E-3"/>
    <n v="1E-3"/>
    <n v="1E-3"/>
    <n v="1E-3"/>
    <n v="0"/>
    <n v="0"/>
    <n v="0"/>
    <s v="Exclude"/>
  </r>
  <r>
    <x v="8"/>
    <n v="14"/>
    <x v="12"/>
    <n v="2E-3"/>
    <n v="3.0000000000000001E-3"/>
    <n v="3.0000000000000001E-3"/>
    <n v="4.0000000000000001E-3"/>
    <n v="4.0000000000000001E-3"/>
    <n v="3.0000000000000001E-3"/>
    <n v="4.0000000000000001E-3"/>
    <n v="0"/>
    <n v="3.0000000000000001E-3"/>
    <s v="Exclude"/>
  </r>
  <r>
    <x v="8"/>
    <n v="15"/>
    <x v="18"/>
    <n v="1E-3"/>
    <n v="0"/>
    <n v="0"/>
    <n v="0"/>
    <n v="0"/>
    <n v="0"/>
    <n v="0"/>
    <n v="0"/>
    <n v="0"/>
    <s v="Exclude"/>
  </r>
  <r>
    <x v="8"/>
    <n v="16"/>
    <x v="14"/>
    <n v="1E-3"/>
    <n v="2E-3"/>
    <n v="2E-3"/>
    <n v="4.0000000000000001E-3"/>
    <n v="3.0000000000000001E-3"/>
    <n v="1E-3"/>
    <n v="4.0000000000000001E-3"/>
    <n v="0"/>
    <n v="0"/>
    <s v="Exclude"/>
  </r>
  <r>
    <x v="8"/>
    <n v="17"/>
    <x v="9"/>
    <n v="1E-3"/>
    <n v="1E-3"/>
    <n v="1E-3"/>
    <n v="1E-3"/>
    <n v="1E-3"/>
    <n v="1E-3"/>
    <n v="1E-3"/>
    <n v="0"/>
    <n v="2E-3"/>
    <s v="Exclude"/>
  </r>
  <r>
    <x v="9"/>
    <n v="1"/>
    <x v="0"/>
    <n v="0.49"/>
    <n v="0.48599999999999999"/>
    <n v="0.49299999999999999"/>
    <n v="0.47499999999999998"/>
    <n v="0.48099999999999998"/>
    <n v="0.55900000000000005"/>
    <n v="0.51900000000000002"/>
    <n v="0.52600000000000002"/>
    <n v="0.46800000000000003"/>
    <s v="Include"/>
  </r>
  <r>
    <x v="9"/>
    <n v="2"/>
    <x v="1"/>
    <n v="0.245"/>
    <n v="0.23400000000000001"/>
    <n v="0.222"/>
    <n v="0.22"/>
    <n v="0.221"/>
    <n v="0.22700000000000001"/>
    <n v="0.221"/>
    <n v="0.2"/>
    <n v="0.23200000000000001"/>
    <s v="Include"/>
  </r>
  <r>
    <x v="9"/>
    <n v="3"/>
    <x v="2"/>
    <n v="8.5999999999999993E-2"/>
    <n v="9.8000000000000004E-2"/>
    <n v="0.1"/>
    <n v="0.115"/>
    <n v="0.109"/>
    <n v="7.4999999999999997E-2"/>
    <n v="8.7999999999999995E-2"/>
    <n v="0.1"/>
    <n v="0.11700000000000001"/>
    <s v="Include"/>
  </r>
  <r>
    <x v="9"/>
    <n v="4"/>
    <x v="3"/>
    <n v="4.1000000000000002E-2"/>
    <n v="4.2999999999999997E-2"/>
    <n v="0.05"/>
    <n v="4.8000000000000001E-2"/>
    <n v="4.9000000000000002E-2"/>
    <n v="3.6999999999999998E-2"/>
    <n v="6.6000000000000003E-2"/>
    <n v="1.6E-2"/>
    <n v="4.9000000000000002E-2"/>
    <s v="Include"/>
  </r>
  <r>
    <x v="9"/>
    <n v="5"/>
    <x v="5"/>
    <n v="3.9E-2"/>
    <n v="0.04"/>
    <n v="3.9E-2"/>
    <n v="4.4999999999999998E-2"/>
    <n v="4.2999999999999997E-2"/>
    <n v="3.5999999999999997E-2"/>
    <n v="2.4E-2"/>
    <n v="3.2000000000000001E-2"/>
    <n v="3.3000000000000002E-2"/>
    <s v="Include"/>
  </r>
  <r>
    <x v="9"/>
    <n v="6"/>
    <x v="4"/>
    <n v="3.9E-2"/>
    <n v="3.9E-2"/>
    <n v="3.3000000000000002E-2"/>
    <n v="3.6999999999999998E-2"/>
    <n v="3.5999999999999997E-2"/>
    <n v="2.1999999999999999E-2"/>
    <n v="3.4000000000000002E-2"/>
    <n v="5.8000000000000003E-2"/>
    <n v="3.5000000000000003E-2"/>
    <s v="Include"/>
  </r>
  <r>
    <x v="9"/>
    <n v="7"/>
    <x v="6"/>
    <n v="1.4E-2"/>
    <n v="1.0999999999999999E-2"/>
    <n v="0.01"/>
    <n v="1.0999999999999999E-2"/>
    <n v="1.0999999999999999E-2"/>
    <n v="8.0000000000000002E-3"/>
    <n v="8.9999999999999993E-3"/>
    <n v="5.0000000000000001E-3"/>
    <n v="6.0000000000000001E-3"/>
    <s v="Include"/>
  </r>
  <r>
    <x v="9"/>
    <n v="8"/>
    <x v="7"/>
    <n v="1.2E-2"/>
    <n v="1.2E-2"/>
    <n v="1.2E-2"/>
    <n v="1.0999999999999999E-2"/>
    <n v="1.0999999999999999E-2"/>
    <n v="8.9999999999999993E-3"/>
    <n v="8.9999999999999993E-3"/>
    <n v="1.6E-2"/>
    <n v="1.2E-2"/>
    <s v="Include"/>
  </r>
  <r>
    <x v="9"/>
    <n v="9"/>
    <x v="8"/>
    <n v="8.9999999999999993E-3"/>
    <n v="8.9999999999999993E-3"/>
    <n v="6.0000000000000001E-3"/>
    <n v="8.0000000000000002E-3"/>
    <n v="7.0000000000000001E-3"/>
    <n v="5.0000000000000001E-3"/>
    <n v="5.0000000000000001E-3"/>
    <n v="1.0999999999999999E-2"/>
    <n v="4.0000000000000001E-3"/>
    <s v="Exclude"/>
  </r>
  <r>
    <x v="9"/>
    <n v="10"/>
    <x v="10"/>
    <n v="7.0000000000000001E-3"/>
    <n v="8.9999999999999993E-3"/>
    <n v="1.4E-2"/>
    <n v="1.0999999999999999E-2"/>
    <n v="1.2E-2"/>
    <n v="5.0000000000000001E-3"/>
    <n v="1.0999999999999999E-2"/>
    <n v="2.1000000000000001E-2"/>
    <n v="1.2999999999999999E-2"/>
    <s v="Exclude"/>
  </r>
  <r>
    <x v="9"/>
    <n v="11"/>
    <x v="11"/>
    <n v="3.0000000000000001E-3"/>
    <n v="2E-3"/>
    <n v="1E-3"/>
    <n v="1E-3"/>
    <n v="1E-3"/>
    <n v="1E-3"/>
    <n v="1E-3"/>
    <n v="0"/>
    <n v="1E-3"/>
    <s v="Exclude"/>
  </r>
  <r>
    <x v="9"/>
    <n v="12"/>
    <x v="13"/>
    <n v="3.0000000000000001E-3"/>
    <n v="5.0000000000000001E-3"/>
    <n v="6.0000000000000001E-3"/>
    <n v="5.0000000000000001E-3"/>
    <n v="5.0000000000000001E-3"/>
    <n v="3.0000000000000001E-3"/>
    <n v="5.0000000000000001E-3"/>
    <n v="5.0000000000000001E-3"/>
    <n v="0.01"/>
    <s v="Exclude"/>
  </r>
  <r>
    <x v="9"/>
    <n v="13"/>
    <x v="16"/>
    <n v="2E-3"/>
    <n v="3.0000000000000001E-3"/>
    <n v="3.0000000000000001E-3"/>
    <n v="2E-3"/>
    <n v="2E-3"/>
    <n v="6.0000000000000001E-3"/>
    <n v="0"/>
    <n v="5.0000000000000001E-3"/>
    <n v="6.0000000000000001E-3"/>
    <s v="Exclude"/>
  </r>
  <r>
    <x v="9"/>
    <n v="14"/>
    <x v="9"/>
    <n v="2E-3"/>
    <n v="3.0000000000000001E-3"/>
    <n v="2E-3"/>
    <n v="2E-3"/>
    <n v="2E-3"/>
    <n v="2E-3"/>
    <n v="1E-3"/>
    <n v="0"/>
    <n v="3.0000000000000001E-3"/>
    <s v="Exclude"/>
  </r>
  <r>
    <x v="9"/>
    <n v="15"/>
    <x v="12"/>
    <n v="2E-3"/>
    <n v="3.0000000000000001E-3"/>
    <n v="5.0000000000000001E-3"/>
    <n v="4.0000000000000001E-3"/>
    <n v="4.0000000000000001E-3"/>
    <n v="3.0000000000000001E-3"/>
    <n v="5.0000000000000001E-3"/>
    <n v="0"/>
    <n v="4.0000000000000001E-3"/>
    <s v="Exclude"/>
  </r>
  <r>
    <x v="9"/>
    <n v="16"/>
    <x v="19"/>
    <n v="1E-3"/>
    <n v="1E-3"/>
    <n v="0"/>
    <n v="0"/>
    <n v="0"/>
    <n v="1E-3"/>
    <n v="0"/>
    <n v="0"/>
    <n v="0"/>
    <s v="Exclude"/>
  </r>
  <r>
    <x v="9"/>
    <n v="17"/>
    <x v="14"/>
    <n v="1E-3"/>
    <n v="2E-3"/>
    <n v="4.0000000000000001E-3"/>
    <n v="4.0000000000000001E-3"/>
    <n v="4.0000000000000001E-3"/>
    <n v="1E-3"/>
    <n v="4.0000000000000001E-3"/>
    <n v="5.0000000000000001E-3"/>
    <n v="7.0000000000000001E-3"/>
    <s v="Exclude"/>
  </r>
  <r>
    <x v="9"/>
    <n v="18"/>
    <x v="18"/>
    <n v="1E-3"/>
    <n v="0"/>
    <n v="0"/>
    <n v="0"/>
    <n v="0"/>
    <n v="0"/>
    <n v="0"/>
    <n v="0"/>
    <n v="0"/>
    <s v="Exclude"/>
  </r>
  <r>
    <x v="9"/>
    <n v="19"/>
    <x v="15"/>
    <n v="1E-3"/>
    <n v="0"/>
    <n v="0"/>
    <n v="0"/>
    <n v="0"/>
    <n v="0"/>
    <n v="0"/>
    <n v="0"/>
    <n v="0"/>
    <s v="Exclude"/>
  </r>
  <r>
    <x v="10"/>
    <n v="1"/>
    <x v="0"/>
    <n v="0.50800000000000001"/>
    <n v="0.51200000000000001"/>
    <n v="0.51100000000000001"/>
    <n v="0.496"/>
    <n v="0.501"/>
    <n v="0.58299999999999996"/>
    <n v="0.48399999999999999"/>
    <n v="0.58899999999999997"/>
    <n v="0.51400000000000001"/>
    <s v="Include"/>
  </r>
  <r>
    <x v="10"/>
    <n v="2"/>
    <x v="1"/>
    <n v="0.24199999999999999"/>
    <n v="0.22600000000000001"/>
    <n v="0.22"/>
    <n v="0.223"/>
    <n v="0.222"/>
    <n v="0.222"/>
    <n v="0.222"/>
    <n v="0.20200000000000001"/>
    <n v="0.224"/>
    <s v="Include"/>
  </r>
  <r>
    <x v="10"/>
    <n v="3"/>
    <x v="2"/>
    <n v="7.8E-2"/>
    <n v="8.8999999999999996E-2"/>
    <n v="0.09"/>
    <n v="0.106"/>
    <n v="0.1"/>
    <n v="6.4000000000000001E-2"/>
    <n v="9.7000000000000003E-2"/>
    <n v="4.8000000000000001E-2"/>
    <n v="8.8999999999999996E-2"/>
    <s v="Include"/>
  </r>
  <r>
    <x v="10"/>
    <n v="4"/>
    <x v="5"/>
    <n v="0.04"/>
    <n v="4.4999999999999998E-2"/>
    <n v="0.05"/>
    <n v="5.3999999999999999E-2"/>
    <n v="5.1999999999999998E-2"/>
    <n v="3.5000000000000003E-2"/>
    <n v="6.6000000000000003E-2"/>
    <n v="5.3999999999999999E-2"/>
    <n v="5.5E-2"/>
    <s v="Include"/>
  </r>
  <r>
    <x v="10"/>
    <n v="5"/>
    <x v="3"/>
    <n v="3.5999999999999997E-2"/>
    <n v="3.2000000000000001E-2"/>
    <n v="4.1000000000000002E-2"/>
    <n v="3.6999999999999998E-2"/>
    <n v="3.9E-2"/>
    <n v="2.7E-2"/>
    <n v="5.1999999999999998E-2"/>
    <n v="1.7999999999999999E-2"/>
    <n v="3.5999999999999997E-2"/>
    <s v="Include"/>
  </r>
  <r>
    <x v="10"/>
    <n v="6"/>
    <x v="4"/>
    <n v="3.5999999999999997E-2"/>
    <n v="3.4000000000000002E-2"/>
    <n v="2.4E-2"/>
    <n v="0.03"/>
    <n v="2.8000000000000001E-2"/>
    <n v="2.1999999999999999E-2"/>
    <n v="2.3E-2"/>
    <n v="2.4E-2"/>
    <n v="2.1000000000000001E-2"/>
    <s v="Include"/>
  </r>
  <r>
    <x v="10"/>
    <n v="7"/>
    <x v="6"/>
    <n v="1.2999999999999999E-2"/>
    <n v="1.2999999999999999E-2"/>
    <n v="1.0999999999999999E-2"/>
    <n v="1.0999999999999999E-2"/>
    <n v="1.0999999999999999E-2"/>
    <n v="8.9999999999999993E-3"/>
    <n v="1.4E-2"/>
    <n v="6.0000000000000001E-3"/>
    <n v="1.2E-2"/>
    <s v="Include"/>
  </r>
  <r>
    <x v="10"/>
    <n v="8"/>
    <x v="7"/>
    <n v="1.2999999999999999E-2"/>
    <n v="1.7000000000000001E-2"/>
    <n v="1.9E-2"/>
    <n v="1.6E-2"/>
    <n v="1.7000000000000001E-2"/>
    <n v="1.2999999999999999E-2"/>
    <n v="2.5999999999999999E-2"/>
    <n v="6.0000000000000001E-3"/>
    <n v="1.4999999999999999E-2"/>
    <s v="Include"/>
  </r>
  <r>
    <x v="10"/>
    <n v="9"/>
    <x v="8"/>
    <n v="0.01"/>
    <n v="8.0000000000000002E-3"/>
    <n v="4.0000000000000001E-3"/>
    <n v="4.0000000000000001E-3"/>
    <n v="4.0000000000000001E-3"/>
    <n v="5.0000000000000001E-3"/>
    <n v="1E-3"/>
    <n v="1.7999999999999999E-2"/>
    <n v="5.0000000000000001E-3"/>
    <s v="Exclude"/>
  </r>
  <r>
    <x v="10"/>
    <n v="10"/>
    <x v="10"/>
    <n v="8.0000000000000002E-3"/>
    <n v="7.0000000000000001E-3"/>
    <n v="8.9999999999999993E-3"/>
    <n v="7.0000000000000001E-3"/>
    <n v="8.0000000000000002E-3"/>
    <n v="4.0000000000000001E-3"/>
    <n v="6.0000000000000001E-3"/>
    <n v="1.2E-2"/>
    <n v="1.4E-2"/>
    <s v="Exclude"/>
  </r>
  <r>
    <x v="10"/>
    <n v="11"/>
    <x v="9"/>
    <n v="3.0000000000000001E-3"/>
    <n v="1E-3"/>
    <n v="1E-3"/>
    <n v="1E-3"/>
    <n v="1E-3"/>
    <n v="0"/>
    <n v="0"/>
    <n v="0"/>
    <n v="2E-3"/>
    <s v="Exclude"/>
  </r>
  <r>
    <x v="10"/>
    <n v="12"/>
    <x v="13"/>
    <n v="3.0000000000000001E-3"/>
    <n v="4.0000000000000001E-3"/>
    <n v="8.0000000000000002E-3"/>
    <n v="4.0000000000000001E-3"/>
    <n v="5.0000000000000001E-3"/>
    <n v="3.0000000000000001E-3"/>
    <n v="5.0000000000000001E-3"/>
    <n v="6.0000000000000001E-3"/>
    <n v="4.0000000000000001E-3"/>
    <s v="Exclude"/>
  </r>
  <r>
    <x v="10"/>
    <n v="13"/>
    <x v="16"/>
    <n v="2E-3"/>
    <n v="3.0000000000000001E-3"/>
    <n v="3.0000000000000001E-3"/>
    <n v="2E-3"/>
    <n v="2E-3"/>
    <n v="7.0000000000000001E-3"/>
    <n v="0"/>
    <n v="0"/>
    <n v="2E-3"/>
    <s v="Exclude"/>
  </r>
  <r>
    <x v="10"/>
    <n v="14"/>
    <x v="11"/>
    <n v="2E-3"/>
    <n v="2E-3"/>
    <n v="3.0000000000000001E-3"/>
    <n v="2E-3"/>
    <n v="2E-3"/>
    <n v="1E-3"/>
    <n v="1E-3"/>
    <n v="1.7999999999999999E-2"/>
    <n v="1E-3"/>
    <s v="Exclude"/>
  </r>
  <r>
    <x v="10"/>
    <n v="15"/>
    <x v="14"/>
    <n v="1E-3"/>
    <n v="2E-3"/>
    <n v="2E-3"/>
    <n v="4.0000000000000001E-3"/>
    <n v="4.0000000000000001E-3"/>
    <n v="0"/>
    <n v="4.0000000000000001E-3"/>
    <n v="0"/>
    <n v="4.0000000000000001E-3"/>
    <s v="Exclude"/>
  </r>
  <r>
    <x v="10"/>
    <n v="16"/>
    <x v="12"/>
    <n v="1E-3"/>
    <n v="2E-3"/>
    <n v="2E-3"/>
    <n v="3.0000000000000001E-3"/>
    <n v="3.0000000000000001E-3"/>
    <n v="2E-3"/>
    <n v="0"/>
    <n v="0"/>
    <n v="3.0000000000000001E-3"/>
    <s v="Exclude"/>
  </r>
  <r>
    <x v="10"/>
    <n v="17"/>
    <x v="19"/>
    <n v="1E-3"/>
    <n v="2E-3"/>
    <n v="1E-3"/>
    <n v="1E-3"/>
    <n v="1E-3"/>
    <n v="2E-3"/>
    <n v="0"/>
    <n v="0"/>
    <n v="1E-3"/>
    <s v="Exclude"/>
  </r>
  <r>
    <x v="10"/>
    <n v="18"/>
    <x v="18"/>
    <n v="1E-3"/>
    <n v="0"/>
    <n v="0"/>
    <n v="0"/>
    <n v="0"/>
    <n v="0"/>
    <n v="0"/>
    <n v="0"/>
    <n v="0"/>
    <s v="Exclude"/>
  </r>
  <r>
    <x v="11"/>
    <n v="1"/>
    <x v="0"/>
    <n v="0.52200000000000002"/>
    <n v="0.52600000000000002"/>
    <n v="0.53"/>
    <n v="0.51"/>
    <n v="0.51700000000000002"/>
    <n v="0.60199999999999998"/>
    <n v="0.52700000000000002"/>
    <n v="0.52500000000000002"/>
    <n v="0.53100000000000003"/>
    <s v="Include"/>
  </r>
  <r>
    <x v="11"/>
    <n v="2"/>
    <x v="1"/>
    <n v="0.24299999999999999"/>
    <n v="0.23"/>
    <n v="0.22"/>
    <n v="0.217"/>
    <n v="0.218"/>
    <n v="0.21299999999999999"/>
    <n v="0.214"/>
    <n v="0.248"/>
    <n v="0.222"/>
    <s v="Include"/>
  </r>
  <r>
    <x v="11"/>
    <n v="3"/>
    <x v="2"/>
    <n v="7.8E-2"/>
    <n v="7.2999999999999995E-2"/>
    <n v="7.1999999999999995E-2"/>
    <n v="8.5000000000000006E-2"/>
    <n v="0.08"/>
    <n v="5.3999999999999999E-2"/>
    <n v="0.08"/>
    <n v="5.3999999999999999E-2"/>
    <n v="7.6999999999999999E-2"/>
    <s v="Include"/>
  </r>
  <r>
    <x v="11"/>
    <n v="4"/>
    <x v="5"/>
    <n v="3.7999999999999999E-2"/>
    <n v="4.4999999999999998E-2"/>
    <n v="0.05"/>
    <n v="5.6000000000000001E-2"/>
    <n v="5.3999999999999999E-2"/>
    <n v="4.2000000000000003E-2"/>
    <n v="4.5999999999999999E-2"/>
    <n v="4.4999999999999998E-2"/>
    <n v="4.8000000000000001E-2"/>
    <s v="Include"/>
  </r>
  <r>
    <x v="11"/>
    <n v="5"/>
    <x v="3"/>
    <n v="3.5000000000000003E-2"/>
    <n v="3.5999999999999997E-2"/>
    <n v="3.6999999999999998E-2"/>
    <n v="3.5999999999999997E-2"/>
    <n v="3.5999999999999997E-2"/>
    <n v="2.5999999999999999E-2"/>
    <n v="4.9000000000000002E-2"/>
    <n v="0.03"/>
    <n v="3.9E-2"/>
    <s v="Include"/>
  </r>
  <r>
    <x v="11"/>
    <n v="6"/>
    <x v="4"/>
    <n v="3.3000000000000002E-2"/>
    <n v="3.3000000000000002E-2"/>
    <n v="2.8000000000000001E-2"/>
    <n v="3.4000000000000002E-2"/>
    <n v="3.2000000000000001E-2"/>
    <n v="1.7999999999999999E-2"/>
    <n v="2.7E-2"/>
    <n v="0.02"/>
    <n v="2.5999999999999999E-2"/>
    <s v="Include"/>
  </r>
  <r>
    <x v="11"/>
    <n v="7"/>
    <x v="7"/>
    <n v="1.4E-2"/>
    <n v="1.4999999999999999E-2"/>
    <n v="1.7999999999999999E-2"/>
    <n v="1.7000000000000001E-2"/>
    <n v="1.7000000000000001E-2"/>
    <n v="1.0999999999999999E-2"/>
    <n v="1.7999999999999999E-2"/>
    <n v="0.03"/>
    <n v="1.2999999999999999E-2"/>
    <s v="Include"/>
  </r>
  <r>
    <x v="11"/>
    <n v="8"/>
    <x v="6"/>
    <n v="1.0999999999999999E-2"/>
    <n v="1.2E-2"/>
    <n v="8.9999999999999993E-3"/>
    <n v="1.2E-2"/>
    <n v="1.0999999999999999E-2"/>
    <n v="8.0000000000000002E-3"/>
    <n v="1.2E-2"/>
    <n v="0"/>
    <n v="8.0000000000000002E-3"/>
    <s v="Include"/>
  </r>
  <r>
    <x v="11"/>
    <n v="9"/>
    <x v="10"/>
    <n v="8.0000000000000002E-3"/>
    <n v="0.01"/>
    <n v="1.2E-2"/>
    <n v="0.01"/>
    <n v="0.01"/>
    <n v="7.0000000000000001E-3"/>
    <n v="8.9999999999999993E-3"/>
    <n v="0.02"/>
    <n v="8.0000000000000002E-3"/>
    <s v="Exclude"/>
  </r>
  <r>
    <x v="11"/>
    <n v="10"/>
    <x v="8"/>
    <n v="6.0000000000000001E-3"/>
    <n v="5.0000000000000001E-3"/>
    <n v="3.0000000000000001E-3"/>
    <n v="5.0000000000000001E-3"/>
    <n v="4.0000000000000001E-3"/>
    <n v="3.0000000000000001E-3"/>
    <n v="1E-3"/>
    <n v="5.0000000000000001E-3"/>
    <n v="3.0000000000000001E-3"/>
    <s v="Exclude"/>
  </r>
  <r>
    <x v="11"/>
    <n v="11"/>
    <x v="13"/>
    <n v="3.0000000000000001E-3"/>
    <n v="4.0000000000000001E-3"/>
    <n v="7.0000000000000001E-3"/>
    <n v="6.0000000000000001E-3"/>
    <n v="6.0000000000000001E-3"/>
    <n v="3.0000000000000001E-3"/>
    <n v="6.0000000000000001E-3"/>
    <n v="1.4999999999999999E-2"/>
    <n v="8.9999999999999993E-3"/>
    <s v="Exclude"/>
  </r>
  <r>
    <x v="11"/>
    <n v="12"/>
    <x v="9"/>
    <n v="2E-3"/>
    <n v="1E-3"/>
    <n v="2E-3"/>
    <n v="2E-3"/>
    <n v="2E-3"/>
    <n v="1E-3"/>
    <n v="2E-3"/>
    <n v="0"/>
    <n v="1E-3"/>
    <s v="Exclude"/>
  </r>
  <r>
    <x v="11"/>
    <n v="13"/>
    <x v="16"/>
    <n v="2E-3"/>
    <n v="2E-3"/>
    <n v="3.0000000000000001E-3"/>
    <n v="1E-3"/>
    <n v="2E-3"/>
    <n v="8.0000000000000002E-3"/>
    <n v="1E-3"/>
    <n v="0"/>
    <n v="2E-3"/>
    <s v="Exclude"/>
  </r>
  <r>
    <x v="11"/>
    <n v="14"/>
    <x v="11"/>
    <n v="2E-3"/>
    <n v="2E-3"/>
    <n v="1E-3"/>
    <n v="1E-3"/>
    <n v="1E-3"/>
    <n v="1E-3"/>
    <n v="0"/>
    <n v="5.0000000000000001E-3"/>
    <n v="1E-3"/>
    <s v="Exclude"/>
  </r>
  <r>
    <x v="11"/>
    <n v="15"/>
    <x v="14"/>
    <n v="1E-3"/>
    <n v="2E-3"/>
    <n v="4.0000000000000001E-3"/>
    <n v="4.0000000000000001E-3"/>
    <n v="4.0000000000000001E-3"/>
    <n v="1E-3"/>
    <n v="7.0000000000000001E-3"/>
    <n v="0"/>
    <n v="8.9999999999999993E-3"/>
    <s v="Exclude"/>
  </r>
  <r>
    <x v="11"/>
    <n v="16"/>
    <x v="12"/>
    <n v="1E-3"/>
    <n v="2E-3"/>
    <n v="3.0000000000000001E-3"/>
    <n v="4.0000000000000001E-3"/>
    <n v="3.0000000000000001E-3"/>
    <n v="1E-3"/>
    <n v="3.0000000000000001E-3"/>
    <n v="5.0000000000000001E-3"/>
    <n v="4.0000000000000001E-3"/>
    <s v="Exclude"/>
  </r>
  <r>
    <x v="11"/>
    <n v="17"/>
    <x v="19"/>
    <n v="1E-3"/>
    <n v="2E-3"/>
    <n v="2E-3"/>
    <n v="1E-3"/>
    <n v="1E-3"/>
    <n v="2E-3"/>
    <n v="0"/>
    <n v="0"/>
    <n v="1E-3"/>
    <s v="Exclude"/>
  </r>
  <r>
    <x v="12"/>
    <n v="1"/>
    <x v="0"/>
    <n v="0.52800000000000002"/>
    <n v="0.52600000000000002"/>
    <n v="0.55100000000000005"/>
    <n v="0.51700000000000002"/>
    <n v="0.52900000000000003"/>
    <n v="0.61599999999999999"/>
    <n v="0.55000000000000004"/>
    <n v="0.47299999999999998"/>
    <n v="0.53800000000000003"/>
    <s v="Include"/>
  </r>
  <r>
    <x v="12"/>
    <n v="2"/>
    <x v="1"/>
    <n v="0.23599999999999999"/>
    <n v="0.22800000000000001"/>
    <n v="0.191"/>
    <n v="0.20499999999999999"/>
    <n v="0.2"/>
    <n v="0.20399999999999999"/>
    <n v="0.16900000000000001"/>
    <n v="0.247"/>
    <n v="0.17699999999999999"/>
    <s v="Include"/>
  </r>
  <r>
    <x v="12"/>
    <n v="3"/>
    <x v="2"/>
    <n v="6.8000000000000005E-2"/>
    <n v="6.7000000000000004E-2"/>
    <n v="6.3E-2"/>
    <n v="7.9000000000000001E-2"/>
    <n v="7.2999999999999995E-2"/>
    <n v="4.5999999999999999E-2"/>
    <n v="6.7000000000000004E-2"/>
    <n v="0.129"/>
    <n v="7.1999999999999995E-2"/>
    <s v="Include"/>
  </r>
  <r>
    <x v="12"/>
    <n v="4"/>
    <x v="5"/>
    <n v="4.8000000000000001E-2"/>
    <n v="5.0999999999999997E-2"/>
    <n v="6.2E-2"/>
    <n v="5.8000000000000003E-2"/>
    <n v="0.06"/>
    <n v="4.4999999999999998E-2"/>
    <n v="6.5000000000000002E-2"/>
    <n v="3.2000000000000001E-2"/>
    <n v="6.3E-2"/>
    <s v="Include"/>
  </r>
  <r>
    <x v="12"/>
    <n v="5"/>
    <x v="4"/>
    <n v="3.3000000000000002E-2"/>
    <n v="3.2000000000000001E-2"/>
    <n v="2.5000000000000001E-2"/>
    <n v="2.7E-2"/>
    <n v="2.5999999999999999E-2"/>
    <n v="1.7000000000000001E-2"/>
    <n v="2.4E-2"/>
    <n v="1.0999999999999999E-2"/>
    <n v="2.1000000000000001E-2"/>
    <s v="Include"/>
  </r>
  <r>
    <x v="12"/>
    <n v="6"/>
    <x v="3"/>
    <n v="3.1E-2"/>
    <n v="3.6999999999999998E-2"/>
    <n v="4.4999999999999998E-2"/>
    <n v="4.8000000000000001E-2"/>
    <n v="4.7E-2"/>
    <n v="2.7E-2"/>
    <n v="6.9000000000000006E-2"/>
    <n v="4.2999999999999997E-2"/>
    <n v="6.0999999999999999E-2"/>
    <s v="Include"/>
  </r>
  <r>
    <x v="12"/>
    <n v="7"/>
    <x v="7"/>
    <n v="1.2999999999999999E-2"/>
    <n v="1.4E-2"/>
    <n v="1.7999999999999999E-2"/>
    <n v="1.4E-2"/>
    <n v="1.4999999999999999E-2"/>
    <n v="1.0999999999999999E-2"/>
    <n v="1.7000000000000001E-2"/>
    <n v="2.1999999999999999E-2"/>
    <n v="2.1999999999999999E-2"/>
    <s v="Include"/>
  </r>
  <r>
    <x v="12"/>
    <n v="8"/>
    <x v="6"/>
    <n v="8.9999999999999993E-3"/>
    <n v="8.9999999999999993E-3"/>
    <n v="7.0000000000000001E-3"/>
    <n v="1.2E-2"/>
    <n v="0.01"/>
    <n v="5.0000000000000001E-3"/>
    <n v="8.0000000000000002E-3"/>
    <n v="0"/>
    <n v="6.0000000000000001E-3"/>
    <s v="Exclude"/>
  </r>
  <r>
    <x v="12"/>
    <n v="9"/>
    <x v="8"/>
    <n v="8.9999999999999993E-3"/>
    <n v="8.0000000000000002E-3"/>
    <n v="7.0000000000000001E-3"/>
    <n v="8.0000000000000002E-3"/>
    <n v="8.0000000000000002E-3"/>
    <n v="7.0000000000000001E-3"/>
    <n v="6.0000000000000001E-3"/>
    <n v="1.0999999999999999E-2"/>
    <n v="1.2999999999999999E-2"/>
    <s v="Exclude"/>
  </r>
  <r>
    <x v="12"/>
    <n v="10"/>
    <x v="10"/>
    <n v="8.9999999999999993E-3"/>
    <n v="0.01"/>
    <n v="8.9999999999999993E-3"/>
    <n v="1.2999999999999999E-2"/>
    <n v="1.2E-2"/>
    <n v="8.0000000000000002E-3"/>
    <n v="8.9999999999999993E-3"/>
    <n v="1.0999999999999999E-2"/>
    <n v="1.2999999999999999E-2"/>
    <s v="Exclude"/>
  </r>
  <r>
    <x v="12"/>
    <n v="11"/>
    <x v="13"/>
    <n v="3.0000000000000001E-3"/>
    <n v="3.0000000000000001E-3"/>
    <n v="8.9999999999999993E-3"/>
    <n v="4.0000000000000001E-3"/>
    <n v="6.0000000000000001E-3"/>
    <n v="2E-3"/>
    <n v="1.2999999999999999E-2"/>
    <n v="2.1999999999999999E-2"/>
    <n v="8.0000000000000002E-3"/>
    <s v="Exclude"/>
  </r>
  <r>
    <x v="12"/>
    <n v="12"/>
    <x v="9"/>
    <n v="3.0000000000000001E-3"/>
    <n v="3.0000000000000001E-3"/>
    <n v="3.0000000000000001E-3"/>
    <n v="3.0000000000000001E-3"/>
    <n v="3.0000000000000001E-3"/>
    <n v="2E-3"/>
    <n v="1E-3"/>
    <n v="0"/>
    <n v="2E-3"/>
    <s v="Exclude"/>
  </r>
  <r>
    <x v="12"/>
    <n v="13"/>
    <x v="16"/>
    <n v="2E-3"/>
    <n v="2E-3"/>
    <n v="2E-3"/>
    <n v="1E-3"/>
    <n v="2E-3"/>
    <n v="5.0000000000000001E-3"/>
    <n v="0"/>
    <n v="0"/>
    <n v="0"/>
    <s v="Exclude"/>
  </r>
  <r>
    <x v="12"/>
    <n v="14"/>
    <x v="20"/>
    <n v="2E-3"/>
    <n v="3.0000000000000001E-3"/>
    <n v="2E-3"/>
    <n v="2E-3"/>
    <n v="2E-3"/>
    <n v="2E-3"/>
    <n v="0"/>
    <n v="0"/>
    <n v="3.0000000000000001E-3"/>
    <s v="Exclude"/>
  </r>
  <r>
    <x v="12"/>
    <n v="15"/>
    <x v="14"/>
    <n v="2E-3"/>
    <n v="2E-3"/>
    <n v="3.0000000000000001E-3"/>
    <n v="5.0000000000000001E-3"/>
    <n v="4.0000000000000001E-3"/>
    <n v="1E-3"/>
    <n v="0"/>
    <n v="0"/>
    <n v="2E-3"/>
    <s v="Exclude"/>
  </r>
  <r>
    <x v="12"/>
    <n v="16"/>
    <x v="11"/>
    <n v="1E-3"/>
    <n v="1E-3"/>
    <n v="0"/>
    <n v="0"/>
    <n v="0"/>
    <n v="1E-3"/>
    <n v="0"/>
    <n v="0"/>
    <n v="0"/>
    <s v="Exclude"/>
  </r>
  <r>
    <x v="12"/>
    <n v="17"/>
    <x v="12"/>
    <n v="1E-3"/>
    <n v="1E-3"/>
    <n v="1E-3"/>
    <n v="1E-3"/>
    <n v="1E-3"/>
    <n v="0"/>
    <n v="0"/>
    <n v="0"/>
    <n v="0"/>
    <s v="Exclude"/>
  </r>
  <r>
    <x v="12"/>
    <n v="18"/>
    <x v="21"/>
    <n v="1E-3"/>
    <n v="1E-3"/>
    <n v="2E-3"/>
    <n v="2E-3"/>
    <n v="2E-3"/>
    <n v="1E-3"/>
    <n v="2E-3"/>
    <n v="0"/>
    <n v="0"/>
    <s v="Exclude"/>
  </r>
  <r>
    <x v="12"/>
    <n v="19"/>
    <x v="19"/>
    <n v="1E-3"/>
    <n v="1E-3"/>
    <n v="1E-3"/>
    <n v="1E-3"/>
    <n v="1E-3"/>
    <n v="1E-3"/>
    <n v="0"/>
    <n v="0"/>
    <n v="0"/>
    <s v="Exclude"/>
  </r>
  <r>
    <x v="13"/>
    <n v="1"/>
    <x v="0"/>
    <n v="0.53400000000000003"/>
    <n v="0.52600000000000002"/>
    <n v="0.54"/>
    <n v="0.50800000000000001"/>
    <n v="0.52"/>
    <n v="0.61099999999999999"/>
    <n v="0.53600000000000003"/>
    <n v="0.54600000000000004"/>
    <n v="0.54500000000000004"/>
    <s v="Include"/>
  </r>
  <r>
    <x v="13"/>
    <n v="2"/>
    <x v="1"/>
    <n v="0.23899999999999999"/>
    <n v="0.223"/>
    <n v="0.192"/>
    <n v="0.20399999999999999"/>
    <n v="0.19900000000000001"/>
    <n v="0.214"/>
    <n v="0.17199999999999999"/>
    <n v="0.17799999999999999"/>
    <n v="0.19800000000000001"/>
    <s v="Include"/>
  </r>
  <r>
    <x v="13"/>
    <n v="3"/>
    <x v="2"/>
    <n v="6.9000000000000006E-2"/>
    <n v="6.7000000000000004E-2"/>
    <n v="7.0000000000000007E-2"/>
    <n v="7.9000000000000001E-2"/>
    <n v="7.5999999999999998E-2"/>
    <n v="4.5999999999999999E-2"/>
    <n v="7.6999999999999999E-2"/>
    <n v="7.0000000000000007E-2"/>
    <n v="8.1000000000000003E-2"/>
    <s v="Include"/>
  </r>
  <r>
    <x v="13"/>
    <n v="4"/>
    <x v="5"/>
    <n v="4.3999999999999997E-2"/>
    <n v="5.7000000000000002E-2"/>
    <n v="6.0999999999999999E-2"/>
    <n v="6.8000000000000005E-2"/>
    <n v="6.6000000000000003E-2"/>
    <n v="4.2000000000000003E-2"/>
    <n v="6.3E-2"/>
    <n v="5.3999999999999999E-2"/>
    <n v="5.3999999999999999E-2"/>
    <s v="Include"/>
  </r>
  <r>
    <x v="13"/>
    <n v="5"/>
    <x v="3"/>
    <n v="3.2000000000000001E-2"/>
    <n v="3.2000000000000001E-2"/>
    <n v="3.7999999999999999E-2"/>
    <n v="3.9E-2"/>
    <n v="3.9E-2"/>
    <n v="2.1000000000000001E-2"/>
    <n v="4.2999999999999997E-2"/>
    <n v="3.2000000000000001E-2"/>
    <n v="3.4000000000000002E-2"/>
    <s v="Include"/>
  </r>
  <r>
    <x v="13"/>
    <n v="6"/>
    <x v="4"/>
    <n v="0.03"/>
    <n v="3.4000000000000002E-2"/>
    <n v="3.2000000000000001E-2"/>
    <n v="3.5000000000000003E-2"/>
    <n v="3.4000000000000002E-2"/>
    <n v="2.3E-2"/>
    <n v="3.7999999999999999E-2"/>
    <n v="4.9000000000000002E-2"/>
    <n v="3.1E-2"/>
    <s v="Include"/>
  </r>
  <r>
    <x v="13"/>
    <n v="7"/>
    <x v="7"/>
    <n v="1.2E-2"/>
    <n v="1.4999999999999999E-2"/>
    <n v="1.7999999999999999E-2"/>
    <n v="0.02"/>
    <n v="1.9E-2"/>
    <n v="1.2E-2"/>
    <n v="2.5999999999999999E-2"/>
    <n v="1.0999999999999999E-2"/>
    <n v="1.4999999999999999E-2"/>
    <s v="Include"/>
  </r>
  <r>
    <x v="13"/>
    <n v="8"/>
    <x v="6"/>
    <n v="8.9999999999999993E-3"/>
    <n v="0.01"/>
    <n v="4.0000000000000001E-3"/>
    <n v="8.9999999999999993E-3"/>
    <n v="7.0000000000000001E-3"/>
    <n v="8.0000000000000002E-3"/>
    <n v="6.0000000000000001E-3"/>
    <n v="0"/>
    <n v="2E-3"/>
    <s v="Exclude"/>
  </r>
  <r>
    <x v="13"/>
    <n v="9"/>
    <x v="8"/>
    <n v="7.0000000000000001E-3"/>
    <n v="7.0000000000000001E-3"/>
    <n v="5.0000000000000001E-3"/>
    <n v="6.0000000000000001E-3"/>
    <n v="6.0000000000000001E-3"/>
    <n v="5.0000000000000001E-3"/>
    <n v="3.0000000000000001E-3"/>
    <n v="5.0000000000000001E-3"/>
    <n v="7.0000000000000001E-3"/>
    <s v="Exclude"/>
  </r>
  <r>
    <x v="13"/>
    <n v="10"/>
    <x v="10"/>
    <n v="6.0000000000000001E-3"/>
    <n v="8.0000000000000002E-3"/>
    <n v="0.01"/>
    <n v="8.0000000000000002E-3"/>
    <n v="8.9999999999999993E-3"/>
    <n v="5.0000000000000001E-3"/>
    <n v="6.0000000000000001E-3"/>
    <n v="1.6E-2"/>
    <n v="6.0000000000000001E-3"/>
    <s v="Exclude"/>
  </r>
  <r>
    <x v="13"/>
    <n v="11"/>
    <x v="11"/>
    <n v="3.0000000000000001E-3"/>
    <n v="2E-3"/>
    <n v="1E-3"/>
    <n v="1E-3"/>
    <n v="1E-3"/>
    <n v="1E-3"/>
    <n v="0"/>
    <n v="0"/>
    <n v="1E-3"/>
    <s v="Exclude"/>
  </r>
  <r>
    <x v="13"/>
    <n v="12"/>
    <x v="13"/>
    <n v="3.0000000000000001E-3"/>
    <n v="5.0000000000000001E-3"/>
    <n v="7.0000000000000001E-3"/>
    <n v="5.0000000000000001E-3"/>
    <n v="6.0000000000000001E-3"/>
    <n v="3.0000000000000001E-3"/>
    <n v="8.0000000000000002E-3"/>
    <n v="5.0000000000000001E-3"/>
    <n v="8.0000000000000002E-3"/>
    <s v="Exclude"/>
  </r>
  <r>
    <x v="13"/>
    <n v="13"/>
    <x v="9"/>
    <n v="3.0000000000000001E-3"/>
    <n v="5.0000000000000001E-3"/>
    <n v="8.9999999999999993E-3"/>
    <n v="7.0000000000000001E-3"/>
    <n v="7.0000000000000001E-3"/>
    <n v="4.0000000000000001E-3"/>
    <n v="8.0000000000000002E-3"/>
    <n v="5.0000000000000001E-3"/>
    <n v="0.01"/>
    <s v="Exclude"/>
  </r>
  <r>
    <x v="13"/>
    <n v="14"/>
    <x v="14"/>
    <n v="2E-3"/>
    <n v="2E-3"/>
    <n v="4.0000000000000001E-3"/>
    <n v="5.0000000000000001E-3"/>
    <n v="4.0000000000000001E-3"/>
    <n v="1E-3"/>
    <n v="6.0000000000000001E-3"/>
    <n v="1.0999999999999999E-2"/>
    <n v="2E-3"/>
    <s v="Exclude"/>
  </r>
  <r>
    <x v="13"/>
    <n v="15"/>
    <x v="20"/>
    <n v="2E-3"/>
    <n v="3.0000000000000001E-3"/>
    <n v="4.0000000000000001E-3"/>
    <n v="3.0000000000000001E-3"/>
    <n v="3.0000000000000001E-3"/>
    <n v="2E-3"/>
    <n v="4.0000000000000001E-3"/>
    <n v="0"/>
    <n v="3.0000000000000001E-3"/>
    <s v="Exclude"/>
  </r>
  <r>
    <x v="13"/>
    <n v="16"/>
    <x v="22"/>
    <n v="1E-3"/>
    <n v="0"/>
    <n v="0"/>
    <n v="0"/>
    <n v="0"/>
    <n v="0"/>
    <n v="0"/>
    <n v="0"/>
    <n v="0"/>
    <s v="Exclude"/>
  </r>
  <r>
    <x v="13"/>
    <n v="17"/>
    <x v="16"/>
    <n v="1E-3"/>
    <n v="0"/>
    <n v="0"/>
    <n v="0"/>
    <n v="0"/>
    <n v="0"/>
    <n v="0"/>
    <n v="0"/>
    <n v="0"/>
    <s v="Exclude"/>
  </r>
  <r>
    <x v="13"/>
    <n v="18"/>
    <x v="12"/>
    <n v="1E-3"/>
    <n v="0"/>
    <n v="0"/>
    <n v="0"/>
    <n v="0"/>
    <n v="0"/>
    <n v="1E-3"/>
    <n v="0"/>
    <n v="1E-3"/>
    <s v="Exclude"/>
  </r>
  <r>
    <x v="13"/>
    <n v="19"/>
    <x v="21"/>
    <n v="1E-3"/>
    <n v="1E-3"/>
    <n v="2E-3"/>
    <n v="2E-3"/>
    <n v="2E-3"/>
    <n v="2E-3"/>
    <n v="3.0000000000000001E-3"/>
    <n v="0"/>
    <n v="0"/>
    <s v="Exclude"/>
  </r>
  <r>
    <x v="13"/>
    <n v="20"/>
    <x v="19"/>
    <n v="1E-3"/>
    <n v="2E-3"/>
    <n v="3.0000000000000001E-3"/>
    <n v="2E-3"/>
    <n v="2E-3"/>
    <n v="1E-3"/>
    <n v="3.0000000000000001E-3"/>
    <n v="1.6E-2"/>
    <n v="2E-3"/>
    <s v="Exclude"/>
  </r>
  <r>
    <x v="14"/>
    <n v="1"/>
    <x v="0"/>
    <n v="0.52800000000000002"/>
    <n v="0.52600000000000002"/>
    <n v="0.53"/>
    <n v="0.503"/>
    <n v="0.51300000000000001"/>
    <n v="0.61799999999999999"/>
    <n v="0.51900000000000002"/>
    <n v="0.56799999999999995"/>
    <n v="0.52200000000000002"/>
    <s v="Include"/>
  </r>
  <r>
    <x v="14"/>
    <n v="2"/>
    <x v="1"/>
    <n v="0.24"/>
    <n v="0.222"/>
    <n v="0.20499999999999999"/>
    <n v="0.20599999999999999"/>
    <n v="0.20499999999999999"/>
    <n v="0.20300000000000001"/>
    <n v="0.192"/>
    <n v="0.19900000000000001"/>
    <n v="0.21299999999999999"/>
    <s v="Include"/>
  </r>
  <r>
    <x v="14"/>
    <n v="3"/>
    <x v="2"/>
    <n v="6.4000000000000001E-2"/>
    <n v="6.9000000000000006E-2"/>
    <n v="7.0999999999999994E-2"/>
    <n v="8.3000000000000004E-2"/>
    <n v="7.9000000000000001E-2"/>
    <n v="4.8000000000000001E-2"/>
    <n v="9.2999999999999999E-2"/>
    <n v="3.9E-2"/>
    <n v="6.8000000000000005E-2"/>
    <s v="Include"/>
  </r>
  <r>
    <x v="14"/>
    <n v="4"/>
    <x v="5"/>
    <n v="4.2999999999999997E-2"/>
    <n v="5.1999999999999998E-2"/>
    <n v="4.8000000000000001E-2"/>
    <n v="6.3E-2"/>
    <n v="5.7000000000000002E-2"/>
    <n v="4.2999999999999997E-2"/>
    <n v="4.7E-2"/>
    <n v="4.3999999999999997E-2"/>
    <n v="4.7E-2"/>
    <s v="Include"/>
  </r>
  <r>
    <x v="14"/>
    <n v="5"/>
    <x v="3"/>
    <n v="3.4000000000000002E-2"/>
    <n v="3.4000000000000002E-2"/>
    <n v="4.2000000000000003E-2"/>
    <n v="3.6999999999999998E-2"/>
    <n v="3.9E-2"/>
    <n v="1.9E-2"/>
    <n v="4.2000000000000003E-2"/>
    <n v="1.9E-2"/>
    <n v="0.05"/>
    <s v="Include"/>
  </r>
  <r>
    <x v="14"/>
    <n v="6"/>
    <x v="4"/>
    <n v="3.1E-2"/>
    <n v="3.7999999999999999E-2"/>
    <n v="3.6999999999999998E-2"/>
    <n v="4.2000000000000003E-2"/>
    <n v="0.04"/>
    <n v="2.8000000000000001E-2"/>
    <n v="4.7E-2"/>
    <n v="2.4E-2"/>
    <n v="3.2000000000000001E-2"/>
    <s v="Include"/>
  </r>
  <r>
    <x v="14"/>
    <n v="7"/>
    <x v="7"/>
    <n v="1.4E-2"/>
    <n v="1.7000000000000001E-2"/>
    <n v="1.9E-2"/>
    <n v="2.1999999999999999E-2"/>
    <n v="2.1000000000000001E-2"/>
    <n v="1.2E-2"/>
    <n v="2.5000000000000001E-2"/>
    <n v="1.9E-2"/>
    <n v="1.7999999999999999E-2"/>
    <s v="Include"/>
  </r>
  <r>
    <x v="14"/>
    <n v="8"/>
    <x v="8"/>
    <n v="8.9999999999999993E-3"/>
    <n v="8.0000000000000002E-3"/>
    <n v="7.0000000000000001E-3"/>
    <n v="8.9999999999999993E-3"/>
    <n v="8.9999999999999993E-3"/>
    <n v="6.0000000000000001E-3"/>
    <n v="5.0000000000000001E-3"/>
    <n v="5.0000000000000001E-3"/>
    <n v="1.0999999999999999E-2"/>
    <s v="Exclude"/>
  </r>
  <r>
    <x v="14"/>
    <n v="9"/>
    <x v="6"/>
    <n v="7.0000000000000001E-3"/>
    <n v="4.0000000000000001E-3"/>
    <n v="1E-3"/>
    <n v="2E-3"/>
    <n v="1E-3"/>
    <n v="2E-3"/>
    <n v="1E-3"/>
    <n v="0"/>
    <n v="0"/>
    <s v="Exclude"/>
  </r>
  <r>
    <x v="14"/>
    <n v="10"/>
    <x v="10"/>
    <n v="6.0000000000000001E-3"/>
    <n v="7.0000000000000001E-3"/>
    <n v="5.0000000000000001E-3"/>
    <n v="8.0000000000000002E-3"/>
    <n v="7.0000000000000001E-3"/>
    <n v="5.0000000000000001E-3"/>
    <n v="0"/>
    <n v="3.4000000000000002E-2"/>
    <n v="6.0000000000000001E-3"/>
    <s v="Exclude"/>
  </r>
  <r>
    <x v="14"/>
    <n v="11"/>
    <x v="9"/>
    <n v="4.0000000000000001E-3"/>
    <n v="7.0000000000000001E-3"/>
    <n v="1.0999999999999999E-2"/>
    <n v="8.0000000000000002E-3"/>
    <n v="8.9999999999999993E-3"/>
    <n v="6.0000000000000001E-3"/>
    <n v="1.2E-2"/>
    <n v="5.0000000000000001E-3"/>
    <n v="1.0999999999999999E-2"/>
    <s v="Exclude"/>
  </r>
  <r>
    <x v="14"/>
    <n v="12"/>
    <x v="11"/>
    <n v="4.0000000000000001E-3"/>
    <n v="2E-3"/>
    <n v="0"/>
    <n v="0"/>
    <n v="0"/>
    <n v="2E-3"/>
    <n v="0"/>
    <n v="0"/>
    <n v="1E-3"/>
    <s v="Exclude"/>
  </r>
  <r>
    <x v="14"/>
    <n v="13"/>
    <x v="13"/>
    <n v="3.0000000000000001E-3"/>
    <n v="5.0000000000000001E-3"/>
    <n v="1.0999999999999999E-2"/>
    <n v="6.0000000000000001E-3"/>
    <n v="8.0000000000000002E-3"/>
    <n v="2E-3"/>
    <n v="8.9999999999999993E-3"/>
    <n v="3.4000000000000002E-2"/>
    <n v="8.9999999999999993E-3"/>
    <s v="Exclude"/>
  </r>
  <r>
    <x v="14"/>
    <n v="14"/>
    <x v="21"/>
    <n v="3.0000000000000001E-3"/>
    <n v="2E-3"/>
    <n v="3.0000000000000001E-3"/>
    <n v="2E-3"/>
    <n v="2E-3"/>
    <n v="1E-3"/>
    <n v="3.0000000000000001E-3"/>
    <n v="0"/>
    <n v="2E-3"/>
    <s v="Exclude"/>
  </r>
  <r>
    <x v="14"/>
    <n v="15"/>
    <x v="20"/>
    <n v="2E-3"/>
    <n v="3.0000000000000001E-3"/>
    <n v="2E-3"/>
    <n v="2E-3"/>
    <n v="2E-3"/>
    <n v="2E-3"/>
    <n v="1E-3"/>
    <n v="5.0000000000000001E-3"/>
    <n v="1E-3"/>
    <s v="Exclude"/>
  </r>
  <r>
    <x v="14"/>
    <n v="16"/>
    <x v="14"/>
    <n v="2E-3"/>
    <n v="2E-3"/>
    <n v="4.0000000000000001E-3"/>
    <n v="4.0000000000000001E-3"/>
    <n v="4.0000000000000001E-3"/>
    <n v="1E-3"/>
    <n v="4.0000000000000001E-3"/>
    <n v="5.0000000000000001E-3"/>
    <n v="6.0000000000000001E-3"/>
    <s v="Exclude"/>
  </r>
  <r>
    <x v="14"/>
    <n v="17"/>
    <x v="12"/>
    <n v="2E-3"/>
    <n v="2E-3"/>
    <n v="1E-3"/>
    <n v="2E-3"/>
    <n v="2E-3"/>
    <n v="0"/>
    <n v="0"/>
    <n v="0"/>
    <n v="2E-3"/>
    <s v="Exclude"/>
  </r>
  <r>
    <x v="14"/>
    <n v="18"/>
    <x v="19"/>
    <n v="1E-3"/>
    <n v="2E-3"/>
    <n v="2E-3"/>
    <n v="1E-3"/>
    <n v="2E-3"/>
    <n v="2E-3"/>
    <n v="1E-3"/>
    <n v="0"/>
    <n v="2E-3"/>
    <s v="Exclude"/>
  </r>
  <r>
    <x v="14"/>
    <n v="19"/>
    <x v="22"/>
    <n v="1E-3"/>
    <n v="0"/>
    <n v="0"/>
    <n v="0"/>
    <n v="0"/>
    <n v="0"/>
    <n v="0"/>
    <n v="0"/>
    <n v="0"/>
    <s v="Exclude"/>
  </r>
  <r>
    <x v="14"/>
    <n v="20"/>
    <x v="16"/>
    <n v="1E-3"/>
    <n v="0"/>
    <n v="0"/>
    <n v="0"/>
    <n v="0"/>
    <n v="0"/>
    <n v="0"/>
    <n v="0"/>
    <n v="0"/>
    <s v="Exclude"/>
  </r>
  <r>
    <x v="15"/>
    <n v="1"/>
    <x v="0"/>
    <n v="0.53500000000000003"/>
    <n v="0.54100000000000004"/>
    <n v="0.52300000000000002"/>
    <n v="0.51200000000000001"/>
    <n v="0.51600000000000001"/>
    <n v="0.62"/>
    <n v="0.502"/>
    <n v="0.58099999999999996"/>
    <n v="0.51300000000000001"/>
    <s v="Include"/>
  </r>
  <r>
    <x v="15"/>
    <n v="2"/>
    <x v="1"/>
    <n v="0.22"/>
    <n v="0.20599999999999999"/>
    <n v="0.193"/>
    <n v="0.19500000000000001"/>
    <n v="0.19400000000000001"/>
    <n v="0.191"/>
    <n v="0.191"/>
    <n v="0.188"/>
    <n v="0.19900000000000001"/>
    <s v="Include"/>
  </r>
  <r>
    <x v="15"/>
    <n v="3"/>
    <x v="2"/>
    <n v="5.6000000000000001E-2"/>
    <n v="6.2E-2"/>
    <n v="6.7000000000000004E-2"/>
    <n v="7.9000000000000001E-2"/>
    <n v="7.4999999999999997E-2"/>
    <n v="4.2000000000000003E-2"/>
    <n v="7.8E-2"/>
    <n v="4.7E-2"/>
    <n v="7.5999999999999998E-2"/>
    <s v="Include"/>
  </r>
  <r>
    <x v="15"/>
    <n v="4"/>
    <x v="5"/>
    <n v="0.05"/>
    <n v="5.6000000000000001E-2"/>
    <n v="5.8000000000000003E-2"/>
    <n v="6.4000000000000001E-2"/>
    <n v="6.2E-2"/>
    <n v="4.5999999999999999E-2"/>
    <n v="6.4000000000000001E-2"/>
    <n v="4.7E-2"/>
    <n v="5.6000000000000001E-2"/>
    <s v="Include"/>
  </r>
  <r>
    <x v="15"/>
    <n v="5"/>
    <x v="4"/>
    <n v="0.04"/>
    <n v="4.1000000000000002E-2"/>
    <n v="3.7999999999999999E-2"/>
    <n v="3.9E-2"/>
    <n v="3.7999999999999999E-2"/>
    <n v="2.9000000000000001E-2"/>
    <n v="3.9E-2"/>
    <n v="4.7E-2"/>
    <n v="3.9E-2"/>
    <s v="Include"/>
  </r>
  <r>
    <x v="15"/>
    <n v="6"/>
    <x v="3"/>
    <n v="3.5000000000000003E-2"/>
    <n v="3.5000000000000003E-2"/>
    <n v="5.1999999999999998E-2"/>
    <n v="4.8000000000000001E-2"/>
    <n v="4.9000000000000002E-2"/>
    <n v="0.03"/>
    <n v="5.5E-2"/>
    <n v="2.5999999999999999E-2"/>
    <n v="4.8000000000000001E-2"/>
    <s v="Include"/>
  </r>
  <r>
    <x v="15"/>
    <n v="7"/>
    <x v="7"/>
    <n v="1.9E-2"/>
    <n v="1.7999999999999999E-2"/>
    <n v="2.1999999999999999E-2"/>
    <n v="1.9E-2"/>
    <n v="0.02"/>
    <n v="1.2999999999999999E-2"/>
    <n v="2.1999999999999999E-2"/>
    <n v="3.6999999999999998E-2"/>
    <n v="0.02"/>
    <s v="Include"/>
  </r>
  <r>
    <x v="15"/>
    <n v="8"/>
    <x v="8"/>
    <n v="8.0000000000000002E-3"/>
    <n v="0.01"/>
    <n v="1.0999999999999999E-2"/>
    <n v="0.01"/>
    <n v="0.01"/>
    <n v="8.0000000000000002E-3"/>
    <n v="8.9999999999999993E-3"/>
    <n v="5.0000000000000001E-3"/>
    <n v="8.9999999999999993E-3"/>
    <s v="Exclude"/>
  </r>
  <r>
    <x v="15"/>
    <n v="9"/>
    <x v="10"/>
    <n v="6.0000000000000001E-3"/>
    <n v="5.0000000000000001E-3"/>
    <n v="5.0000000000000001E-3"/>
    <n v="4.0000000000000001E-3"/>
    <n v="5.0000000000000001E-3"/>
    <n v="2E-3"/>
    <n v="1E-3"/>
    <n v="0.01"/>
    <n v="5.0000000000000001E-3"/>
    <s v="Exclude"/>
  </r>
  <r>
    <x v="15"/>
    <n v="10"/>
    <x v="9"/>
    <n v="5.0000000000000001E-3"/>
    <n v="4.0000000000000001E-3"/>
    <n v="5.0000000000000001E-3"/>
    <n v="5.0000000000000001E-3"/>
    <n v="5.0000000000000001E-3"/>
    <n v="2E-3"/>
    <n v="5.0000000000000001E-3"/>
    <n v="5.0000000000000001E-3"/>
    <n v="7.0000000000000001E-3"/>
    <s v="Exclude"/>
  </r>
  <r>
    <x v="15"/>
    <n v="11"/>
    <x v="11"/>
    <n v="5.0000000000000001E-3"/>
    <n v="4.0000000000000001E-3"/>
    <n v="0"/>
    <n v="2E-3"/>
    <n v="1E-3"/>
    <n v="6.0000000000000001E-3"/>
    <n v="0"/>
    <n v="0"/>
    <n v="1E-3"/>
    <s v="Exclude"/>
  </r>
  <r>
    <x v="15"/>
    <n v="12"/>
    <x v="6"/>
    <n v="5.0000000000000001E-3"/>
    <n v="3.0000000000000001E-3"/>
    <n v="2E-3"/>
    <n v="3.0000000000000001E-3"/>
    <n v="3.0000000000000001E-3"/>
    <n v="2E-3"/>
    <n v="5.0000000000000001E-3"/>
    <n v="0"/>
    <n v="2E-3"/>
    <s v="Exclude"/>
  </r>
  <r>
    <x v="15"/>
    <n v="13"/>
    <x v="21"/>
    <n v="4.0000000000000001E-3"/>
    <n v="5.0000000000000001E-3"/>
    <n v="8.0000000000000002E-3"/>
    <n v="7.0000000000000001E-3"/>
    <n v="7.0000000000000001E-3"/>
    <n v="3.0000000000000001E-3"/>
    <n v="8.0000000000000002E-3"/>
    <n v="0"/>
    <n v="8.9999999999999993E-3"/>
    <s v="Exclude"/>
  </r>
  <r>
    <x v="15"/>
    <n v="14"/>
    <x v="13"/>
    <n v="3.0000000000000001E-3"/>
    <n v="2E-3"/>
    <n v="5.0000000000000001E-3"/>
    <n v="3.0000000000000001E-3"/>
    <n v="3.0000000000000001E-3"/>
    <n v="2E-3"/>
    <n v="7.0000000000000001E-3"/>
    <n v="0"/>
    <n v="7.0000000000000001E-3"/>
    <s v="Exclude"/>
  </r>
  <r>
    <x v="15"/>
    <n v="15"/>
    <x v="20"/>
    <n v="2E-3"/>
    <n v="3.0000000000000001E-3"/>
    <n v="5.0000000000000001E-3"/>
    <n v="4.0000000000000001E-3"/>
    <n v="4.0000000000000001E-3"/>
    <n v="4.0000000000000001E-3"/>
    <n v="5.0000000000000001E-3"/>
    <n v="0"/>
    <n v="4.0000000000000001E-3"/>
    <s v="Exclude"/>
  </r>
  <r>
    <x v="15"/>
    <n v="16"/>
    <x v="12"/>
    <n v="1E-3"/>
    <n v="0"/>
    <n v="0"/>
    <n v="0"/>
    <n v="0"/>
    <n v="1E-3"/>
    <n v="0"/>
    <n v="0"/>
    <n v="0"/>
    <s v="Exclude"/>
  </r>
  <r>
    <x v="15"/>
    <n v="17"/>
    <x v="19"/>
    <n v="1E-3"/>
    <n v="1E-3"/>
    <n v="1E-3"/>
    <n v="1E-3"/>
    <n v="1E-3"/>
    <n v="1E-3"/>
    <n v="1E-3"/>
    <n v="0"/>
    <n v="4.0000000000000001E-3"/>
    <s v="Exclude"/>
  </r>
  <r>
    <x v="15"/>
    <n v="18"/>
    <x v="22"/>
    <n v="1E-3"/>
    <n v="0"/>
    <n v="0"/>
    <n v="0"/>
    <n v="0"/>
    <n v="0"/>
    <n v="0"/>
    <n v="0"/>
    <n v="0"/>
    <s v="Exclude"/>
  </r>
  <r>
    <x v="15"/>
    <n v="19"/>
    <x v="16"/>
    <n v="1E-3"/>
    <n v="1E-3"/>
    <n v="0"/>
    <n v="0"/>
    <n v="0"/>
    <n v="0"/>
    <n v="0"/>
    <n v="0"/>
    <n v="0"/>
    <s v="Exclude"/>
  </r>
  <r>
    <x v="15"/>
    <n v="20"/>
    <x v="14"/>
    <n v="1E-3"/>
    <n v="2E-3"/>
    <n v="5.0000000000000001E-3"/>
    <n v="4.0000000000000001E-3"/>
    <n v="4.0000000000000001E-3"/>
    <n v="1E-3"/>
    <n v="8.0000000000000002E-3"/>
    <n v="5.0000000000000001E-3"/>
    <n v="2E-3"/>
    <s v="Exclude"/>
  </r>
  <r>
    <x v="16"/>
    <n v="1"/>
    <x v="0"/>
    <n v="0.51600000000000001"/>
    <n v="0.51400000000000001"/>
    <n v="0.49399999999999999"/>
    <n v="0.48599999999999999"/>
    <n v="0.48899999999999999"/>
    <n v="0.57799999999999996"/>
    <n v="0.46700000000000003"/>
    <n v="0.48499999999999999"/>
    <n v="0.49399999999999999"/>
    <s v="Include"/>
  </r>
  <r>
    <x v="16"/>
    <n v="2"/>
    <x v="1"/>
    <n v="0.23"/>
    <n v="0.20599999999999999"/>
    <n v="0.19600000000000001"/>
    <n v="0.19"/>
    <n v="0.192"/>
    <n v="0.20499999999999999"/>
    <n v="0.186"/>
    <n v="0.255"/>
    <n v="0.188"/>
    <s v="Include"/>
  </r>
  <r>
    <x v="16"/>
    <n v="3"/>
    <x v="5"/>
    <n v="5.8999999999999997E-2"/>
    <n v="6.7000000000000004E-2"/>
    <n v="7.0999999999999994E-2"/>
    <n v="7.9000000000000001E-2"/>
    <n v="7.5999999999999998E-2"/>
    <n v="5.0999999999999997E-2"/>
    <n v="7.3999999999999996E-2"/>
    <n v="7.6999999999999999E-2"/>
    <n v="7.6999999999999999E-2"/>
    <s v="Include"/>
  </r>
  <r>
    <x v="16"/>
    <n v="4"/>
    <x v="2"/>
    <n v="5.5E-2"/>
    <n v="6.5000000000000002E-2"/>
    <n v="6.7000000000000004E-2"/>
    <n v="7.6999999999999999E-2"/>
    <n v="7.2999999999999995E-2"/>
    <n v="4.4999999999999998E-2"/>
    <n v="8.3000000000000004E-2"/>
    <n v="4.7E-2"/>
    <n v="6.8000000000000005E-2"/>
    <s v="Include"/>
  </r>
  <r>
    <x v="16"/>
    <n v="5"/>
    <x v="4"/>
    <n v="4.3999999999999997E-2"/>
    <n v="4.2000000000000003E-2"/>
    <n v="3.6999999999999998E-2"/>
    <n v="4.1000000000000002E-2"/>
    <n v="0.04"/>
    <n v="0.03"/>
    <n v="3.7999999999999999E-2"/>
    <n v="0.06"/>
    <n v="4.2000000000000003E-2"/>
    <s v="Include"/>
  </r>
  <r>
    <x v="16"/>
    <n v="6"/>
    <x v="3"/>
    <n v="3.6999999999999998E-2"/>
    <n v="4.1000000000000002E-2"/>
    <n v="6.5000000000000002E-2"/>
    <n v="6.3E-2"/>
    <n v="6.4000000000000001E-2"/>
    <n v="3.5000000000000003E-2"/>
    <n v="7.3999999999999996E-2"/>
    <n v="3.4000000000000002E-2"/>
    <n v="5.7000000000000002E-2"/>
    <s v="Include"/>
  </r>
  <r>
    <x v="16"/>
    <n v="7"/>
    <x v="7"/>
    <n v="1.7999999999999999E-2"/>
    <n v="2.1999999999999999E-2"/>
    <n v="2.5999999999999999E-2"/>
    <n v="2.3E-2"/>
    <n v="2.4E-2"/>
    <n v="0.02"/>
    <n v="2.9000000000000001E-2"/>
    <n v="1.2999999999999999E-2"/>
    <n v="0.03"/>
    <s v="Include"/>
  </r>
  <r>
    <x v="16"/>
    <n v="8"/>
    <x v="8"/>
    <n v="8.0000000000000002E-3"/>
    <n v="7.0000000000000001E-3"/>
    <n v="5.0000000000000001E-3"/>
    <n v="8.0000000000000002E-3"/>
    <n v="7.0000000000000001E-3"/>
    <n v="6.0000000000000001E-3"/>
    <n v="8.0000000000000002E-3"/>
    <n v="4.0000000000000001E-3"/>
    <n v="5.0000000000000001E-3"/>
    <s v="Exclude"/>
  </r>
  <r>
    <x v="16"/>
    <n v="9"/>
    <x v="6"/>
    <n v="6.0000000000000001E-3"/>
    <n v="4.0000000000000001E-3"/>
    <n v="2E-3"/>
    <n v="4.0000000000000001E-3"/>
    <n v="3.0000000000000001E-3"/>
    <n v="3.0000000000000001E-3"/>
    <n v="5.0000000000000001E-3"/>
    <n v="4.0000000000000001E-3"/>
    <n v="1E-3"/>
    <s v="Exclude"/>
  </r>
  <r>
    <x v="16"/>
    <n v="10"/>
    <x v="10"/>
    <n v="4.0000000000000001E-3"/>
    <n v="4.0000000000000001E-3"/>
    <n v="4.0000000000000001E-3"/>
    <n v="5.0000000000000001E-3"/>
    <n v="4.0000000000000001E-3"/>
    <n v="2E-3"/>
    <n v="3.0000000000000001E-3"/>
    <n v="4.0000000000000001E-3"/>
    <n v="7.0000000000000001E-3"/>
    <s v="Exclude"/>
  </r>
  <r>
    <x v="16"/>
    <n v="11"/>
    <x v="9"/>
    <n v="4.0000000000000001E-3"/>
    <n v="6.0000000000000001E-3"/>
    <n v="8.0000000000000002E-3"/>
    <n v="6.0000000000000001E-3"/>
    <n v="7.0000000000000001E-3"/>
    <n v="8.0000000000000002E-3"/>
    <n v="8.9999999999999993E-3"/>
    <n v="0"/>
    <n v="5.0000000000000001E-3"/>
    <s v="Exclude"/>
  </r>
  <r>
    <x v="16"/>
    <n v="12"/>
    <x v="11"/>
    <n v="4.0000000000000001E-3"/>
    <n v="4.0000000000000001E-3"/>
    <n v="1E-3"/>
    <n v="2E-3"/>
    <n v="1E-3"/>
    <n v="5.0000000000000001E-3"/>
    <n v="0"/>
    <n v="0"/>
    <n v="2E-3"/>
    <s v="Exclude"/>
  </r>
  <r>
    <x v="16"/>
    <n v="13"/>
    <x v="21"/>
    <n v="4.0000000000000001E-3"/>
    <n v="5.0000000000000001E-3"/>
    <n v="7.0000000000000001E-3"/>
    <n v="4.0000000000000001E-3"/>
    <n v="5.0000000000000001E-3"/>
    <n v="2E-3"/>
    <n v="6.0000000000000001E-3"/>
    <n v="4.0000000000000001E-3"/>
    <n v="0.01"/>
    <s v="Exclude"/>
  </r>
  <r>
    <x v="16"/>
    <n v="14"/>
    <x v="13"/>
    <n v="3.0000000000000001E-3"/>
    <n v="4.0000000000000001E-3"/>
    <n v="6.0000000000000001E-3"/>
    <n v="2E-3"/>
    <n v="4.0000000000000001E-3"/>
    <n v="2E-3"/>
    <n v="0.01"/>
    <n v="8.9999999999999993E-3"/>
    <n v="5.0000000000000001E-3"/>
    <s v="Exclude"/>
  </r>
  <r>
    <x v="16"/>
    <n v="15"/>
    <x v="20"/>
    <n v="2E-3"/>
    <n v="3.0000000000000001E-3"/>
    <n v="6.0000000000000001E-3"/>
    <n v="5.0000000000000001E-3"/>
    <n v="5.0000000000000001E-3"/>
    <n v="2E-3"/>
    <n v="3.0000000000000001E-3"/>
    <n v="0"/>
    <n v="6.0000000000000001E-3"/>
    <s v="Exclude"/>
  </r>
  <r>
    <x v="16"/>
    <n v="16"/>
    <x v="16"/>
    <n v="1E-3"/>
    <n v="1E-3"/>
    <n v="0"/>
    <n v="0"/>
    <n v="0"/>
    <n v="0"/>
    <n v="0"/>
    <n v="0"/>
    <n v="0"/>
    <s v="Exclude"/>
  </r>
  <r>
    <x v="16"/>
    <n v="17"/>
    <x v="14"/>
    <n v="1E-3"/>
    <n v="2E-3"/>
    <n v="4.0000000000000001E-3"/>
    <n v="3.0000000000000001E-3"/>
    <n v="3.0000000000000001E-3"/>
    <n v="1E-3"/>
    <n v="4.0000000000000001E-3"/>
    <n v="4.0000000000000001E-3"/>
    <n v="3.0000000000000001E-3"/>
    <s v="Exclude"/>
  </r>
  <r>
    <x v="16"/>
    <n v="18"/>
    <x v="12"/>
    <n v="1E-3"/>
    <n v="0"/>
    <n v="0"/>
    <n v="0"/>
    <n v="0"/>
    <n v="1E-3"/>
    <n v="0"/>
    <n v="0"/>
    <n v="0"/>
    <s v="Exclude"/>
  </r>
  <r>
    <x v="16"/>
    <n v="19"/>
    <x v="19"/>
    <n v="1E-3"/>
    <n v="2E-3"/>
    <n v="2E-3"/>
    <n v="2E-3"/>
    <n v="2E-3"/>
    <n v="2E-3"/>
    <n v="1E-3"/>
    <n v="0"/>
    <n v="3.0000000000000001E-3"/>
    <s v="Exclude"/>
  </r>
  <r>
    <x v="17"/>
    <n v="1"/>
    <x v="0"/>
    <n v="0.51200000000000001"/>
    <n v="0.501"/>
    <n v="0.47399999999999998"/>
    <n v="0.46400000000000002"/>
    <n v="0.46800000000000003"/>
    <n v="0.57599999999999996"/>
    <n v="0.42599999999999999"/>
    <n v="0.58199999999999996"/>
    <n v="0.47599999999999998"/>
    <s v="Include"/>
  </r>
  <r>
    <x v="17"/>
    <n v="2"/>
    <x v="1"/>
    <n v="0.221"/>
    <n v="0.20499999999999999"/>
    <n v="0.187"/>
    <n v="0.189"/>
    <n v="0.188"/>
    <n v="0.191"/>
    <n v="0.19"/>
    <n v="0.17199999999999999"/>
    <n v="0.187"/>
    <s v="Include"/>
  </r>
  <r>
    <x v="17"/>
    <n v="3"/>
    <x v="5"/>
    <n v="6.3E-2"/>
    <n v="7.8E-2"/>
    <n v="8.5999999999999993E-2"/>
    <n v="9.5000000000000001E-2"/>
    <n v="9.1999999999999998E-2"/>
    <n v="6.0999999999999999E-2"/>
    <n v="9.4E-2"/>
    <n v="6.3E-2"/>
    <n v="9.0999999999999998E-2"/>
    <s v="Include"/>
  </r>
  <r>
    <x v="17"/>
    <n v="4"/>
    <x v="2"/>
    <n v="5.7000000000000002E-2"/>
    <n v="6.6000000000000003E-2"/>
    <n v="6.8000000000000005E-2"/>
    <n v="8.2000000000000003E-2"/>
    <n v="7.6999999999999999E-2"/>
    <n v="5.0999999999999997E-2"/>
    <n v="7.5999999999999998E-2"/>
    <n v="7.4999999999999997E-2"/>
    <n v="6.7000000000000004E-2"/>
    <s v="Include"/>
  </r>
  <r>
    <x v="17"/>
    <n v="5"/>
    <x v="4"/>
    <n v="4.2999999999999997E-2"/>
    <n v="0.04"/>
    <n v="3.7999999999999999E-2"/>
    <n v="3.7999999999999999E-2"/>
    <n v="3.7999999999999999E-2"/>
    <n v="3.1E-2"/>
    <n v="4.8000000000000001E-2"/>
    <n v="3.3000000000000002E-2"/>
    <n v="4.2000000000000003E-2"/>
    <s v="Include"/>
  </r>
  <r>
    <x v="17"/>
    <n v="6"/>
    <x v="3"/>
    <n v="3.5999999999999997E-2"/>
    <n v="4.2999999999999997E-2"/>
    <n v="6.9000000000000006E-2"/>
    <n v="6.3E-2"/>
    <n v="6.5000000000000002E-2"/>
    <n v="3.2000000000000001E-2"/>
    <n v="8.1000000000000003E-2"/>
    <n v="1.7000000000000001E-2"/>
    <n v="5.8999999999999997E-2"/>
    <s v="Include"/>
  </r>
  <r>
    <x v="17"/>
    <n v="7"/>
    <x v="7"/>
    <n v="2.4E-2"/>
    <n v="2.7E-2"/>
    <n v="3.3000000000000002E-2"/>
    <n v="0.03"/>
    <n v="3.1E-2"/>
    <n v="2.4E-2"/>
    <n v="3.2000000000000001E-2"/>
    <n v="3.3000000000000002E-2"/>
    <n v="3.4000000000000002E-2"/>
    <s v="Include"/>
  </r>
  <r>
    <x v="17"/>
    <n v="8"/>
    <x v="8"/>
    <n v="0.01"/>
    <n v="0.01"/>
    <n v="8.9999999999999993E-3"/>
    <n v="0.01"/>
    <n v="0.01"/>
    <n v="7.0000000000000001E-3"/>
    <n v="8.0000000000000002E-3"/>
    <n v="8.0000000000000002E-3"/>
    <n v="7.0000000000000001E-3"/>
    <s v="Exclude"/>
  </r>
  <r>
    <x v="17"/>
    <n v="9"/>
    <x v="9"/>
    <n v="6.0000000000000001E-3"/>
    <n v="5.0000000000000001E-3"/>
    <n v="7.0000000000000001E-3"/>
    <n v="6.0000000000000001E-3"/>
    <n v="7.0000000000000001E-3"/>
    <n v="6.0000000000000001E-3"/>
    <n v="8.9999999999999993E-3"/>
    <n v="4.0000000000000001E-3"/>
    <n v="7.0000000000000001E-3"/>
    <s v="Exclude"/>
  </r>
  <r>
    <x v="17"/>
    <n v="10"/>
    <x v="6"/>
    <n v="6.0000000000000001E-3"/>
    <n v="3.0000000000000001E-3"/>
    <n v="2E-3"/>
    <n v="4.0000000000000001E-3"/>
    <n v="4.0000000000000001E-3"/>
    <n v="1E-3"/>
    <n v="4.0000000000000001E-3"/>
    <n v="0"/>
    <n v="3.0000000000000001E-3"/>
    <s v="Exclude"/>
  </r>
  <r>
    <x v="17"/>
    <n v="11"/>
    <x v="21"/>
    <n v="5.0000000000000001E-3"/>
    <n v="5.0000000000000001E-3"/>
    <n v="8.0000000000000002E-3"/>
    <n v="6.0000000000000001E-3"/>
    <n v="6.0000000000000001E-3"/>
    <n v="4.0000000000000001E-3"/>
    <n v="8.9999999999999993E-3"/>
    <n v="0"/>
    <n v="0.01"/>
    <s v="Exclude"/>
  </r>
  <r>
    <x v="17"/>
    <n v="12"/>
    <x v="11"/>
    <n v="3.0000000000000001E-3"/>
    <n v="4.0000000000000001E-3"/>
    <n v="2E-3"/>
    <n v="2E-3"/>
    <n v="2E-3"/>
    <n v="6.0000000000000001E-3"/>
    <n v="1E-3"/>
    <n v="0"/>
    <n v="1E-3"/>
    <s v="Exclude"/>
  </r>
  <r>
    <x v="17"/>
    <n v="13"/>
    <x v="10"/>
    <n v="2E-3"/>
    <n v="0"/>
    <n v="0"/>
    <n v="0"/>
    <n v="0"/>
    <n v="0"/>
    <n v="0"/>
    <n v="0"/>
    <n v="0"/>
    <s v="Exclude"/>
  </r>
  <r>
    <x v="17"/>
    <n v="14"/>
    <x v="20"/>
    <n v="2E-3"/>
    <n v="3.0000000000000001E-3"/>
    <n v="5.0000000000000001E-3"/>
    <n v="3.0000000000000001E-3"/>
    <n v="4.0000000000000001E-3"/>
    <n v="2E-3"/>
    <n v="5.0000000000000001E-3"/>
    <n v="0"/>
    <n v="3.0000000000000001E-3"/>
    <s v="Exclude"/>
  </r>
  <r>
    <x v="17"/>
    <n v="15"/>
    <x v="13"/>
    <n v="2E-3"/>
    <n v="2E-3"/>
    <n v="5.0000000000000001E-3"/>
    <n v="2E-3"/>
    <n v="4.0000000000000001E-3"/>
    <n v="2E-3"/>
    <n v="0.01"/>
    <n v="0"/>
    <n v="8.0000000000000002E-3"/>
    <s v="Exclude"/>
  </r>
  <r>
    <x v="17"/>
    <n v="16"/>
    <x v="12"/>
    <n v="2E-3"/>
    <n v="2E-3"/>
    <n v="1E-3"/>
    <n v="1E-3"/>
    <n v="1E-3"/>
    <n v="4.0000000000000001E-3"/>
    <n v="0"/>
    <n v="4.0000000000000001E-3"/>
    <n v="0"/>
    <s v="Exclude"/>
  </r>
  <r>
    <x v="17"/>
    <n v="17"/>
    <x v="19"/>
    <n v="1E-3"/>
    <n v="2E-3"/>
    <n v="2E-3"/>
    <n v="2E-3"/>
    <n v="2E-3"/>
    <n v="1E-3"/>
    <n v="2E-3"/>
    <n v="0"/>
    <n v="2E-3"/>
    <s v="Exclude"/>
  </r>
  <r>
    <x v="17"/>
    <n v="18"/>
    <x v="22"/>
    <n v="1E-3"/>
    <n v="0"/>
    <n v="0"/>
    <n v="0"/>
    <n v="0"/>
    <n v="0"/>
    <n v="0"/>
    <n v="0"/>
    <n v="0"/>
    <s v="Exclude"/>
  </r>
  <r>
    <x v="17"/>
    <n v="19"/>
    <x v="16"/>
    <n v="1E-3"/>
    <n v="1E-3"/>
    <n v="0"/>
    <n v="0"/>
    <n v="0"/>
    <n v="0"/>
    <n v="0"/>
    <n v="0"/>
    <n v="0"/>
    <s v="Exclude"/>
  </r>
  <r>
    <x v="17"/>
    <n v="20"/>
    <x v="14"/>
    <n v="1E-3"/>
    <n v="2E-3"/>
    <n v="5.0000000000000001E-3"/>
    <n v="4.0000000000000001E-3"/>
    <n v="4.0000000000000001E-3"/>
    <n v="1E-3"/>
    <n v="6.0000000000000001E-3"/>
    <n v="8.0000000000000002E-3"/>
    <n v="3.0000000000000001E-3"/>
    <s v="Exclude"/>
  </r>
  <r>
    <x v="18"/>
    <n v="1"/>
    <x v="0"/>
    <n v="0.51900000000000002"/>
    <n v="0.502"/>
    <n v="0.49099999999999999"/>
    <n v="0.48199999999999998"/>
    <n v="0.48499999999999999"/>
    <n v="0.56000000000000005"/>
    <n v="0.48599999999999999"/>
    <n v="0.59699999999999998"/>
    <n v="0.47399999999999998"/>
    <s v="Include"/>
  </r>
  <r>
    <x v="18"/>
    <n v="2"/>
    <x v="1"/>
    <n v="0.19900000000000001"/>
    <n v="0.188"/>
    <n v="0.16900000000000001"/>
    <n v="0.16600000000000001"/>
    <n v="0.16700000000000001"/>
    <n v="0.17599999999999999"/>
    <n v="0.157"/>
    <n v="0.19800000000000001"/>
    <n v="0.16900000000000001"/>
    <s v="Include"/>
  </r>
  <r>
    <x v="18"/>
    <n v="3"/>
    <x v="5"/>
    <n v="6.9000000000000006E-2"/>
    <n v="7.8E-2"/>
    <n v="8.1000000000000003E-2"/>
    <n v="9.4E-2"/>
    <n v="8.8999999999999996E-2"/>
    <n v="7.0000000000000007E-2"/>
    <n v="7.3999999999999996E-2"/>
    <n v="4.4999999999999998E-2"/>
    <n v="8.5999999999999993E-2"/>
    <s v="Include"/>
  </r>
  <r>
    <x v="18"/>
    <n v="4"/>
    <x v="2"/>
    <n v="5.3999999999999999E-2"/>
    <n v="5.8999999999999997E-2"/>
    <n v="6.2E-2"/>
    <n v="7.0000000000000007E-2"/>
    <n v="6.7000000000000004E-2"/>
    <n v="4.9000000000000002E-2"/>
    <n v="7.0000000000000007E-2"/>
    <n v="3.6999999999999998E-2"/>
    <n v="6.9000000000000006E-2"/>
    <s v="Include"/>
  </r>
  <r>
    <x v="18"/>
    <n v="5"/>
    <x v="3"/>
    <n v="4.7E-2"/>
    <n v="5.8000000000000003E-2"/>
    <n v="7.4999999999999997E-2"/>
    <n v="7.2999999999999995E-2"/>
    <n v="7.3999999999999996E-2"/>
    <n v="5.1999999999999998E-2"/>
    <n v="8.4000000000000005E-2"/>
    <n v="3.4000000000000002E-2"/>
    <n v="8.5999999999999993E-2"/>
    <s v="Include"/>
  </r>
  <r>
    <x v="18"/>
    <n v="6"/>
    <x v="4"/>
    <n v="4.4999999999999998E-2"/>
    <n v="4.9000000000000002E-2"/>
    <n v="4.5999999999999999E-2"/>
    <n v="4.5999999999999999E-2"/>
    <n v="4.5999999999999999E-2"/>
    <n v="3.6999999999999998E-2"/>
    <n v="4.9000000000000002E-2"/>
    <n v="3.4000000000000002E-2"/>
    <n v="0.05"/>
    <s v="Include"/>
  </r>
  <r>
    <x v="18"/>
    <n v="7"/>
    <x v="7"/>
    <n v="2.8000000000000001E-2"/>
    <n v="2.9000000000000001E-2"/>
    <n v="3.7999999999999999E-2"/>
    <n v="3.5000000000000003E-2"/>
    <n v="3.5999999999999997E-2"/>
    <n v="2.4E-2"/>
    <n v="4.4999999999999998E-2"/>
    <n v="0.03"/>
    <n v="3.7999999999999999E-2"/>
    <s v="Include"/>
  </r>
  <r>
    <x v="18"/>
    <n v="8"/>
    <x v="8"/>
    <n v="7.0000000000000001E-3"/>
    <n v="1.0999999999999999E-2"/>
    <n v="0.01"/>
    <n v="8.9999999999999993E-3"/>
    <n v="8.9999999999999993E-3"/>
    <n v="8.0000000000000002E-3"/>
    <n v="0.01"/>
    <n v="1.0999999999999999E-2"/>
    <n v="5.0000000000000001E-3"/>
    <s v="Exclude"/>
  </r>
  <r>
    <x v="18"/>
    <n v="9"/>
    <x v="21"/>
    <n v="6.0000000000000001E-3"/>
    <n v="4.0000000000000001E-3"/>
    <n v="5.0000000000000001E-3"/>
    <n v="3.0000000000000001E-3"/>
    <n v="4.0000000000000001E-3"/>
    <n v="2E-3"/>
    <n v="3.0000000000000001E-3"/>
    <n v="0"/>
    <n v="7.0000000000000001E-3"/>
    <s v="Exclude"/>
  </r>
  <r>
    <x v="18"/>
    <n v="10"/>
    <x v="6"/>
    <n v="5.0000000000000001E-3"/>
    <n v="4.0000000000000001E-3"/>
    <n v="2E-3"/>
    <n v="3.0000000000000001E-3"/>
    <n v="2E-3"/>
    <n v="1E-3"/>
    <n v="1E-3"/>
    <n v="4.0000000000000001E-3"/>
    <n v="2E-3"/>
    <s v="Exclude"/>
  </r>
  <r>
    <x v="18"/>
    <n v="11"/>
    <x v="11"/>
    <n v="4.0000000000000001E-3"/>
    <n v="4.0000000000000001E-3"/>
    <n v="1E-3"/>
    <n v="2E-3"/>
    <n v="1E-3"/>
    <n v="5.0000000000000001E-3"/>
    <n v="0"/>
    <n v="0"/>
    <n v="0"/>
    <s v="Exclude"/>
  </r>
  <r>
    <x v="18"/>
    <n v="12"/>
    <x v="9"/>
    <n v="4.0000000000000001E-3"/>
    <n v="3.0000000000000001E-3"/>
    <n v="2E-3"/>
    <n v="3.0000000000000001E-3"/>
    <n v="3.0000000000000001E-3"/>
    <n v="3.0000000000000001E-3"/>
    <n v="1E-3"/>
    <n v="0"/>
    <n v="0"/>
    <s v="Exclude"/>
  </r>
  <r>
    <x v="18"/>
    <n v="13"/>
    <x v="13"/>
    <n v="2E-3"/>
    <n v="3.0000000000000001E-3"/>
    <n v="7.0000000000000001E-3"/>
    <n v="4.0000000000000001E-3"/>
    <n v="5.0000000000000001E-3"/>
    <n v="2E-3"/>
    <n v="7.0000000000000001E-3"/>
    <n v="0"/>
    <n v="5.0000000000000001E-3"/>
    <s v="Exclude"/>
  </r>
  <r>
    <x v="18"/>
    <n v="14"/>
    <x v="20"/>
    <n v="2E-3"/>
    <n v="3.0000000000000001E-3"/>
    <n v="5.0000000000000001E-3"/>
    <n v="4.0000000000000001E-3"/>
    <n v="4.0000000000000001E-3"/>
    <n v="3.0000000000000001E-3"/>
    <n v="4.0000000000000001E-3"/>
    <n v="0"/>
    <n v="2E-3"/>
    <s v="Exclude"/>
  </r>
  <r>
    <x v="18"/>
    <n v="15"/>
    <x v="12"/>
    <n v="2E-3"/>
    <n v="3.0000000000000001E-3"/>
    <n v="1E-3"/>
    <n v="1E-3"/>
    <n v="1E-3"/>
    <n v="5.0000000000000001E-3"/>
    <n v="0"/>
    <n v="4.0000000000000001E-3"/>
    <n v="2E-3"/>
    <s v="Exclude"/>
  </r>
  <r>
    <x v="18"/>
    <n v="16"/>
    <x v="16"/>
    <n v="1E-3"/>
    <n v="1E-3"/>
    <n v="0"/>
    <n v="0"/>
    <n v="0"/>
    <n v="0"/>
    <n v="0"/>
    <n v="0"/>
    <n v="0"/>
    <s v="Exclude"/>
  </r>
  <r>
    <x v="18"/>
    <n v="17"/>
    <x v="19"/>
    <n v="1E-3"/>
    <n v="2E-3"/>
    <n v="3.0000000000000001E-3"/>
    <n v="3.0000000000000001E-3"/>
    <n v="3.0000000000000001E-3"/>
    <n v="2E-3"/>
    <n v="5.0000000000000001E-3"/>
    <n v="0"/>
    <n v="4.0000000000000001E-3"/>
    <s v="Exclude"/>
  </r>
  <r>
    <x v="18"/>
    <n v="18"/>
    <x v="23"/>
    <n v="1E-3"/>
    <n v="0"/>
    <n v="0"/>
    <n v="0"/>
    <n v="0"/>
    <n v="0"/>
    <n v="0"/>
    <n v="0"/>
    <n v="0"/>
    <s v="Exclude"/>
  </r>
  <r>
    <x v="18"/>
    <n v="19"/>
    <x v="22"/>
    <n v="1E-3"/>
    <n v="0"/>
    <n v="0"/>
    <n v="0"/>
    <n v="0"/>
    <n v="0"/>
    <n v="0"/>
    <n v="0"/>
    <n v="0"/>
    <s v="Exclude"/>
  </r>
  <r>
    <x v="18"/>
    <n v="20"/>
    <x v="10"/>
    <n v="1E-3"/>
    <n v="0"/>
    <n v="0"/>
    <n v="0"/>
    <n v="0"/>
    <n v="0"/>
    <n v="0"/>
    <n v="0"/>
    <n v="1E-3"/>
    <s v="Exclude"/>
  </r>
  <r>
    <x v="18"/>
    <n v="21"/>
    <x v="14"/>
    <n v="1E-3"/>
    <n v="2E-3"/>
    <n v="3.0000000000000001E-3"/>
    <n v="3.0000000000000001E-3"/>
    <n v="3.0000000000000001E-3"/>
    <n v="1E-3"/>
    <n v="3.0000000000000001E-3"/>
    <n v="7.0000000000000001E-3"/>
    <n v="1E-3"/>
    <s v="Exclude"/>
  </r>
  <r>
    <x v="19"/>
    <n v="1"/>
    <x v="0"/>
    <n v="0.53400000000000003"/>
    <n v="0.52200000000000002"/>
    <n v="0.50900000000000001"/>
    <n v="0.49199999999999999"/>
    <n v="0.498"/>
    <n v="0.57699999999999996"/>
    <n v="0.499"/>
    <n v="0.54100000000000004"/>
    <n v="0.50700000000000001"/>
    <s v="Include"/>
  </r>
  <r>
    <x v="19"/>
    <n v="2"/>
    <x v="1"/>
    <n v="0.189"/>
    <n v="0.17899999999999999"/>
    <n v="0.156"/>
    <n v="0.161"/>
    <n v="0.159"/>
    <n v="0.16800000000000001"/>
    <n v="0.151"/>
    <n v="0.17"/>
    <n v="0.157"/>
    <s v="Include"/>
  </r>
  <r>
    <x v="19"/>
    <n v="3"/>
    <x v="5"/>
    <n v="6.8000000000000005E-2"/>
    <n v="7.2999999999999995E-2"/>
    <n v="0.08"/>
    <n v="9.6000000000000002E-2"/>
    <n v="0.09"/>
    <n v="6.6000000000000003E-2"/>
    <n v="8.5999999999999993E-2"/>
    <n v="4.7E-2"/>
    <n v="8.1000000000000003E-2"/>
    <s v="Include"/>
  </r>
  <r>
    <x v="19"/>
    <n v="4"/>
    <x v="3"/>
    <n v="5.0999999999999997E-2"/>
    <n v="5.7000000000000002E-2"/>
    <n v="6.7000000000000004E-2"/>
    <n v="7.0000000000000007E-2"/>
    <n v="6.9000000000000006E-2"/>
    <n v="5.2999999999999999E-2"/>
    <n v="7.5999999999999998E-2"/>
    <n v="2.8000000000000001E-2"/>
    <n v="4.9000000000000002E-2"/>
    <s v="Include"/>
  </r>
  <r>
    <x v="19"/>
    <n v="5"/>
    <x v="2"/>
    <n v="4.9000000000000002E-2"/>
    <n v="0.06"/>
    <n v="7.0999999999999994E-2"/>
    <n v="7.2999999999999995E-2"/>
    <n v="7.2999999999999995E-2"/>
    <n v="4.5999999999999999E-2"/>
    <n v="7.3999999999999996E-2"/>
    <n v="7.4999999999999997E-2"/>
    <n v="7.3999999999999996E-2"/>
    <s v="Include"/>
  </r>
  <r>
    <x v="19"/>
    <n v="6"/>
    <x v="4"/>
    <n v="4.1000000000000002E-2"/>
    <n v="4.2000000000000003E-2"/>
    <n v="3.9E-2"/>
    <n v="4.1000000000000002E-2"/>
    <n v="4.1000000000000002E-2"/>
    <n v="3.3000000000000002E-2"/>
    <n v="0.04"/>
    <n v="4.1000000000000002E-2"/>
    <n v="4.5999999999999999E-2"/>
    <s v="Include"/>
  </r>
  <r>
    <x v="19"/>
    <n v="7"/>
    <x v="7"/>
    <n v="3.3000000000000002E-2"/>
    <n v="3.4000000000000002E-2"/>
    <n v="0.05"/>
    <n v="4.2000000000000003E-2"/>
    <n v="4.4999999999999998E-2"/>
    <n v="3.2000000000000001E-2"/>
    <n v="5.0999999999999997E-2"/>
    <n v="6.3E-2"/>
    <n v="5.5E-2"/>
    <s v="Includ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B0E2D0-DD71-414B-9A20-9D1B9D4A4E9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Z25" firstHeaderRow="1" firstDataRow="2" firstDataCol="1"/>
  <pivotFields count="1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axis="axisCol" showAll="0">
      <items count="25">
        <item x="17"/>
        <item x="13"/>
        <item x="9"/>
        <item x="0"/>
        <item x="18"/>
        <item x="5"/>
        <item x="10"/>
        <item x="4"/>
        <item x="16"/>
        <item x="8"/>
        <item x="23"/>
        <item x="21"/>
        <item x="11"/>
        <item x="19"/>
        <item x="15"/>
        <item x="12"/>
        <item x="3"/>
        <item x="7"/>
        <item x="14"/>
        <item x="22"/>
        <item x="2"/>
        <item x="6"/>
        <item x="20"/>
        <item x="1"/>
        <item t="default"/>
      </items>
    </pivotField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dataFields count="1">
    <dataField name="Sum of Players" fld="3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BOS/2020.html" TargetMode="External"/><Relationship Id="rId299" Type="http://schemas.openxmlformats.org/officeDocument/2006/relationships/hyperlink" Target="https://www.hockey-reference.com/teams/TBL/2011.html" TargetMode="External"/><Relationship Id="rId21" Type="http://schemas.openxmlformats.org/officeDocument/2006/relationships/hyperlink" Target="https://www.hockey-reference.com/players/c/crosbsi01.html" TargetMode="External"/><Relationship Id="rId63" Type="http://schemas.openxmlformats.org/officeDocument/2006/relationships/hyperlink" Target="https://www.hockey-reference.com/players/p/petteel01.html" TargetMode="External"/><Relationship Id="rId159" Type="http://schemas.openxmlformats.org/officeDocument/2006/relationships/hyperlink" Target="https://www.hockey-reference.com/teams/PIT/2018.html" TargetMode="External"/><Relationship Id="rId324" Type="http://schemas.openxmlformats.org/officeDocument/2006/relationships/hyperlink" Target="https://www.hockey-reference.com/awards/voting-2010.html" TargetMode="External"/><Relationship Id="rId366" Type="http://schemas.openxmlformats.org/officeDocument/2006/relationships/hyperlink" Target="https://www.hockey-reference.com/teams/DET/2008.html" TargetMode="External"/><Relationship Id="rId170" Type="http://schemas.openxmlformats.org/officeDocument/2006/relationships/hyperlink" Target="https://www.hockey-reference.com/teams/PIT/2017.html" TargetMode="External"/><Relationship Id="rId226" Type="http://schemas.openxmlformats.org/officeDocument/2006/relationships/hyperlink" Target="https://www.hockey-reference.com/teams/CBJ/2015.html" TargetMode="External"/><Relationship Id="rId268" Type="http://schemas.openxmlformats.org/officeDocument/2006/relationships/hyperlink" Target="https://www.hockey-reference.com/players/d/datsypa01.html" TargetMode="External"/><Relationship Id="rId32" Type="http://schemas.openxmlformats.org/officeDocument/2006/relationships/hyperlink" Target="https://www.hockey-reference.com/teams/BOS/2024.html" TargetMode="External"/><Relationship Id="rId74" Type="http://schemas.openxmlformats.org/officeDocument/2006/relationships/hyperlink" Target="https://www.hockey-reference.com/teams/MIN/2022.html" TargetMode="External"/><Relationship Id="rId128" Type="http://schemas.openxmlformats.org/officeDocument/2006/relationships/hyperlink" Target="https://www.hockey-reference.com/players/m/mcdavco01.html" TargetMode="External"/><Relationship Id="rId335" Type="http://schemas.openxmlformats.org/officeDocument/2006/relationships/hyperlink" Target="https://www.hockey-reference.com/players/c/crosbsi01.html" TargetMode="External"/><Relationship Id="rId377" Type="http://schemas.openxmlformats.org/officeDocument/2006/relationships/hyperlink" Target="https://www.hockey-reference.com/players/h/heatlda01.html" TargetMode="External"/><Relationship Id="rId5" Type="http://schemas.openxmlformats.org/officeDocument/2006/relationships/hyperlink" Target="https://www.hockey-reference.com/teams/COL/2025.html" TargetMode="External"/><Relationship Id="rId181" Type="http://schemas.openxmlformats.org/officeDocument/2006/relationships/hyperlink" Target="https://www.hockey-reference.com/players/d/draisle01.html" TargetMode="External"/><Relationship Id="rId237" Type="http://schemas.openxmlformats.org/officeDocument/2006/relationships/hyperlink" Target="https://www.hockey-reference.com/players/h/hallta02.html" TargetMode="External"/><Relationship Id="rId402" Type="http://schemas.openxmlformats.org/officeDocument/2006/relationships/hyperlink" Target="https://www.hockey-reference.com/players/s/staaler01.html" TargetMode="External"/><Relationship Id="rId279" Type="http://schemas.openxmlformats.org/officeDocument/2006/relationships/hyperlink" Target="https://www.hockey-reference.com/teams/NJD/2012.html" TargetMode="External"/><Relationship Id="rId43" Type="http://schemas.openxmlformats.org/officeDocument/2006/relationships/hyperlink" Target="https://www.hockey-reference.com/players/n/nylanwi01.html" TargetMode="External"/><Relationship Id="rId139" Type="http://schemas.openxmlformats.org/officeDocument/2006/relationships/hyperlink" Target="https://www.hockey-reference.com/teams/CGY/2019.html" TargetMode="External"/><Relationship Id="rId290" Type="http://schemas.openxmlformats.org/officeDocument/2006/relationships/hyperlink" Target="https://www.hockey-reference.com/players/s/sedinda01.html" TargetMode="External"/><Relationship Id="rId304" Type="http://schemas.openxmlformats.org/officeDocument/2006/relationships/hyperlink" Target="https://www.hockey-reference.com/players/s/selante01.html" TargetMode="External"/><Relationship Id="rId346" Type="http://schemas.openxmlformats.org/officeDocument/2006/relationships/hyperlink" Target="https://www.hockey-reference.com/teams/CGY/2009.html" TargetMode="External"/><Relationship Id="rId388" Type="http://schemas.openxmlformats.org/officeDocument/2006/relationships/hyperlink" Target="https://www.hockey-reference.com/teams/BOS/2007.html" TargetMode="External"/><Relationship Id="rId85" Type="http://schemas.openxmlformats.org/officeDocument/2006/relationships/hyperlink" Target="https://www.hockey-reference.com/players/m/mcdavco01.html" TargetMode="External"/><Relationship Id="rId150" Type="http://schemas.openxmlformats.org/officeDocument/2006/relationships/hyperlink" Target="https://www.hockey-reference.com/players/k/kucheni01.html" TargetMode="External"/><Relationship Id="rId192" Type="http://schemas.openxmlformats.org/officeDocument/2006/relationships/hyperlink" Target="https://www.hockey-reference.com/teams/PIT/2016.html" TargetMode="External"/><Relationship Id="rId206" Type="http://schemas.openxmlformats.org/officeDocument/2006/relationships/hyperlink" Target="https://www.hockey-reference.com/teams/CHI/2016.html" TargetMode="External"/><Relationship Id="rId248" Type="http://schemas.openxmlformats.org/officeDocument/2006/relationships/hyperlink" Target="https://www.hockey-reference.com/teams/WSH/2014.html" TargetMode="External"/><Relationship Id="rId12" Type="http://schemas.openxmlformats.org/officeDocument/2006/relationships/hyperlink" Target="https://www.hockey-reference.com/teams/TOR/2025.html" TargetMode="External"/><Relationship Id="rId108" Type="http://schemas.openxmlformats.org/officeDocument/2006/relationships/hyperlink" Target="https://www.hockey-reference.com/players/m/mcdavco01.html" TargetMode="External"/><Relationship Id="rId315" Type="http://schemas.openxmlformats.org/officeDocument/2006/relationships/hyperlink" Target="https://www.hockey-reference.com/teams/WSH/2010.html" TargetMode="External"/><Relationship Id="rId357" Type="http://schemas.openxmlformats.org/officeDocument/2006/relationships/hyperlink" Target="https://www.hockey-reference.com/players/d/datsypa01.html" TargetMode="External"/><Relationship Id="rId54" Type="http://schemas.openxmlformats.org/officeDocument/2006/relationships/hyperlink" Target="https://www.hockey-reference.com/teams/COL/2023.html" TargetMode="External"/><Relationship Id="rId96" Type="http://schemas.openxmlformats.org/officeDocument/2006/relationships/hyperlink" Target="https://www.hockey-reference.com/teams/TOR/2021.html" TargetMode="External"/><Relationship Id="rId161" Type="http://schemas.openxmlformats.org/officeDocument/2006/relationships/hyperlink" Target="https://www.hockey-reference.com/players/k/kopitan01.html" TargetMode="External"/><Relationship Id="rId217" Type="http://schemas.openxmlformats.org/officeDocument/2006/relationships/hyperlink" Target="https://www.hockey-reference.com/players/b/backsni02.html" TargetMode="External"/><Relationship Id="rId399" Type="http://schemas.openxmlformats.org/officeDocument/2006/relationships/hyperlink" Target="https://www.hockey-reference.com/teams/OTT/2006.html" TargetMode="External"/><Relationship Id="rId259" Type="http://schemas.openxmlformats.org/officeDocument/2006/relationships/hyperlink" Target="https://www.hockey-reference.com/players/s/staaler01.html" TargetMode="External"/><Relationship Id="rId23" Type="http://schemas.openxmlformats.org/officeDocument/2006/relationships/hyperlink" Target="https://www.hockey-reference.com/players/k/kucheni01.html" TargetMode="External"/><Relationship Id="rId119" Type="http://schemas.openxmlformats.org/officeDocument/2006/relationships/hyperlink" Target="https://www.hockey-reference.com/teams/TBL/2020.html" TargetMode="External"/><Relationship Id="rId270" Type="http://schemas.openxmlformats.org/officeDocument/2006/relationships/hyperlink" Target="https://www.hockey-reference.com/players/m/malkiev01.html" TargetMode="External"/><Relationship Id="rId326" Type="http://schemas.openxmlformats.org/officeDocument/2006/relationships/hyperlink" Target="https://www.hockey-reference.com/teams/SJS/2010.html" TargetMode="External"/><Relationship Id="rId65" Type="http://schemas.openxmlformats.org/officeDocument/2006/relationships/hyperlink" Target="https://www.hockey-reference.com/players/m/mcdavco01.html" TargetMode="External"/><Relationship Id="rId130" Type="http://schemas.openxmlformats.org/officeDocument/2006/relationships/hyperlink" Target="https://www.hockey-reference.com/players/k/kanepa01.html" TargetMode="External"/><Relationship Id="rId368" Type="http://schemas.openxmlformats.org/officeDocument/2006/relationships/hyperlink" Target="https://www.hockey-reference.com/teams/OTT/2008.html" TargetMode="External"/><Relationship Id="rId172" Type="http://schemas.openxmlformats.org/officeDocument/2006/relationships/hyperlink" Target="https://www.hockey-reference.com/teams/CHI/2017.html" TargetMode="External"/><Relationship Id="rId228" Type="http://schemas.openxmlformats.org/officeDocument/2006/relationships/hyperlink" Target="https://www.hockey-reference.com/teams/PIT/2014.html" TargetMode="External"/><Relationship Id="rId281" Type="http://schemas.openxmlformats.org/officeDocument/2006/relationships/hyperlink" Target="https://www.hockey-reference.com/teams/TOR/2012.html" TargetMode="External"/><Relationship Id="rId337" Type="http://schemas.openxmlformats.org/officeDocument/2006/relationships/hyperlink" Target="https://www.hockey-reference.com/players/d/datsypa01.html" TargetMode="External"/><Relationship Id="rId34" Type="http://schemas.openxmlformats.org/officeDocument/2006/relationships/hyperlink" Target="https://www.hockey-reference.com/teams/TOR/2024.html" TargetMode="External"/><Relationship Id="rId76" Type="http://schemas.openxmlformats.org/officeDocument/2006/relationships/hyperlink" Target="https://www.hockey-reference.com/teams/TOR/2022.html" TargetMode="External"/><Relationship Id="rId141" Type="http://schemas.openxmlformats.org/officeDocument/2006/relationships/hyperlink" Target="https://www.hockey-reference.com/teams/COL/2019.html" TargetMode="External"/><Relationship Id="rId379" Type="http://schemas.openxmlformats.org/officeDocument/2006/relationships/hyperlink" Target="https://www.hockey-reference.com/players/s/stlouma01.html" TargetMode="External"/><Relationship Id="rId7" Type="http://schemas.openxmlformats.org/officeDocument/2006/relationships/hyperlink" Target="https://www.hockey-reference.com/teams/EDM/2025.html" TargetMode="External"/><Relationship Id="rId183" Type="http://schemas.openxmlformats.org/officeDocument/2006/relationships/hyperlink" Target="https://www.hockey-reference.com/players/b/burnsbr01.html" TargetMode="External"/><Relationship Id="rId239" Type="http://schemas.openxmlformats.org/officeDocument/2006/relationships/hyperlink" Target="https://www.hockey-reference.com/awards/voting-2014.html" TargetMode="External"/><Relationship Id="rId390" Type="http://schemas.openxmlformats.org/officeDocument/2006/relationships/hyperlink" Target="https://www.hockey-reference.com/teams/BUF/2007.html" TargetMode="External"/><Relationship Id="rId404" Type="http://schemas.openxmlformats.org/officeDocument/2006/relationships/hyperlink" Target="https://www.hockey-reference.com/players/k/kovalil01.html" TargetMode="External"/><Relationship Id="rId250" Type="http://schemas.openxmlformats.org/officeDocument/2006/relationships/hyperlink" Target="https://www.hockey-reference.com/teams/TBL/2013.html" TargetMode="External"/><Relationship Id="rId292" Type="http://schemas.openxmlformats.org/officeDocument/2006/relationships/hyperlink" Target="https://www.hockey-reference.com/players/s/stlouma01.html" TargetMode="External"/><Relationship Id="rId306" Type="http://schemas.openxmlformats.org/officeDocument/2006/relationships/hyperlink" Target="https://www.hockey-reference.com/players/z/zettehe01.html" TargetMode="External"/><Relationship Id="rId45" Type="http://schemas.openxmlformats.org/officeDocument/2006/relationships/hyperlink" Target="https://www.hockey-reference.com/players/m/mcdavco01.html" TargetMode="External"/><Relationship Id="rId87" Type="http://schemas.openxmlformats.org/officeDocument/2006/relationships/hyperlink" Target="https://www.hockey-reference.com/players/d/draisle01.html" TargetMode="External"/><Relationship Id="rId110" Type="http://schemas.openxmlformats.org/officeDocument/2006/relationships/hyperlink" Target="https://www.hockey-reference.com/players/p/panarar01.html" TargetMode="External"/><Relationship Id="rId348" Type="http://schemas.openxmlformats.org/officeDocument/2006/relationships/hyperlink" Target="https://www.hockey-reference.com/teams/WSH/2009.html" TargetMode="External"/><Relationship Id="rId152" Type="http://schemas.openxmlformats.org/officeDocument/2006/relationships/hyperlink" Target="https://www.hockey-reference.com/players/m/malkiev01.html" TargetMode="External"/><Relationship Id="rId194" Type="http://schemas.openxmlformats.org/officeDocument/2006/relationships/hyperlink" Target="https://www.hockey-reference.com/teams/OTT/2016.html" TargetMode="External"/><Relationship Id="rId208" Type="http://schemas.openxmlformats.org/officeDocument/2006/relationships/hyperlink" Target="https://www.hockey-reference.com/teams/DAL/2015.html" TargetMode="External"/><Relationship Id="rId261" Type="http://schemas.openxmlformats.org/officeDocument/2006/relationships/hyperlink" Target="https://www.hockey-reference.com/players/k/kesseph01.html" TargetMode="External"/><Relationship Id="rId14" Type="http://schemas.openxmlformats.org/officeDocument/2006/relationships/hyperlink" Target="https://www.hockey-reference.com/teams/EDM/2025.html" TargetMode="External"/><Relationship Id="rId56" Type="http://schemas.openxmlformats.org/officeDocument/2006/relationships/hyperlink" Target="https://www.hockey-reference.com/teams/DAL/2023.html" TargetMode="External"/><Relationship Id="rId317" Type="http://schemas.openxmlformats.org/officeDocument/2006/relationships/hyperlink" Target="https://www.hockey-reference.com/teams/WSH/2010.html" TargetMode="External"/><Relationship Id="rId359" Type="http://schemas.openxmlformats.org/officeDocument/2006/relationships/hyperlink" Target="https://www.hockey-reference.com/players/t/thornjo01.html" TargetMode="External"/><Relationship Id="rId98" Type="http://schemas.openxmlformats.org/officeDocument/2006/relationships/hyperlink" Target="https://www.hockey-reference.com/teams/COL/2021.html" TargetMode="External"/><Relationship Id="rId121" Type="http://schemas.openxmlformats.org/officeDocument/2006/relationships/hyperlink" Target="https://www.hockey-reference.com/teams/CHI/2020.html" TargetMode="External"/><Relationship Id="rId163" Type="http://schemas.openxmlformats.org/officeDocument/2006/relationships/hyperlink" Target="https://www.hockey-reference.com/players/w/wheelbl01.html" TargetMode="External"/><Relationship Id="rId219" Type="http://schemas.openxmlformats.org/officeDocument/2006/relationships/hyperlink" Target="https://www.hockey-reference.com/players/s/seguity01.html" TargetMode="External"/><Relationship Id="rId370" Type="http://schemas.openxmlformats.org/officeDocument/2006/relationships/hyperlink" Target="https://www.hockey-reference.com/teams/ATL/2008.html" TargetMode="External"/><Relationship Id="rId230" Type="http://schemas.openxmlformats.org/officeDocument/2006/relationships/hyperlink" Target="https://www.hockey-reference.com/teams/ANA/2014.html" TargetMode="External"/><Relationship Id="rId25" Type="http://schemas.openxmlformats.org/officeDocument/2006/relationships/hyperlink" Target="https://www.hockey-reference.com/players/m/mackina01.html" TargetMode="External"/><Relationship Id="rId67" Type="http://schemas.openxmlformats.org/officeDocument/2006/relationships/hyperlink" Target="https://www.hockey-reference.com/players/g/gaudrjo01.html" TargetMode="External"/><Relationship Id="rId272" Type="http://schemas.openxmlformats.org/officeDocument/2006/relationships/hyperlink" Target="https://www.hockey-reference.com/players/s/stamkst01.html" TargetMode="External"/><Relationship Id="rId328" Type="http://schemas.openxmlformats.org/officeDocument/2006/relationships/hyperlink" Target="https://www.hockey-reference.com/teams/CHI/2010.html" TargetMode="External"/><Relationship Id="rId132" Type="http://schemas.openxmlformats.org/officeDocument/2006/relationships/hyperlink" Target="https://www.hockey-reference.com/players/d/draisle01.html" TargetMode="External"/><Relationship Id="rId174" Type="http://schemas.openxmlformats.org/officeDocument/2006/relationships/hyperlink" Target="https://www.hockey-reference.com/teams/WSH/2017.html" TargetMode="External"/><Relationship Id="rId381" Type="http://schemas.openxmlformats.org/officeDocument/2006/relationships/hyperlink" Target="https://www.hockey-reference.com/players/h/hossama01.html" TargetMode="External"/><Relationship Id="rId241" Type="http://schemas.openxmlformats.org/officeDocument/2006/relationships/hyperlink" Target="https://www.hockey-reference.com/teams/TOR/2014.html" TargetMode="External"/><Relationship Id="rId36" Type="http://schemas.openxmlformats.org/officeDocument/2006/relationships/hyperlink" Target="https://www.hockey-reference.com/teams/EDM/2024.html" TargetMode="External"/><Relationship Id="rId283" Type="http://schemas.openxmlformats.org/officeDocument/2006/relationships/hyperlink" Target="https://www.hockey-reference.com/teams/PIT/2012.html" TargetMode="External"/><Relationship Id="rId339" Type="http://schemas.openxmlformats.org/officeDocument/2006/relationships/hyperlink" Target="https://www.hockey-reference.com/players/p/parisza01.html" TargetMode="External"/><Relationship Id="rId78" Type="http://schemas.openxmlformats.org/officeDocument/2006/relationships/hyperlink" Target="https://www.hockey-reference.com/teams/TBL/2022.html" TargetMode="External"/><Relationship Id="rId101" Type="http://schemas.openxmlformats.org/officeDocument/2006/relationships/hyperlink" Target="https://www.hockey-reference.com/players/s/scheima01.html" TargetMode="External"/><Relationship Id="rId143" Type="http://schemas.openxmlformats.org/officeDocument/2006/relationships/hyperlink" Target="https://www.hockey-reference.com/teams/TBL/2019.html" TargetMode="External"/><Relationship Id="rId185" Type="http://schemas.openxmlformats.org/officeDocument/2006/relationships/hyperlink" Target="https://www.hockey-reference.com/players/t/tarasvl01.html" TargetMode="External"/><Relationship Id="rId350" Type="http://schemas.openxmlformats.org/officeDocument/2006/relationships/hyperlink" Target="https://www.hockey-reference.com/teams/BOS/2009.html" TargetMode="External"/><Relationship Id="rId406" Type="http://schemas.openxmlformats.org/officeDocument/2006/relationships/hyperlink" Target="https://www.hockey-reference.com/players/s/savarma01.html" TargetMode="External"/><Relationship Id="rId9" Type="http://schemas.openxmlformats.org/officeDocument/2006/relationships/hyperlink" Target="https://www.hockey-reference.com/players/p/pastrda01.html" TargetMode="External"/><Relationship Id="rId210" Type="http://schemas.openxmlformats.org/officeDocument/2006/relationships/hyperlink" Target="https://www.hockey-reference.com/teams/NYI/2015.html" TargetMode="External"/><Relationship Id="rId392" Type="http://schemas.openxmlformats.org/officeDocument/2006/relationships/hyperlink" Target="https://www.hockey-reference.com/players/j/jagrja01.html" TargetMode="External"/><Relationship Id="rId252" Type="http://schemas.openxmlformats.org/officeDocument/2006/relationships/hyperlink" Target="https://www.hockey-reference.com/teams/TBL/2013.html" TargetMode="External"/><Relationship Id="rId294" Type="http://schemas.openxmlformats.org/officeDocument/2006/relationships/hyperlink" Target="https://www.hockey-reference.com/players/p/perryco01.html" TargetMode="External"/><Relationship Id="rId308" Type="http://schemas.openxmlformats.org/officeDocument/2006/relationships/hyperlink" Target="https://www.hockey-reference.com/players/r/richabr01.html" TargetMode="External"/><Relationship Id="rId47" Type="http://schemas.openxmlformats.org/officeDocument/2006/relationships/hyperlink" Target="https://www.hockey-reference.com/players/d/draisle01.html" TargetMode="External"/><Relationship Id="rId89" Type="http://schemas.openxmlformats.org/officeDocument/2006/relationships/hyperlink" Target="https://www.hockey-reference.com/players/m/marchbr03.html" TargetMode="External"/><Relationship Id="rId112" Type="http://schemas.openxmlformats.org/officeDocument/2006/relationships/hyperlink" Target="https://www.hockey-reference.com/players/p/pastrda01.html" TargetMode="External"/><Relationship Id="rId154" Type="http://schemas.openxmlformats.org/officeDocument/2006/relationships/hyperlink" Target="https://www.hockey-reference.com/players/m/mackina01.html" TargetMode="External"/><Relationship Id="rId361" Type="http://schemas.openxmlformats.org/officeDocument/2006/relationships/hyperlink" Target="https://www.hockey-reference.com/players/l/lecavvi01.html" TargetMode="External"/><Relationship Id="rId196" Type="http://schemas.openxmlformats.org/officeDocument/2006/relationships/hyperlink" Target="https://www.hockey-reference.com/teams/SJS/2016.html" TargetMode="External"/><Relationship Id="rId16" Type="http://schemas.openxmlformats.org/officeDocument/2006/relationships/hyperlink" Target="https://www.hockey-reference.com/teams/WPG/2025.html" TargetMode="External"/><Relationship Id="rId221" Type="http://schemas.openxmlformats.org/officeDocument/2006/relationships/hyperlink" Target="https://www.hockey-reference.com/players/h/hudleji01.html" TargetMode="External"/><Relationship Id="rId263" Type="http://schemas.openxmlformats.org/officeDocument/2006/relationships/hyperlink" Target="https://www.hockey-reference.com/players/k/kunitch01.html" TargetMode="External"/><Relationship Id="rId319" Type="http://schemas.openxmlformats.org/officeDocument/2006/relationships/hyperlink" Target="https://www.hockey-reference.com/teams/TBL/2010.html" TargetMode="External"/><Relationship Id="rId58" Type="http://schemas.openxmlformats.org/officeDocument/2006/relationships/hyperlink" Target="https://www.hockey-reference.com/teams/FLA/2023.html" TargetMode="External"/><Relationship Id="rId123" Type="http://schemas.openxmlformats.org/officeDocument/2006/relationships/hyperlink" Target="https://www.hockey-reference.com/teams/TOR/2020.html" TargetMode="External"/><Relationship Id="rId330" Type="http://schemas.openxmlformats.org/officeDocument/2006/relationships/hyperlink" Target="https://www.hockey-reference.com/teams/NYR/2010.html" TargetMode="External"/><Relationship Id="rId165" Type="http://schemas.openxmlformats.org/officeDocument/2006/relationships/hyperlink" Target="https://www.hockey-reference.com/players/c/crosbsi01.html" TargetMode="External"/><Relationship Id="rId372" Type="http://schemas.openxmlformats.org/officeDocument/2006/relationships/hyperlink" Target="https://www.hockey-reference.com/teams/PIT/2007.html" TargetMode="External"/><Relationship Id="rId232" Type="http://schemas.openxmlformats.org/officeDocument/2006/relationships/hyperlink" Target="https://www.hockey-reference.com/teams/PHI/2014.html" TargetMode="External"/><Relationship Id="rId274" Type="http://schemas.openxmlformats.org/officeDocument/2006/relationships/hyperlink" Target="https://www.hockey-reference.com/players/g/giroucl01.html" TargetMode="External"/><Relationship Id="rId27" Type="http://schemas.openxmlformats.org/officeDocument/2006/relationships/hyperlink" Target="https://www.hockey-reference.com/players/m/mcdavco01.html" TargetMode="External"/><Relationship Id="rId48" Type="http://schemas.openxmlformats.org/officeDocument/2006/relationships/hyperlink" Target="https://www.hockey-reference.com/teams/EDM/2023.html" TargetMode="External"/><Relationship Id="rId69" Type="http://schemas.openxmlformats.org/officeDocument/2006/relationships/hyperlink" Target="https://www.hockey-reference.com/players/h/huberjo01.html" TargetMode="External"/><Relationship Id="rId113" Type="http://schemas.openxmlformats.org/officeDocument/2006/relationships/hyperlink" Target="https://www.hockey-reference.com/teams/BOS/2020.html" TargetMode="External"/><Relationship Id="rId134" Type="http://schemas.openxmlformats.org/officeDocument/2006/relationships/hyperlink" Target="https://www.hockey-reference.com/players/c/crosbsi01.html" TargetMode="External"/><Relationship Id="rId320" Type="http://schemas.openxmlformats.org/officeDocument/2006/relationships/hyperlink" Target="https://www.hockey-reference.com/players/s/stlouma01.html" TargetMode="External"/><Relationship Id="rId80" Type="http://schemas.openxmlformats.org/officeDocument/2006/relationships/hyperlink" Target="https://www.hockey-reference.com/teams/CGY/2022.html" TargetMode="External"/><Relationship Id="rId155" Type="http://schemas.openxmlformats.org/officeDocument/2006/relationships/hyperlink" Target="https://www.hockey-reference.com/teams/COL/2018.html" TargetMode="External"/><Relationship Id="rId176" Type="http://schemas.openxmlformats.org/officeDocument/2006/relationships/hyperlink" Target="https://www.hockey-reference.com/teams/TBL/2017.html" TargetMode="External"/><Relationship Id="rId197" Type="http://schemas.openxmlformats.org/officeDocument/2006/relationships/hyperlink" Target="https://www.hockey-reference.com/players/g/gaudrjo01.html" TargetMode="External"/><Relationship Id="rId341" Type="http://schemas.openxmlformats.org/officeDocument/2006/relationships/hyperlink" Target="https://www.hockey-reference.com/players/g/getzlry01.html" TargetMode="External"/><Relationship Id="rId362" Type="http://schemas.openxmlformats.org/officeDocument/2006/relationships/hyperlink" Target="https://www.hockey-reference.com/teams/TBL/2008.html" TargetMode="External"/><Relationship Id="rId383" Type="http://schemas.openxmlformats.org/officeDocument/2006/relationships/hyperlink" Target="https://www.hockey-reference.com/players/s/sakicjo01.html" TargetMode="External"/><Relationship Id="rId201" Type="http://schemas.openxmlformats.org/officeDocument/2006/relationships/hyperlink" Target="https://www.hockey-reference.com/players/w/wheelbl01.html" TargetMode="External"/><Relationship Id="rId222" Type="http://schemas.openxmlformats.org/officeDocument/2006/relationships/hyperlink" Target="https://www.hockey-reference.com/teams/CGY/2015.html" TargetMode="External"/><Relationship Id="rId243" Type="http://schemas.openxmlformats.org/officeDocument/2006/relationships/hyperlink" Target="https://www.hockey-reference.com/players/b/backsni02.html" TargetMode="External"/><Relationship Id="rId264" Type="http://schemas.openxmlformats.org/officeDocument/2006/relationships/hyperlink" Target="https://www.hockey-reference.com/teams/PIT/2013.html" TargetMode="External"/><Relationship Id="rId285" Type="http://schemas.openxmlformats.org/officeDocument/2006/relationships/hyperlink" Target="https://www.hockey-reference.com/teams/VAN/2012.html" TargetMode="External"/><Relationship Id="rId17" Type="http://schemas.openxmlformats.org/officeDocument/2006/relationships/hyperlink" Target="https://www.hockey-reference.com/players/e/eicheja01.html" TargetMode="External"/><Relationship Id="rId38" Type="http://schemas.openxmlformats.org/officeDocument/2006/relationships/hyperlink" Target="https://www.hockey-reference.com/players/r/rantami01.html" TargetMode="External"/><Relationship Id="rId59" Type="http://schemas.openxmlformats.org/officeDocument/2006/relationships/hyperlink" Target="https://www.hockey-reference.com/players/r/rantami01.html" TargetMode="External"/><Relationship Id="rId103" Type="http://schemas.openxmlformats.org/officeDocument/2006/relationships/hyperlink" Target="https://www.hockey-reference.com/awards/voting-2021.html" TargetMode="External"/><Relationship Id="rId124" Type="http://schemas.openxmlformats.org/officeDocument/2006/relationships/hyperlink" Target="https://www.hockey-reference.com/players/e/eicheja01.html" TargetMode="External"/><Relationship Id="rId310" Type="http://schemas.openxmlformats.org/officeDocument/2006/relationships/hyperlink" Target="https://www.hockey-reference.com/players/s/sedinhe01.html" TargetMode="External"/><Relationship Id="rId70" Type="http://schemas.openxmlformats.org/officeDocument/2006/relationships/hyperlink" Target="https://www.hockey-reference.com/teams/FLA/2022.html" TargetMode="External"/><Relationship Id="rId91" Type="http://schemas.openxmlformats.org/officeDocument/2006/relationships/hyperlink" Target="https://www.hockey-reference.com/players/m/marnemi01.html" TargetMode="External"/><Relationship Id="rId145" Type="http://schemas.openxmlformats.org/officeDocument/2006/relationships/hyperlink" Target="https://www.hockey-reference.com/teams/FLA/2019.html" TargetMode="External"/><Relationship Id="rId166" Type="http://schemas.openxmlformats.org/officeDocument/2006/relationships/hyperlink" Target="https://www.hockey-reference.com/teams/PIT/2018.html" TargetMode="External"/><Relationship Id="rId187" Type="http://schemas.openxmlformats.org/officeDocument/2006/relationships/hyperlink" Target="https://www.hockey-reference.com/players/k/kanepa01.html" TargetMode="External"/><Relationship Id="rId331" Type="http://schemas.openxmlformats.org/officeDocument/2006/relationships/hyperlink" Target="https://www.hockey-reference.com/players/m/malkiev01.html" TargetMode="External"/><Relationship Id="rId352" Type="http://schemas.openxmlformats.org/officeDocument/2006/relationships/hyperlink" Target="https://www.hockey-reference.com/teams/WSH/2008.html" TargetMode="External"/><Relationship Id="rId373" Type="http://schemas.openxmlformats.org/officeDocument/2006/relationships/hyperlink" Target="https://www.hockey-reference.com/players/t/thornjo01.html" TargetMode="External"/><Relationship Id="rId394" Type="http://schemas.openxmlformats.org/officeDocument/2006/relationships/hyperlink" Target="https://www.hockey-reference.com/players/o/ovechal01.html" TargetMode="External"/><Relationship Id="rId408" Type="http://schemas.openxmlformats.org/officeDocument/2006/relationships/hyperlink" Target="https://www.hockey-reference.com/players/c/cheecjo01.html" TargetMode="External"/><Relationship Id="rId1" Type="http://schemas.openxmlformats.org/officeDocument/2006/relationships/hyperlink" Target="https://www.hockey-reference.com/players/k/kucheni01.html" TargetMode="External"/><Relationship Id="rId212" Type="http://schemas.openxmlformats.org/officeDocument/2006/relationships/hyperlink" Target="https://www.hockey-reference.com/teams/PIT/2015.html" TargetMode="External"/><Relationship Id="rId233" Type="http://schemas.openxmlformats.org/officeDocument/2006/relationships/hyperlink" Target="https://www.hockey-reference.com/players/s/seguity01.html" TargetMode="External"/><Relationship Id="rId254" Type="http://schemas.openxmlformats.org/officeDocument/2006/relationships/hyperlink" Target="https://www.hockey-reference.com/teams/PIT/2013.html" TargetMode="External"/><Relationship Id="rId28" Type="http://schemas.openxmlformats.org/officeDocument/2006/relationships/hyperlink" Target="https://www.hockey-reference.com/teams/EDM/2024.html" TargetMode="External"/><Relationship Id="rId49" Type="http://schemas.openxmlformats.org/officeDocument/2006/relationships/hyperlink" Target="https://www.hockey-reference.com/players/k/kucheni01.html" TargetMode="External"/><Relationship Id="rId114" Type="http://schemas.openxmlformats.org/officeDocument/2006/relationships/hyperlink" Target="https://www.hockey-reference.com/players/m/mackina01.html" TargetMode="External"/><Relationship Id="rId275" Type="http://schemas.openxmlformats.org/officeDocument/2006/relationships/hyperlink" Target="https://www.hockey-reference.com/teams/PHI/2012.html" TargetMode="External"/><Relationship Id="rId296" Type="http://schemas.openxmlformats.org/officeDocument/2006/relationships/hyperlink" Target="https://www.hockey-reference.com/players/s/sedinhe01.html" TargetMode="External"/><Relationship Id="rId300" Type="http://schemas.openxmlformats.org/officeDocument/2006/relationships/hyperlink" Target="https://www.hockey-reference.com/players/i/iginlja01.html" TargetMode="External"/><Relationship Id="rId60" Type="http://schemas.openxmlformats.org/officeDocument/2006/relationships/hyperlink" Target="https://www.hockey-reference.com/teams/COL/2023.html" TargetMode="External"/><Relationship Id="rId81" Type="http://schemas.openxmlformats.org/officeDocument/2006/relationships/hyperlink" Target="https://www.hockey-reference.com/players/m/millejt01.html" TargetMode="External"/><Relationship Id="rId135" Type="http://schemas.openxmlformats.org/officeDocument/2006/relationships/hyperlink" Target="https://www.hockey-reference.com/teams/PIT/2019.html" TargetMode="External"/><Relationship Id="rId156" Type="http://schemas.openxmlformats.org/officeDocument/2006/relationships/hyperlink" Target="https://www.hockey-reference.com/players/h/hallta02.html" TargetMode="External"/><Relationship Id="rId177" Type="http://schemas.openxmlformats.org/officeDocument/2006/relationships/hyperlink" Target="https://www.hockey-reference.com/players/m/marchbr03.html" TargetMode="External"/><Relationship Id="rId198" Type="http://schemas.openxmlformats.org/officeDocument/2006/relationships/hyperlink" Target="https://www.hockey-reference.com/teams/CGY/2016.html" TargetMode="External"/><Relationship Id="rId321" Type="http://schemas.openxmlformats.org/officeDocument/2006/relationships/hyperlink" Target="https://www.hockey-reference.com/teams/TBL/2010.html" TargetMode="External"/><Relationship Id="rId342" Type="http://schemas.openxmlformats.org/officeDocument/2006/relationships/hyperlink" Target="https://www.hockey-reference.com/teams/ANA/2009.html" TargetMode="External"/><Relationship Id="rId363" Type="http://schemas.openxmlformats.org/officeDocument/2006/relationships/hyperlink" Target="https://www.hockey-reference.com/players/s/spezzja01.html" TargetMode="External"/><Relationship Id="rId384" Type="http://schemas.openxmlformats.org/officeDocument/2006/relationships/hyperlink" Target="https://www.hockey-reference.com/teams/COL/2007.html" TargetMode="External"/><Relationship Id="rId202" Type="http://schemas.openxmlformats.org/officeDocument/2006/relationships/hyperlink" Target="https://www.hockey-reference.com/teams/WPG/2016.html" TargetMode="External"/><Relationship Id="rId223" Type="http://schemas.openxmlformats.org/officeDocument/2006/relationships/hyperlink" Target="https://www.hockey-reference.com/players/s/sedinda01.html" TargetMode="External"/><Relationship Id="rId244" Type="http://schemas.openxmlformats.org/officeDocument/2006/relationships/hyperlink" Target="https://www.hockey-reference.com/teams/WSH/2014.html" TargetMode="External"/><Relationship Id="rId18" Type="http://schemas.openxmlformats.org/officeDocument/2006/relationships/hyperlink" Target="https://www.hockey-reference.com/teams/VEG/2025.html" TargetMode="External"/><Relationship Id="rId39" Type="http://schemas.openxmlformats.org/officeDocument/2006/relationships/hyperlink" Target="https://www.hockey-reference.com/teams/COL/2024.html" TargetMode="External"/><Relationship Id="rId265" Type="http://schemas.openxmlformats.org/officeDocument/2006/relationships/hyperlink" Target="https://www.hockey-reference.com/players/h/hallta02.html" TargetMode="External"/><Relationship Id="rId286" Type="http://schemas.openxmlformats.org/officeDocument/2006/relationships/hyperlink" Target="https://www.hockey-reference.com/players/t/tavarjo01.html" TargetMode="External"/><Relationship Id="rId50" Type="http://schemas.openxmlformats.org/officeDocument/2006/relationships/hyperlink" Target="https://www.hockey-reference.com/teams/TBL/2023.html" TargetMode="External"/><Relationship Id="rId104" Type="http://schemas.openxmlformats.org/officeDocument/2006/relationships/hyperlink" Target="https://www.hockey-reference.com/players/c/crosbsi01.html" TargetMode="External"/><Relationship Id="rId125" Type="http://schemas.openxmlformats.org/officeDocument/2006/relationships/hyperlink" Target="https://www.hockey-reference.com/teams/BUF/2020.html" TargetMode="External"/><Relationship Id="rId146" Type="http://schemas.openxmlformats.org/officeDocument/2006/relationships/hyperlink" Target="https://www.hockey-reference.com/players/m/mcdavco01.html" TargetMode="External"/><Relationship Id="rId167" Type="http://schemas.openxmlformats.org/officeDocument/2006/relationships/hyperlink" Target="https://www.hockey-reference.com/players/m/mcdavco01.html" TargetMode="External"/><Relationship Id="rId188" Type="http://schemas.openxmlformats.org/officeDocument/2006/relationships/hyperlink" Target="https://www.hockey-reference.com/teams/CHI/2016.html" TargetMode="External"/><Relationship Id="rId311" Type="http://schemas.openxmlformats.org/officeDocument/2006/relationships/hyperlink" Target="https://www.hockey-reference.com/teams/VAN/2010.html" TargetMode="External"/><Relationship Id="rId332" Type="http://schemas.openxmlformats.org/officeDocument/2006/relationships/hyperlink" Target="https://www.hockey-reference.com/teams/PIT/2009.html" TargetMode="External"/><Relationship Id="rId353" Type="http://schemas.openxmlformats.org/officeDocument/2006/relationships/hyperlink" Target="https://www.hockey-reference.com/players/m/malkiev01.html" TargetMode="External"/><Relationship Id="rId374" Type="http://schemas.openxmlformats.org/officeDocument/2006/relationships/hyperlink" Target="https://www.hockey-reference.com/teams/SJS/2007.html" TargetMode="External"/><Relationship Id="rId395" Type="http://schemas.openxmlformats.org/officeDocument/2006/relationships/hyperlink" Target="https://www.hockey-reference.com/teams/WSH/2006.html" TargetMode="External"/><Relationship Id="rId409" Type="http://schemas.openxmlformats.org/officeDocument/2006/relationships/hyperlink" Target="https://www.hockey-reference.com/teams/SJS/2006.html" TargetMode="External"/><Relationship Id="rId71" Type="http://schemas.openxmlformats.org/officeDocument/2006/relationships/hyperlink" Target="https://www.hockey-reference.com/players/d/draisle01.html" TargetMode="External"/><Relationship Id="rId92" Type="http://schemas.openxmlformats.org/officeDocument/2006/relationships/hyperlink" Target="https://www.hockey-reference.com/teams/TOR/2021.html" TargetMode="External"/><Relationship Id="rId213" Type="http://schemas.openxmlformats.org/officeDocument/2006/relationships/hyperlink" Target="https://www.hockey-reference.com/players/o/ovechal01.html" TargetMode="External"/><Relationship Id="rId234" Type="http://schemas.openxmlformats.org/officeDocument/2006/relationships/hyperlink" Target="https://www.hockey-reference.com/teams/DAL/2014.html" TargetMode="External"/><Relationship Id="rId2" Type="http://schemas.openxmlformats.org/officeDocument/2006/relationships/hyperlink" Target="https://www.hockey-reference.com/teams/TBL/2025.html" TargetMode="External"/><Relationship Id="rId29" Type="http://schemas.openxmlformats.org/officeDocument/2006/relationships/hyperlink" Target="https://www.hockey-reference.com/players/p/panarar01.html" TargetMode="External"/><Relationship Id="rId255" Type="http://schemas.openxmlformats.org/officeDocument/2006/relationships/hyperlink" Target="https://www.hockey-reference.com/players/o/ovechal01.html" TargetMode="External"/><Relationship Id="rId276" Type="http://schemas.openxmlformats.org/officeDocument/2006/relationships/hyperlink" Target="https://www.hockey-reference.com/players/s/spezzja01.html" TargetMode="External"/><Relationship Id="rId297" Type="http://schemas.openxmlformats.org/officeDocument/2006/relationships/hyperlink" Target="https://www.hockey-reference.com/teams/VAN/2011.html" TargetMode="External"/><Relationship Id="rId40" Type="http://schemas.openxmlformats.org/officeDocument/2006/relationships/hyperlink" Target="https://www.hockey-reference.com/awards/voting-2024.html" TargetMode="External"/><Relationship Id="rId115" Type="http://schemas.openxmlformats.org/officeDocument/2006/relationships/hyperlink" Target="https://www.hockey-reference.com/teams/COL/2020.html" TargetMode="External"/><Relationship Id="rId136" Type="http://schemas.openxmlformats.org/officeDocument/2006/relationships/hyperlink" Target="https://www.hockey-reference.com/players/m/marchbr03.html" TargetMode="External"/><Relationship Id="rId157" Type="http://schemas.openxmlformats.org/officeDocument/2006/relationships/hyperlink" Target="https://www.hockey-reference.com/teams/NJD/2018.html" TargetMode="External"/><Relationship Id="rId178" Type="http://schemas.openxmlformats.org/officeDocument/2006/relationships/hyperlink" Target="https://www.hockey-reference.com/teams/BOS/2017.html" TargetMode="External"/><Relationship Id="rId301" Type="http://schemas.openxmlformats.org/officeDocument/2006/relationships/hyperlink" Target="https://www.hockey-reference.com/teams/CGY/2011.html" TargetMode="External"/><Relationship Id="rId322" Type="http://schemas.openxmlformats.org/officeDocument/2006/relationships/hyperlink" Target="https://www.hockey-reference.com/players/r/richabr01.html" TargetMode="External"/><Relationship Id="rId343" Type="http://schemas.openxmlformats.org/officeDocument/2006/relationships/hyperlink" Target="https://www.hockey-reference.com/players/k/kovalil01.html" TargetMode="External"/><Relationship Id="rId364" Type="http://schemas.openxmlformats.org/officeDocument/2006/relationships/hyperlink" Target="https://www.hockey-reference.com/teams/OTT/2008.html" TargetMode="External"/><Relationship Id="rId61" Type="http://schemas.openxmlformats.org/officeDocument/2006/relationships/hyperlink" Target="https://www.hockey-reference.com/players/n/nugenry01.html" TargetMode="External"/><Relationship Id="rId82" Type="http://schemas.openxmlformats.org/officeDocument/2006/relationships/hyperlink" Target="https://www.hockey-reference.com/teams/VAN/2022.html" TargetMode="External"/><Relationship Id="rId199" Type="http://schemas.openxmlformats.org/officeDocument/2006/relationships/hyperlink" Target="https://www.hockey-reference.com/players/p/paveljo01.html" TargetMode="External"/><Relationship Id="rId203" Type="http://schemas.openxmlformats.org/officeDocument/2006/relationships/hyperlink" Target="https://www.hockey-reference.com/players/k/kuzneev01.html" TargetMode="External"/><Relationship Id="rId385" Type="http://schemas.openxmlformats.org/officeDocument/2006/relationships/hyperlink" Target="https://www.hockey-reference.com/players/j/jagrja01.html" TargetMode="External"/><Relationship Id="rId19" Type="http://schemas.openxmlformats.org/officeDocument/2006/relationships/hyperlink" Target="https://www.hockey-reference.com/players/m/makarca01.html" TargetMode="External"/><Relationship Id="rId224" Type="http://schemas.openxmlformats.org/officeDocument/2006/relationships/hyperlink" Target="https://www.hockey-reference.com/teams/VAN/2015.html" TargetMode="External"/><Relationship Id="rId245" Type="http://schemas.openxmlformats.org/officeDocument/2006/relationships/hyperlink" Target="https://www.hockey-reference.com/players/b/bennja01.html" TargetMode="External"/><Relationship Id="rId266" Type="http://schemas.openxmlformats.org/officeDocument/2006/relationships/hyperlink" Target="https://www.hockey-reference.com/teams/EDM/2013.html" TargetMode="External"/><Relationship Id="rId287" Type="http://schemas.openxmlformats.org/officeDocument/2006/relationships/hyperlink" Target="https://www.hockey-reference.com/teams/NYI/2012.html" TargetMode="External"/><Relationship Id="rId30" Type="http://schemas.openxmlformats.org/officeDocument/2006/relationships/hyperlink" Target="https://www.hockey-reference.com/teams/NYR/2024.html" TargetMode="External"/><Relationship Id="rId105" Type="http://schemas.openxmlformats.org/officeDocument/2006/relationships/hyperlink" Target="https://www.hockey-reference.com/teams/PIT/2021.html" TargetMode="External"/><Relationship Id="rId126" Type="http://schemas.openxmlformats.org/officeDocument/2006/relationships/hyperlink" Target="https://www.hockey-reference.com/players/k/kucheni01.html" TargetMode="External"/><Relationship Id="rId147" Type="http://schemas.openxmlformats.org/officeDocument/2006/relationships/hyperlink" Target="https://www.hockey-reference.com/teams/EDM/2018.html" TargetMode="External"/><Relationship Id="rId168" Type="http://schemas.openxmlformats.org/officeDocument/2006/relationships/hyperlink" Target="https://www.hockey-reference.com/teams/EDM/2017.html" TargetMode="External"/><Relationship Id="rId312" Type="http://schemas.openxmlformats.org/officeDocument/2006/relationships/hyperlink" Target="https://www.hockey-reference.com/players/c/crosbsi01.html" TargetMode="External"/><Relationship Id="rId333" Type="http://schemas.openxmlformats.org/officeDocument/2006/relationships/hyperlink" Target="https://www.hockey-reference.com/players/o/ovechal01.html" TargetMode="External"/><Relationship Id="rId354" Type="http://schemas.openxmlformats.org/officeDocument/2006/relationships/hyperlink" Target="https://www.hockey-reference.com/teams/PIT/2008.html" TargetMode="External"/><Relationship Id="rId51" Type="http://schemas.openxmlformats.org/officeDocument/2006/relationships/hyperlink" Target="https://www.hockey-reference.com/players/p/pastrda01.html" TargetMode="External"/><Relationship Id="rId72" Type="http://schemas.openxmlformats.org/officeDocument/2006/relationships/hyperlink" Target="https://www.hockey-reference.com/teams/EDM/2022.html" TargetMode="External"/><Relationship Id="rId93" Type="http://schemas.openxmlformats.org/officeDocument/2006/relationships/hyperlink" Target="https://www.hockey-reference.com/players/k/kanepa01.html" TargetMode="External"/><Relationship Id="rId189" Type="http://schemas.openxmlformats.org/officeDocument/2006/relationships/hyperlink" Target="https://www.hockey-reference.com/players/b/bennja01.html" TargetMode="External"/><Relationship Id="rId375" Type="http://schemas.openxmlformats.org/officeDocument/2006/relationships/hyperlink" Target="https://www.hockey-reference.com/players/l/lecavvi01.html" TargetMode="External"/><Relationship Id="rId396" Type="http://schemas.openxmlformats.org/officeDocument/2006/relationships/hyperlink" Target="https://www.hockey-reference.com/players/a/alfreda01.html" TargetMode="External"/><Relationship Id="rId3" Type="http://schemas.openxmlformats.org/officeDocument/2006/relationships/hyperlink" Target="https://www.hockey-reference.com/awards/ross.html" TargetMode="External"/><Relationship Id="rId214" Type="http://schemas.openxmlformats.org/officeDocument/2006/relationships/hyperlink" Target="https://www.hockey-reference.com/teams/WSH/2015.html" TargetMode="External"/><Relationship Id="rId235" Type="http://schemas.openxmlformats.org/officeDocument/2006/relationships/hyperlink" Target="https://www.hockey-reference.com/players/p/perryco01.html" TargetMode="External"/><Relationship Id="rId256" Type="http://schemas.openxmlformats.org/officeDocument/2006/relationships/hyperlink" Target="https://www.hockey-reference.com/teams/WSH/2013.html" TargetMode="External"/><Relationship Id="rId277" Type="http://schemas.openxmlformats.org/officeDocument/2006/relationships/hyperlink" Target="https://www.hockey-reference.com/teams/OTT/2012.html" TargetMode="External"/><Relationship Id="rId298" Type="http://schemas.openxmlformats.org/officeDocument/2006/relationships/hyperlink" Target="https://www.hockey-reference.com/players/s/stamkst01.html" TargetMode="External"/><Relationship Id="rId400" Type="http://schemas.openxmlformats.org/officeDocument/2006/relationships/hyperlink" Target="https://www.hockey-reference.com/players/c/crosbsi01.html" TargetMode="External"/><Relationship Id="rId116" Type="http://schemas.openxmlformats.org/officeDocument/2006/relationships/hyperlink" Target="https://www.hockey-reference.com/players/m/marchbr03.html" TargetMode="External"/><Relationship Id="rId137" Type="http://schemas.openxmlformats.org/officeDocument/2006/relationships/hyperlink" Target="https://www.hockey-reference.com/teams/BOS/2019.html" TargetMode="External"/><Relationship Id="rId158" Type="http://schemas.openxmlformats.org/officeDocument/2006/relationships/hyperlink" Target="https://www.hockey-reference.com/players/k/kesseph01.html" TargetMode="External"/><Relationship Id="rId302" Type="http://schemas.openxmlformats.org/officeDocument/2006/relationships/hyperlink" Target="https://www.hockey-reference.com/players/o/ovechal01.html" TargetMode="External"/><Relationship Id="rId323" Type="http://schemas.openxmlformats.org/officeDocument/2006/relationships/hyperlink" Target="https://www.hockey-reference.com/teams/DAL/2010.html" TargetMode="External"/><Relationship Id="rId344" Type="http://schemas.openxmlformats.org/officeDocument/2006/relationships/hyperlink" Target="https://www.hockey-reference.com/teams/ATL/2009.html" TargetMode="External"/><Relationship Id="rId20" Type="http://schemas.openxmlformats.org/officeDocument/2006/relationships/hyperlink" Target="https://www.hockey-reference.com/teams/COL/2025.html" TargetMode="External"/><Relationship Id="rId41" Type="http://schemas.openxmlformats.org/officeDocument/2006/relationships/hyperlink" Target="https://www.hockey-reference.com/players/m/millejt01.html" TargetMode="External"/><Relationship Id="rId62" Type="http://schemas.openxmlformats.org/officeDocument/2006/relationships/hyperlink" Target="https://www.hockey-reference.com/teams/EDM/2023.html" TargetMode="External"/><Relationship Id="rId83" Type="http://schemas.openxmlformats.org/officeDocument/2006/relationships/hyperlink" Target="https://www.hockey-reference.com/players/m/marnemi01.html" TargetMode="External"/><Relationship Id="rId179" Type="http://schemas.openxmlformats.org/officeDocument/2006/relationships/hyperlink" Target="https://www.hockey-reference.com/players/s/scheima01.html" TargetMode="External"/><Relationship Id="rId365" Type="http://schemas.openxmlformats.org/officeDocument/2006/relationships/hyperlink" Target="https://www.hockey-reference.com/players/z/zettehe01.html" TargetMode="External"/><Relationship Id="rId386" Type="http://schemas.openxmlformats.org/officeDocument/2006/relationships/hyperlink" Target="https://www.hockey-reference.com/teams/NYR/2007.html" TargetMode="External"/><Relationship Id="rId190" Type="http://schemas.openxmlformats.org/officeDocument/2006/relationships/hyperlink" Target="https://www.hockey-reference.com/teams/DAL/2016.html" TargetMode="External"/><Relationship Id="rId204" Type="http://schemas.openxmlformats.org/officeDocument/2006/relationships/hyperlink" Target="https://www.hockey-reference.com/teams/WSH/2016.html" TargetMode="External"/><Relationship Id="rId225" Type="http://schemas.openxmlformats.org/officeDocument/2006/relationships/hyperlink" Target="https://www.hockey-reference.com/players/f/foligni01.html" TargetMode="External"/><Relationship Id="rId246" Type="http://schemas.openxmlformats.org/officeDocument/2006/relationships/hyperlink" Target="https://www.hockey-reference.com/teams/DAL/2014.html" TargetMode="External"/><Relationship Id="rId267" Type="http://schemas.openxmlformats.org/officeDocument/2006/relationships/hyperlink" Target="https://www.hockey-reference.com/awards/voting-2013.html" TargetMode="External"/><Relationship Id="rId288" Type="http://schemas.openxmlformats.org/officeDocument/2006/relationships/hyperlink" Target="https://www.hockey-reference.com/players/e/eliaspa01.html" TargetMode="External"/><Relationship Id="rId106" Type="http://schemas.openxmlformats.org/officeDocument/2006/relationships/hyperlink" Target="https://www.hockey-reference.com/players/d/draisle01.html" TargetMode="External"/><Relationship Id="rId127" Type="http://schemas.openxmlformats.org/officeDocument/2006/relationships/hyperlink" Target="https://www.hockey-reference.com/teams/TBL/2019.html" TargetMode="External"/><Relationship Id="rId313" Type="http://schemas.openxmlformats.org/officeDocument/2006/relationships/hyperlink" Target="https://www.hockey-reference.com/teams/PIT/2010.html" TargetMode="External"/><Relationship Id="rId10" Type="http://schemas.openxmlformats.org/officeDocument/2006/relationships/hyperlink" Target="https://www.hockey-reference.com/teams/BOS/2025.html" TargetMode="External"/><Relationship Id="rId31" Type="http://schemas.openxmlformats.org/officeDocument/2006/relationships/hyperlink" Target="https://www.hockey-reference.com/players/p/pastrda01.html" TargetMode="External"/><Relationship Id="rId52" Type="http://schemas.openxmlformats.org/officeDocument/2006/relationships/hyperlink" Target="https://www.hockey-reference.com/teams/BOS/2023.html" TargetMode="External"/><Relationship Id="rId73" Type="http://schemas.openxmlformats.org/officeDocument/2006/relationships/hyperlink" Target="https://www.hockey-reference.com/players/k/kapriki01.html" TargetMode="External"/><Relationship Id="rId94" Type="http://schemas.openxmlformats.org/officeDocument/2006/relationships/hyperlink" Target="https://www.hockey-reference.com/teams/CHI/2021.html" TargetMode="External"/><Relationship Id="rId148" Type="http://schemas.openxmlformats.org/officeDocument/2006/relationships/hyperlink" Target="https://www.hockey-reference.com/players/g/giroucl01.html" TargetMode="External"/><Relationship Id="rId169" Type="http://schemas.openxmlformats.org/officeDocument/2006/relationships/hyperlink" Target="https://www.hockey-reference.com/players/c/crosbsi01.html" TargetMode="External"/><Relationship Id="rId334" Type="http://schemas.openxmlformats.org/officeDocument/2006/relationships/hyperlink" Target="https://www.hockey-reference.com/teams/WSH/2009.html" TargetMode="External"/><Relationship Id="rId355" Type="http://schemas.openxmlformats.org/officeDocument/2006/relationships/hyperlink" Target="https://www.hockey-reference.com/players/i/iginlja01.html" TargetMode="External"/><Relationship Id="rId376" Type="http://schemas.openxmlformats.org/officeDocument/2006/relationships/hyperlink" Target="https://www.hockey-reference.com/teams/TBL/2007.html" TargetMode="External"/><Relationship Id="rId397" Type="http://schemas.openxmlformats.org/officeDocument/2006/relationships/hyperlink" Target="https://www.hockey-reference.com/teams/OTT/2006.html" TargetMode="External"/><Relationship Id="rId4" Type="http://schemas.openxmlformats.org/officeDocument/2006/relationships/hyperlink" Target="https://www.hockey-reference.com/players/m/mackina01.html" TargetMode="External"/><Relationship Id="rId180" Type="http://schemas.openxmlformats.org/officeDocument/2006/relationships/hyperlink" Target="https://www.hockey-reference.com/teams/WPG/2017.html" TargetMode="External"/><Relationship Id="rId215" Type="http://schemas.openxmlformats.org/officeDocument/2006/relationships/hyperlink" Target="https://www.hockey-reference.com/players/v/voracja01.html" TargetMode="External"/><Relationship Id="rId236" Type="http://schemas.openxmlformats.org/officeDocument/2006/relationships/hyperlink" Target="https://www.hockey-reference.com/teams/ANA/2014.html" TargetMode="External"/><Relationship Id="rId257" Type="http://schemas.openxmlformats.org/officeDocument/2006/relationships/hyperlink" Target="https://www.hockey-reference.com/players/k/kanepa01.html" TargetMode="External"/><Relationship Id="rId278" Type="http://schemas.openxmlformats.org/officeDocument/2006/relationships/hyperlink" Target="https://www.hockey-reference.com/players/k/kovalil01.html" TargetMode="External"/><Relationship Id="rId401" Type="http://schemas.openxmlformats.org/officeDocument/2006/relationships/hyperlink" Target="https://www.hockey-reference.com/teams/PIT/2006.html" TargetMode="External"/><Relationship Id="rId303" Type="http://schemas.openxmlformats.org/officeDocument/2006/relationships/hyperlink" Target="https://www.hockey-reference.com/teams/WSH/2011.html" TargetMode="External"/><Relationship Id="rId42" Type="http://schemas.openxmlformats.org/officeDocument/2006/relationships/hyperlink" Target="https://www.hockey-reference.com/teams/VAN/2024.html" TargetMode="External"/><Relationship Id="rId84" Type="http://schemas.openxmlformats.org/officeDocument/2006/relationships/hyperlink" Target="https://www.hockey-reference.com/teams/TOR/2022.html" TargetMode="External"/><Relationship Id="rId138" Type="http://schemas.openxmlformats.org/officeDocument/2006/relationships/hyperlink" Target="https://www.hockey-reference.com/players/g/gaudrjo01.html" TargetMode="External"/><Relationship Id="rId345" Type="http://schemas.openxmlformats.org/officeDocument/2006/relationships/hyperlink" Target="https://www.hockey-reference.com/players/i/iginlja01.html" TargetMode="External"/><Relationship Id="rId387" Type="http://schemas.openxmlformats.org/officeDocument/2006/relationships/hyperlink" Target="https://www.hockey-reference.com/players/s/savarma01.html" TargetMode="External"/><Relationship Id="rId191" Type="http://schemas.openxmlformats.org/officeDocument/2006/relationships/hyperlink" Target="https://www.hockey-reference.com/players/c/crosbsi01.html" TargetMode="External"/><Relationship Id="rId205" Type="http://schemas.openxmlformats.org/officeDocument/2006/relationships/hyperlink" Target="https://www.hockey-reference.com/players/p/panarar01.html" TargetMode="External"/><Relationship Id="rId247" Type="http://schemas.openxmlformats.org/officeDocument/2006/relationships/hyperlink" Target="https://www.hockey-reference.com/players/o/ovechal01.html" TargetMode="External"/><Relationship Id="rId107" Type="http://schemas.openxmlformats.org/officeDocument/2006/relationships/hyperlink" Target="https://www.hockey-reference.com/teams/EDM/2020.html" TargetMode="External"/><Relationship Id="rId289" Type="http://schemas.openxmlformats.org/officeDocument/2006/relationships/hyperlink" Target="https://www.hockey-reference.com/teams/NJD/2012.html" TargetMode="External"/><Relationship Id="rId11" Type="http://schemas.openxmlformats.org/officeDocument/2006/relationships/hyperlink" Target="https://www.hockey-reference.com/players/m/marnemi01.html" TargetMode="External"/><Relationship Id="rId53" Type="http://schemas.openxmlformats.org/officeDocument/2006/relationships/hyperlink" Target="https://www.hockey-reference.com/players/m/mackina01.html" TargetMode="External"/><Relationship Id="rId149" Type="http://schemas.openxmlformats.org/officeDocument/2006/relationships/hyperlink" Target="https://www.hockey-reference.com/teams/PHI/2018.html" TargetMode="External"/><Relationship Id="rId314" Type="http://schemas.openxmlformats.org/officeDocument/2006/relationships/hyperlink" Target="https://www.hockey-reference.com/players/o/ovechal01.html" TargetMode="External"/><Relationship Id="rId356" Type="http://schemas.openxmlformats.org/officeDocument/2006/relationships/hyperlink" Target="https://www.hockey-reference.com/teams/CGY/2008.html" TargetMode="External"/><Relationship Id="rId398" Type="http://schemas.openxmlformats.org/officeDocument/2006/relationships/hyperlink" Target="https://www.hockey-reference.com/players/h/heatlda01.html" TargetMode="External"/><Relationship Id="rId95" Type="http://schemas.openxmlformats.org/officeDocument/2006/relationships/hyperlink" Target="https://www.hockey-reference.com/players/m/matthau01.html" TargetMode="External"/><Relationship Id="rId160" Type="http://schemas.openxmlformats.org/officeDocument/2006/relationships/hyperlink" Target="https://www.hockey-reference.com/awards/voting-2018.html" TargetMode="External"/><Relationship Id="rId216" Type="http://schemas.openxmlformats.org/officeDocument/2006/relationships/hyperlink" Target="https://www.hockey-reference.com/teams/PHI/2015.html" TargetMode="External"/><Relationship Id="rId258" Type="http://schemas.openxmlformats.org/officeDocument/2006/relationships/hyperlink" Target="https://www.hockey-reference.com/teams/CHI/2013.html" TargetMode="External"/><Relationship Id="rId22" Type="http://schemas.openxmlformats.org/officeDocument/2006/relationships/hyperlink" Target="https://www.hockey-reference.com/teams/PIT/2025.html" TargetMode="External"/><Relationship Id="rId64" Type="http://schemas.openxmlformats.org/officeDocument/2006/relationships/hyperlink" Target="https://www.hockey-reference.com/teams/VAN/2023.html" TargetMode="External"/><Relationship Id="rId118" Type="http://schemas.openxmlformats.org/officeDocument/2006/relationships/hyperlink" Target="https://www.hockey-reference.com/players/k/kucheni01.html" TargetMode="External"/><Relationship Id="rId325" Type="http://schemas.openxmlformats.org/officeDocument/2006/relationships/hyperlink" Target="https://www.hockey-reference.com/players/t/thornjo01.html" TargetMode="External"/><Relationship Id="rId367" Type="http://schemas.openxmlformats.org/officeDocument/2006/relationships/hyperlink" Target="https://www.hockey-reference.com/players/a/alfreda01.html" TargetMode="External"/><Relationship Id="rId171" Type="http://schemas.openxmlformats.org/officeDocument/2006/relationships/hyperlink" Target="https://www.hockey-reference.com/players/k/kanepa01.html" TargetMode="External"/><Relationship Id="rId227" Type="http://schemas.openxmlformats.org/officeDocument/2006/relationships/hyperlink" Target="https://www.hockey-reference.com/players/c/crosbsi01.html" TargetMode="External"/><Relationship Id="rId269" Type="http://schemas.openxmlformats.org/officeDocument/2006/relationships/hyperlink" Target="https://www.hockey-reference.com/teams/DET/2013.html" TargetMode="External"/><Relationship Id="rId33" Type="http://schemas.openxmlformats.org/officeDocument/2006/relationships/hyperlink" Target="https://www.hockey-reference.com/players/m/matthau01.html" TargetMode="External"/><Relationship Id="rId129" Type="http://schemas.openxmlformats.org/officeDocument/2006/relationships/hyperlink" Target="https://www.hockey-reference.com/teams/EDM/2019.html" TargetMode="External"/><Relationship Id="rId280" Type="http://schemas.openxmlformats.org/officeDocument/2006/relationships/hyperlink" Target="https://www.hockey-reference.com/players/k/kesseph01.html" TargetMode="External"/><Relationship Id="rId336" Type="http://schemas.openxmlformats.org/officeDocument/2006/relationships/hyperlink" Target="https://www.hockey-reference.com/teams/PIT/2009.html" TargetMode="External"/><Relationship Id="rId75" Type="http://schemas.openxmlformats.org/officeDocument/2006/relationships/hyperlink" Target="https://www.hockey-reference.com/players/m/matthau01.html" TargetMode="External"/><Relationship Id="rId140" Type="http://schemas.openxmlformats.org/officeDocument/2006/relationships/hyperlink" Target="https://www.hockey-reference.com/players/m/mackina01.html" TargetMode="External"/><Relationship Id="rId182" Type="http://schemas.openxmlformats.org/officeDocument/2006/relationships/hyperlink" Target="https://www.hockey-reference.com/teams/EDM/2017.html" TargetMode="External"/><Relationship Id="rId378" Type="http://schemas.openxmlformats.org/officeDocument/2006/relationships/hyperlink" Target="https://www.hockey-reference.com/teams/OTT/2007.html" TargetMode="External"/><Relationship Id="rId403" Type="http://schemas.openxmlformats.org/officeDocument/2006/relationships/hyperlink" Target="https://www.hockey-reference.com/teams/CAR/2006.html" TargetMode="External"/><Relationship Id="rId6" Type="http://schemas.openxmlformats.org/officeDocument/2006/relationships/hyperlink" Target="https://www.hockey-reference.com/players/d/draisle01.html" TargetMode="External"/><Relationship Id="rId238" Type="http://schemas.openxmlformats.org/officeDocument/2006/relationships/hyperlink" Target="https://www.hockey-reference.com/teams/EDM/2014.html" TargetMode="External"/><Relationship Id="rId291" Type="http://schemas.openxmlformats.org/officeDocument/2006/relationships/hyperlink" Target="https://www.hockey-reference.com/teams/VAN/2011.html" TargetMode="External"/><Relationship Id="rId305" Type="http://schemas.openxmlformats.org/officeDocument/2006/relationships/hyperlink" Target="https://www.hockey-reference.com/teams/ANA/2011.html" TargetMode="External"/><Relationship Id="rId347" Type="http://schemas.openxmlformats.org/officeDocument/2006/relationships/hyperlink" Target="https://www.hockey-reference.com/players/b/backsni02.html" TargetMode="External"/><Relationship Id="rId44" Type="http://schemas.openxmlformats.org/officeDocument/2006/relationships/hyperlink" Target="https://www.hockey-reference.com/teams/TOR/2024.html" TargetMode="External"/><Relationship Id="rId86" Type="http://schemas.openxmlformats.org/officeDocument/2006/relationships/hyperlink" Target="https://www.hockey-reference.com/teams/EDM/2021.html" TargetMode="External"/><Relationship Id="rId151" Type="http://schemas.openxmlformats.org/officeDocument/2006/relationships/hyperlink" Target="https://www.hockey-reference.com/teams/TBL/2018.html" TargetMode="External"/><Relationship Id="rId389" Type="http://schemas.openxmlformats.org/officeDocument/2006/relationships/hyperlink" Target="https://www.hockey-reference.com/players/b/brierda01.html" TargetMode="External"/><Relationship Id="rId193" Type="http://schemas.openxmlformats.org/officeDocument/2006/relationships/hyperlink" Target="https://www.hockey-reference.com/players/k/karlser01.html" TargetMode="External"/><Relationship Id="rId207" Type="http://schemas.openxmlformats.org/officeDocument/2006/relationships/hyperlink" Target="https://www.hockey-reference.com/players/b/bennja01.html" TargetMode="External"/><Relationship Id="rId249" Type="http://schemas.openxmlformats.org/officeDocument/2006/relationships/hyperlink" Target="https://www.hockey-reference.com/players/s/stlouma01.html" TargetMode="External"/><Relationship Id="rId13" Type="http://schemas.openxmlformats.org/officeDocument/2006/relationships/hyperlink" Target="https://www.hockey-reference.com/players/m/mcdavco01.html" TargetMode="External"/><Relationship Id="rId109" Type="http://schemas.openxmlformats.org/officeDocument/2006/relationships/hyperlink" Target="https://www.hockey-reference.com/teams/EDM/2020.html" TargetMode="External"/><Relationship Id="rId260" Type="http://schemas.openxmlformats.org/officeDocument/2006/relationships/hyperlink" Target="https://www.hockey-reference.com/teams/CAR/2013.html" TargetMode="External"/><Relationship Id="rId316" Type="http://schemas.openxmlformats.org/officeDocument/2006/relationships/hyperlink" Target="https://www.hockey-reference.com/players/b/backsni02.html" TargetMode="External"/><Relationship Id="rId55" Type="http://schemas.openxmlformats.org/officeDocument/2006/relationships/hyperlink" Target="https://www.hockey-reference.com/players/r/roberja01.html" TargetMode="External"/><Relationship Id="rId97" Type="http://schemas.openxmlformats.org/officeDocument/2006/relationships/hyperlink" Target="https://www.hockey-reference.com/players/r/rantami01.html" TargetMode="External"/><Relationship Id="rId120" Type="http://schemas.openxmlformats.org/officeDocument/2006/relationships/hyperlink" Target="https://www.hockey-reference.com/players/k/kanepa01.html" TargetMode="External"/><Relationship Id="rId358" Type="http://schemas.openxmlformats.org/officeDocument/2006/relationships/hyperlink" Target="https://www.hockey-reference.com/teams/DET/2008.html" TargetMode="External"/><Relationship Id="rId162" Type="http://schemas.openxmlformats.org/officeDocument/2006/relationships/hyperlink" Target="https://www.hockey-reference.com/teams/LAK/2018.html" TargetMode="External"/><Relationship Id="rId218" Type="http://schemas.openxmlformats.org/officeDocument/2006/relationships/hyperlink" Target="https://www.hockey-reference.com/teams/WSH/2015.html" TargetMode="External"/><Relationship Id="rId271" Type="http://schemas.openxmlformats.org/officeDocument/2006/relationships/hyperlink" Target="https://www.hockey-reference.com/teams/PIT/2012.html" TargetMode="External"/><Relationship Id="rId24" Type="http://schemas.openxmlformats.org/officeDocument/2006/relationships/hyperlink" Target="https://www.hockey-reference.com/teams/TBL/2024.html" TargetMode="External"/><Relationship Id="rId66" Type="http://schemas.openxmlformats.org/officeDocument/2006/relationships/hyperlink" Target="https://www.hockey-reference.com/teams/EDM/2022.html" TargetMode="External"/><Relationship Id="rId131" Type="http://schemas.openxmlformats.org/officeDocument/2006/relationships/hyperlink" Target="https://www.hockey-reference.com/teams/CHI/2019.html" TargetMode="External"/><Relationship Id="rId327" Type="http://schemas.openxmlformats.org/officeDocument/2006/relationships/hyperlink" Target="https://www.hockey-reference.com/players/k/kanepa01.html" TargetMode="External"/><Relationship Id="rId369" Type="http://schemas.openxmlformats.org/officeDocument/2006/relationships/hyperlink" Target="https://www.hockey-reference.com/players/k/kovalil01.html" TargetMode="External"/><Relationship Id="rId173" Type="http://schemas.openxmlformats.org/officeDocument/2006/relationships/hyperlink" Target="https://www.hockey-reference.com/players/b/backsni02.html" TargetMode="External"/><Relationship Id="rId229" Type="http://schemas.openxmlformats.org/officeDocument/2006/relationships/hyperlink" Target="https://www.hockey-reference.com/players/g/getzlry01.html" TargetMode="External"/><Relationship Id="rId380" Type="http://schemas.openxmlformats.org/officeDocument/2006/relationships/hyperlink" Target="https://www.hockey-reference.com/teams/TBL/2007.html" TargetMode="External"/><Relationship Id="rId240" Type="http://schemas.openxmlformats.org/officeDocument/2006/relationships/hyperlink" Target="https://www.hockey-reference.com/players/k/kesseph01.html" TargetMode="External"/><Relationship Id="rId35" Type="http://schemas.openxmlformats.org/officeDocument/2006/relationships/hyperlink" Target="https://www.hockey-reference.com/players/d/draisle01.html" TargetMode="External"/><Relationship Id="rId77" Type="http://schemas.openxmlformats.org/officeDocument/2006/relationships/hyperlink" Target="https://www.hockey-reference.com/players/s/stamkst01.html" TargetMode="External"/><Relationship Id="rId100" Type="http://schemas.openxmlformats.org/officeDocument/2006/relationships/hyperlink" Target="https://www.hockey-reference.com/teams/COL/2021.html" TargetMode="External"/><Relationship Id="rId282" Type="http://schemas.openxmlformats.org/officeDocument/2006/relationships/hyperlink" Target="https://www.hockey-reference.com/players/n/nealja01.html" TargetMode="External"/><Relationship Id="rId338" Type="http://schemas.openxmlformats.org/officeDocument/2006/relationships/hyperlink" Target="https://www.hockey-reference.com/teams/DET/2009.html" TargetMode="External"/><Relationship Id="rId8" Type="http://schemas.openxmlformats.org/officeDocument/2006/relationships/hyperlink" Target="https://www.hockey-reference.com/awards/richard.html" TargetMode="External"/><Relationship Id="rId142" Type="http://schemas.openxmlformats.org/officeDocument/2006/relationships/hyperlink" Target="https://www.hockey-reference.com/players/s/stamkst01.html" TargetMode="External"/><Relationship Id="rId184" Type="http://schemas.openxmlformats.org/officeDocument/2006/relationships/hyperlink" Target="https://www.hockey-reference.com/teams/SJS/2017.html" TargetMode="External"/><Relationship Id="rId391" Type="http://schemas.openxmlformats.org/officeDocument/2006/relationships/hyperlink" Target="https://www.hockey-reference.com/players/t/thornjo01.html" TargetMode="External"/><Relationship Id="rId405" Type="http://schemas.openxmlformats.org/officeDocument/2006/relationships/hyperlink" Target="https://www.hockey-reference.com/teams/ATL/2006.html" TargetMode="External"/><Relationship Id="rId251" Type="http://schemas.openxmlformats.org/officeDocument/2006/relationships/hyperlink" Target="https://www.hockey-reference.com/players/s/stamkst01.html" TargetMode="External"/><Relationship Id="rId46" Type="http://schemas.openxmlformats.org/officeDocument/2006/relationships/hyperlink" Target="https://www.hockey-reference.com/teams/EDM/2023.html" TargetMode="External"/><Relationship Id="rId293" Type="http://schemas.openxmlformats.org/officeDocument/2006/relationships/hyperlink" Target="https://www.hockey-reference.com/teams/TBL/2011.html" TargetMode="External"/><Relationship Id="rId307" Type="http://schemas.openxmlformats.org/officeDocument/2006/relationships/hyperlink" Target="https://www.hockey-reference.com/teams/DET/2011.html" TargetMode="External"/><Relationship Id="rId349" Type="http://schemas.openxmlformats.org/officeDocument/2006/relationships/hyperlink" Target="https://www.hockey-reference.com/players/s/savarma01.html" TargetMode="External"/><Relationship Id="rId88" Type="http://schemas.openxmlformats.org/officeDocument/2006/relationships/hyperlink" Target="https://www.hockey-reference.com/teams/EDM/2021.html" TargetMode="External"/><Relationship Id="rId111" Type="http://schemas.openxmlformats.org/officeDocument/2006/relationships/hyperlink" Target="https://www.hockey-reference.com/teams/NYR/2020.html" TargetMode="External"/><Relationship Id="rId153" Type="http://schemas.openxmlformats.org/officeDocument/2006/relationships/hyperlink" Target="https://www.hockey-reference.com/teams/PIT/2018.html" TargetMode="External"/><Relationship Id="rId195" Type="http://schemas.openxmlformats.org/officeDocument/2006/relationships/hyperlink" Target="https://www.hockey-reference.com/players/t/thornjo01.html" TargetMode="External"/><Relationship Id="rId209" Type="http://schemas.openxmlformats.org/officeDocument/2006/relationships/hyperlink" Target="https://www.hockey-reference.com/players/t/tavarjo01.html" TargetMode="External"/><Relationship Id="rId360" Type="http://schemas.openxmlformats.org/officeDocument/2006/relationships/hyperlink" Target="https://www.hockey-reference.com/teams/SJS/2008.html" TargetMode="External"/><Relationship Id="rId220" Type="http://schemas.openxmlformats.org/officeDocument/2006/relationships/hyperlink" Target="https://www.hockey-reference.com/teams/DAL/2015.html" TargetMode="External"/><Relationship Id="rId15" Type="http://schemas.openxmlformats.org/officeDocument/2006/relationships/hyperlink" Target="https://www.hockey-reference.com/players/c/connoky01.html" TargetMode="External"/><Relationship Id="rId57" Type="http://schemas.openxmlformats.org/officeDocument/2006/relationships/hyperlink" Target="https://www.hockey-reference.com/players/t/tkachma01.html" TargetMode="External"/><Relationship Id="rId262" Type="http://schemas.openxmlformats.org/officeDocument/2006/relationships/hyperlink" Target="https://www.hockey-reference.com/teams/TOR/2013.html" TargetMode="External"/><Relationship Id="rId318" Type="http://schemas.openxmlformats.org/officeDocument/2006/relationships/hyperlink" Target="https://www.hockey-reference.com/players/s/stamkst01.html" TargetMode="External"/><Relationship Id="rId99" Type="http://schemas.openxmlformats.org/officeDocument/2006/relationships/hyperlink" Target="https://www.hockey-reference.com/players/m/mackina01.html" TargetMode="External"/><Relationship Id="rId122" Type="http://schemas.openxmlformats.org/officeDocument/2006/relationships/hyperlink" Target="https://www.hockey-reference.com/players/m/matthau01.html" TargetMode="External"/><Relationship Id="rId164" Type="http://schemas.openxmlformats.org/officeDocument/2006/relationships/hyperlink" Target="https://www.hockey-reference.com/teams/WPG/2018.html" TargetMode="External"/><Relationship Id="rId371" Type="http://schemas.openxmlformats.org/officeDocument/2006/relationships/hyperlink" Target="https://www.hockey-reference.com/players/c/crosbsi01.html" TargetMode="External"/><Relationship Id="rId26" Type="http://schemas.openxmlformats.org/officeDocument/2006/relationships/hyperlink" Target="https://www.hockey-reference.com/teams/COL/2024.html" TargetMode="External"/><Relationship Id="rId231" Type="http://schemas.openxmlformats.org/officeDocument/2006/relationships/hyperlink" Target="https://www.hockey-reference.com/players/g/giroucl01.html" TargetMode="External"/><Relationship Id="rId273" Type="http://schemas.openxmlformats.org/officeDocument/2006/relationships/hyperlink" Target="https://www.hockey-reference.com/teams/TBL/2012.html" TargetMode="External"/><Relationship Id="rId329" Type="http://schemas.openxmlformats.org/officeDocument/2006/relationships/hyperlink" Target="https://www.hockey-reference.com/players/g/gaborma01.html" TargetMode="External"/><Relationship Id="rId68" Type="http://schemas.openxmlformats.org/officeDocument/2006/relationships/hyperlink" Target="https://www.hockey-reference.com/teams/CGY/2022.html" TargetMode="External"/><Relationship Id="rId133" Type="http://schemas.openxmlformats.org/officeDocument/2006/relationships/hyperlink" Target="https://www.hockey-reference.com/teams/EDM/2019.html" TargetMode="External"/><Relationship Id="rId175" Type="http://schemas.openxmlformats.org/officeDocument/2006/relationships/hyperlink" Target="https://www.hockey-reference.com/players/k/kucheni01.html" TargetMode="External"/><Relationship Id="rId340" Type="http://schemas.openxmlformats.org/officeDocument/2006/relationships/hyperlink" Target="https://www.hockey-reference.com/teams/NJD/2009.html" TargetMode="External"/><Relationship Id="rId200" Type="http://schemas.openxmlformats.org/officeDocument/2006/relationships/hyperlink" Target="https://www.hockey-reference.com/teams/SJS/2016.html" TargetMode="External"/><Relationship Id="rId382" Type="http://schemas.openxmlformats.org/officeDocument/2006/relationships/hyperlink" Target="https://www.hockey-reference.com/teams/ATL/2007.html" TargetMode="External"/><Relationship Id="rId242" Type="http://schemas.openxmlformats.org/officeDocument/2006/relationships/hyperlink" Target="https://www.hockey-reference.com/awards/voting-2014.html" TargetMode="External"/><Relationship Id="rId284" Type="http://schemas.openxmlformats.org/officeDocument/2006/relationships/hyperlink" Target="https://www.hockey-reference.com/players/s/sedinhe01.html" TargetMode="External"/><Relationship Id="rId37" Type="http://schemas.openxmlformats.org/officeDocument/2006/relationships/hyperlink" Target="https://www.hockey-reference.com/allstar/NHL_2024_roster.html" TargetMode="External"/><Relationship Id="rId79" Type="http://schemas.openxmlformats.org/officeDocument/2006/relationships/hyperlink" Target="https://www.hockey-reference.com/players/t/tkachma01.html" TargetMode="External"/><Relationship Id="rId102" Type="http://schemas.openxmlformats.org/officeDocument/2006/relationships/hyperlink" Target="https://www.hockey-reference.com/teams/WPG/2021.html" TargetMode="External"/><Relationship Id="rId144" Type="http://schemas.openxmlformats.org/officeDocument/2006/relationships/hyperlink" Target="https://www.hockey-reference.com/players/b/barkoal01.html" TargetMode="External"/><Relationship Id="rId90" Type="http://schemas.openxmlformats.org/officeDocument/2006/relationships/hyperlink" Target="https://www.hockey-reference.com/teams/BOS/2021.html" TargetMode="External"/><Relationship Id="rId186" Type="http://schemas.openxmlformats.org/officeDocument/2006/relationships/hyperlink" Target="https://www.hockey-reference.com/teams/STL/2017.html" TargetMode="External"/><Relationship Id="rId351" Type="http://schemas.openxmlformats.org/officeDocument/2006/relationships/hyperlink" Target="https://www.hockey-reference.com/players/o/ovechal01.html" TargetMode="External"/><Relationship Id="rId393" Type="http://schemas.openxmlformats.org/officeDocument/2006/relationships/hyperlink" Target="https://www.hockey-reference.com/teams/NYR/2006.html" TargetMode="External"/><Relationship Id="rId407" Type="http://schemas.openxmlformats.org/officeDocument/2006/relationships/hyperlink" Target="https://www.hockey-reference.com/teams/ATL/2006.html" TargetMode="External"/><Relationship Id="rId211" Type="http://schemas.openxmlformats.org/officeDocument/2006/relationships/hyperlink" Target="https://www.hockey-reference.com/players/c/crosbsi01.html" TargetMode="External"/><Relationship Id="rId253" Type="http://schemas.openxmlformats.org/officeDocument/2006/relationships/hyperlink" Target="https://www.hockey-reference.com/players/c/crosbsi01.html" TargetMode="External"/><Relationship Id="rId295" Type="http://schemas.openxmlformats.org/officeDocument/2006/relationships/hyperlink" Target="https://www.hockey-reference.com/teams/ANA/2011.html" TargetMode="External"/><Relationship Id="rId309" Type="http://schemas.openxmlformats.org/officeDocument/2006/relationships/hyperlink" Target="https://www.hockey-reference.com/teams/DAL/2011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nationality/canadian-nhl-players-2018-19-stats.html" TargetMode="External"/><Relationship Id="rId299" Type="http://schemas.openxmlformats.org/officeDocument/2006/relationships/hyperlink" Target="https://www.quanthockey.com/nhl/nationality/south-korean-nhl-players-2009-10-stats.html" TargetMode="External"/><Relationship Id="rId21" Type="http://schemas.openxmlformats.org/officeDocument/2006/relationships/hyperlink" Target="https://www.quanthockey.com/nhl/nationality/latvian-nhl-players-2024-25-stats.html" TargetMode="External"/><Relationship Id="rId63" Type="http://schemas.openxmlformats.org/officeDocument/2006/relationships/hyperlink" Target="https://www.quanthockey.com/nhl/nationality/french-nhl-players-2022-23-stats.html" TargetMode="External"/><Relationship Id="rId159" Type="http://schemas.openxmlformats.org/officeDocument/2006/relationships/hyperlink" Target="https://www.quanthockey.com/nhl/nationality/slovak-nhl-players-2016-17-stats.html" TargetMode="External"/><Relationship Id="rId324" Type="http://schemas.openxmlformats.org/officeDocument/2006/relationships/hyperlink" Target="https://www.quanthockey.com/nhl/nationality/swedish-nhl-players-2007-08-stats.html" TargetMode="External"/><Relationship Id="rId366" Type="http://schemas.openxmlformats.org/officeDocument/2006/relationships/hyperlink" Target="https://www.quanthockey.com/nhl/nationality/swedish-nhl-players-2005-06-stats.html" TargetMode="External"/><Relationship Id="rId170" Type="http://schemas.openxmlformats.org/officeDocument/2006/relationships/hyperlink" Target="https://www.quanthockey.com/nhl/nationality/american-nhl-players-2015-16-stats.html" TargetMode="External"/><Relationship Id="rId226" Type="http://schemas.openxmlformats.org/officeDocument/2006/relationships/hyperlink" Target="https://www.quanthockey.com/nhl/nationality/czech-nhl-players-2012-13-stats.html" TargetMode="External"/><Relationship Id="rId268" Type="http://schemas.openxmlformats.org/officeDocument/2006/relationships/hyperlink" Target="https://www.quanthockey.com/nhl/nationality/slovak-nhl-players-2010-11-stats.html" TargetMode="External"/><Relationship Id="rId32" Type="http://schemas.openxmlformats.org/officeDocument/2006/relationships/hyperlink" Target="https://www.quanthockey.com/nhl/nationality/finnish-nhl-players-2023-24-stats.html" TargetMode="External"/><Relationship Id="rId74" Type="http://schemas.openxmlformats.org/officeDocument/2006/relationships/hyperlink" Target="https://www.quanthockey.com/nhl/nationality/latvian-nhl-players-2021-22-stats.html" TargetMode="External"/><Relationship Id="rId128" Type="http://schemas.openxmlformats.org/officeDocument/2006/relationships/hyperlink" Target="https://www.quanthockey.com/nhl/nationality/french-nhl-players-2018-19-stats.html" TargetMode="External"/><Relationship Id="rId335" Type="http://schemas.openxmlformats.org/officeDocument/2006/relationships/hyperlink" Target="https://www.quanthockey.com/nhl/nationality/austrian-nhl-players-2007-08-stats.html" TargetMode="External"/><Relationship Id="rId377" Type="http://schemas.openxmlformats.org/officeDocument/2006/relationships/hyperlink" Target="https://www.quanthockey.com/nhl/nationality/french-nhl-players-2005-06-stats.html" TargetMode="External"/><Relationship Id="rId5" Type="http://schemas.openxmlformats.org/officeDocument/2006/relationships/hyperlink" Target="javascript:SortStats('NationalityTotals','Players','2024-25','0','','reg','P','D','NHL','en',false);" TargetMode="External"/><Relationship Id="rId181" Type="http://schemas.openxmlformats.org/officeDocument/2006/relationships/hyperlink" Target="https://www.quanthockey.com/nhl/nationality/french-nhl-players-2015-16-stats.html" TargetMode="External"/><Relationship Id="rId237" Type="http://schemas.openxmlformats.org/officeDocument/2006/relationships/hyperlink" Target="https://www.quanthockey.com/nhl/nationality/slovenian-nhl-players-2012-13-stats.html" TargetMode="External"/><Relationship Id="rId279" Type="http://schemas.openxmlformats.org/officeDocument/2006/relationships/hyperlink" Target="https://www.quanthockey.com/nhl/nationality/lithuanian-nhl-players-2010-11-stats.html" TargetMode="External"/><Relationship Id="rId43" Type="http://schemas.openxmlformats.org/officeDocument/2006/relationships/hyperlink" Target="https://www.quanthockey.com/nhl/nationality/austrian-nhl-players-2023-24-stats.html" TargetMode="External"/><Relationship Id="rId139" Type="http://schemas.openxmlformats.org/officeDocument/2006/relationships/hyperlink" Target="https://www.quanthockey.com/nhl/nationality/czech-nhl-players-2017-18-stats.html" TargetMode="External"/><Relationship Id="rId290" Type="http://schemas.openxmlformats.org/officeDocument/2006/relationships/hyperlink" Target="https://www.quanthockey.com/nhl/nationality/danish-nhl-players-2009-10-stats.html" TargetMode="External"/><Relationship Id="rId304" Type="http://schemas.openxmlformats.org/officeDocument/2006/relationships/hyperlink" Target="https://www.quanthockey.com/nhl/nationality/czech-nhl-players-2008-09-stats.html" TargetMode="External"/><Relationship Id="rId346" Type="http://schemas.openxmlformats.org/officeDocument/2006/relationships/hyperlink" Target="https://www.quanthockey.com/nhl/nationality/finnish-nhl-players-2006-07-stats.html" TargetMode="External"/><Relationship Id="rId85" Type="http://schemas.openxmlformats.org/officeDocument/2006/relationships/hyperlink" Target="https://www.quanthockey.com/nhl/nationality/finnish-nhl-players-2020-21-stats.html" TargetMode="External"/><Relationship Id="rId150" Type="http://schemas.openxmlformats.org/officeDocument/2006/relationships/hyperlink" Target="https://www.quanthockey.com/nhl/nationality/australian-nhl-players-2017-18-stats.html" TargetMode="External"/><Relationship Id="rId192" Type="http://schemas.openxmlformats.org/officeDocument/2006/relationships/hyperlink" Target="https://www.quanthockey.com/nhl/nationality/russian-nhl-players-2014-15-stats.html" TargetMode="External"/><Relationship Id="rId206" Type="http://schemas.openxmlformats.org/officeDocument/2006/relationships/hyperlink" Target="https://www.quanthockey.com/nhl/nationality/canadian-nhl-players-2013-14-stats.html" TargetMode="External"/><Relationship Id="rId248" Type="http://schemas.openxmlformats.org/officeDocument/2006/relationships/hyperlink" Target="https://www.quanthockey.com/nhl/nationality/slovak-nhl-players-2011-12-stats.html" TargetMode="External"/><Relationship Id="rId12" Type="http://schemas.openxmlformats.org/officeDocument/2006/relationships/hyperlink" Target="https://www.quanthockey.com/nhl/nationality/swedish-nhl-players-2024-25-stats.html" TargetMode="External"/><Relationship Id="rId108" Type="http://schemas.openxmlformats.org/officeDocument/2006/relationships/hyperlink" Target="https://www.quanthockey.com/nhl/nationality/german-nhl-players-2019-20-stats.html" TargetMode="External"/><Relationship Id="rId315" Type="http://schemas.openxmlformats.org/officeDocument/2006/relationships/hyperlink" Target="https://www.quanthockey.com/nhl/nationality/austrian-nhl-players-2008-09-stats.html" TargetMode="External"/><Relationship Id="rId357" Type="http://schemas.openxmlformats.org/officeDocument/2006/relationships/hyperlink" Target="https://www.quanthockey.com/nhl/nationality/lithuanian-nhl-players-2006-07-stats.html" TargetMode="External"/><Relationship Id="rId54" Type="http://schemas.openxmlformats.org/officeDocument/2006/relationships/hyperlink" Target="https://www.quanthockey.com/nhl/nationality/german-nhl-players-2022-23-stats.html" TargetMode="External"/><Relationship Id="rId96" Type="http://schemas.openxmlformats.org/officeDocument/2006/relationships/hyperlink" Target="https://www.quanthockey.com/nhl/nationality/slovenian-nhl-players-2020-21-stats.html" TargetMode="External"/><Relationship Id="rId161" Type="http://schemas.openxmlformats.org/officeDocument/2006/relationships/hyperlink" Target="https://www.quanthockey.com/nhl/nationality/german-nhl-players-2016-17-stats.html" TargetMode="External"/><Relationship Id="rId217" Type="http://schemas.openxmlformats.org/officeDocument/2006/relationships/hyperlink" Target="https://www.quanthockey.com/nhl/nationality/belarussian-nhl-players-2013-14-stats.html" TargetMode="External"/><Relationship Id="rId259" Type="http://schemas.openxmlformats.org/officeDocument/2006/relationships/hyperlink" Target="https://www.quanthockey.com/nhl/nationality/norwegian-nhl-players-2011-12-stats.html" TargetMode="External"/><Relationship Id="rId23" Type="http://schemas.openxmlformats.org/officeDocument/2006/relationships/hyperlink" Target="https://www.quanthockey.com/nhl/nationality/austrian-nhl-players-2024-25-stats.html" TargetMode="External"/><Relationship Id="rId119" Type="http://schemas.openxmlformats.org/officeDocument/2006/relationships/hyperlink" Target="https://www.quanthockey.com/nhl/nationality/swedish-nhl-players-2018-19-stats.html" TargetMode="External"/><Relationship Id="rId270" Type="http://schemas.openxmlformats.org/officeDocument/2006/relationships/hyperlink" Target="https://www.quanthockey.com/nhl/nationality/swiss-nhl-players-2010-11-stats.html" TargetMode="External"/><Relationship Id="rId326" Type="http://schemas.openxmlformats.org/officeDocument/2006/relationships/hyperlink" Target="https://www.quanthockey.com/nhl/nationality/russian-nhl-players-2007-08-stats.html" TargetMode="External"/><Relationship Id="rId65" Type="http://schemas.openxmlformats.org/officeDocument/2006/relationships/hyperlink" Target="https://www.quanthockey.com/nhl/nationality/american-nhl-players-2021-22-stats.html" TargetMode="External"/><Relationship Id="rId130" Type="http://schemas.openxmlformats.org/officeDocument/2006/relationships/hyperlink" Target="https://www.quanthockey.com/nhl/nationality/norwegian-nhl-players-2018-19-stats.html" TargetMode="External"/><Relationship Id="rId368" Type="http://schemas.openxmlformats.org/officeDocument/2006/relationships/hyperlink" Target="https://www.quanthockey.com/nhl/nationality/slovak-nhl-players-2005-06-stats.html" TargetMode="External"/><Relationship Id="rId172" Type="http://schemas.openxmlformats.org/officeDocument/2006/relationships/hyperlink" Target="https://www.quanthockey.com/nhl/nationality/russian-nhl-players-2015-16-stats.html" TargetMode="External"/><Relationship Id="rId228" Type="http://schemas.openxmlformats.org/officeDocument/2006/relationships/hyperlink" Target="https://www.quanthockey.com/nhl/nationality/russian-nhl-players-2012-13-stats.html" TargetMode="External"/><Relationship Id="rId281" Type="http://schemas.openxmlformats.org/officeDocument/2006/relationships/hyperlink" Target="https://www.quanthockey.com/nhl/nationality/french-nhl-players-2010-11-stats.html" TargetMode="External"/><Relationship Id="rId337" Type="http://schemas.openxmlformats.org/officeDocument/2006/relationships/hyperlink" Target="https://www.quanthockey.com/nhl/nationality/lithuanian-nhl-players-2007-08-stats.html" TargetMode="External"/><Relationship Id="rId34" Type="http://schemas.openxmlformats.org/officeDocument/2006/relationships/hyperlink" Target="https://www.quanthockey.com/nhl/nationality/slovak-nhl-players-2023-24-stats.html" TargetMode="External"/><Relationship Id="rId76" Type="http://schemas.openxmlformats.org/officeDocument/2006/relationships/hyperlink" Target="https://www.quanthockey.com/nhl/nationality/french-nhl-players-2021-22-stats.html" TargetMode="External"/><Relationship Id="rId141" Type="http://schemas.openxmlformats.org/officeDocument/2006/relationships/hyperlink" Target="https://www.quanthockey.com/nhl/nationality/slovak-nhl-players-2017-18-stats.html" TargetMode="External"/><Relationship Id="rId379" Type="http://schemas.openxmlformats.org/officeDocument/2006/relationships/hyperlink" Target="https://www.quanthockey.com/nhl/nationality/lithuanian-nhl-players-2005-06-stats.html" TargetMode="External"/><Relationship Id="rId7" Type="http://schemas.openxmlformats.org/officeDocument/2006/relationships/hyperlink" Target="javascript:SortStats('NationalityTotals','Players','2024-25','0','','reg','PPG','D','NHL','en',false);" TargetMode="External"/><Relationship Id="rId183" Type="http://schemas.openxmlformats.org/officeDocument/2006/relationships/hyperlink" Target="https://www.quanthockey.com/nhl/nationality/norwegian-nhl-players-2015-16-stats.html" TargetMode="External"/><Relationship Id="rId239" Type="http://schemas.openxmlformats.org/officeDocument/2006/relationships/hyperlink" Target="https://www.quanthockey.com/nhl/nationality/norwegian-nhl-players-2012-13-stats.html" TargetMode="External"/><Relationship Id="rId250" Type="http://schemas.openxmlformats.org/officeDocument/2006/relationships/hyperlink" Target="https://www.quanthockey.com/nhl/nationality/german-nhl-players-2011-12-stats.html" TargetMode="External"/><Relationship Id="rId292" Type="http://schemas.openxmlformats.org/officeDocument/2006/relationships/hyperlink" Target="https://www.quanthockey.com/nhl/nationality/latvian-nhl-players-2009-10-stats.html" TargetMode="External"/><Relationship Id="rId306" Type="http://schemas.openxmlformats.org/officeDocument/2006/relationships/hyperlink" Target="https://www.quanthockey.com/nhl/nationality/finnish-nhl-players-2008-09-stats.html" TargetMode="External"/><Relationship Id="rId45" Type="http://schemas.openxmlformats.org/officeDocument/2006/relationships/hyperlink" Target="https://www.quanthockey.com/nhl/nationality/slovenian-nhl-players-2023-24-stats.html" TargetMode="External"/><Relationship Id="rId87" Type="http://schemas.openxmlformats.org/officeDocument/2006/relationships/hyperlink" Target="https://www.quanthockey.com/nhl/nationality/czech-nhl-players-2020-21-stats.html" TargetMode="External"/><Relationship Id="rId110" Type="http://schemas.openxmlformats.org/officeDocument/2006/relationships/hyperlink" Target="https://www.quanthockey.com/nhl/nationality/latvian-nhl-players-2019-20-stats.html" TargetMode="External"/><Relationship Id="rId348" Type="http://schemas.openxmlformats.org/officeDocument/2006/relationships/hyperlink" Target="https://www.quanthockey.com/nhl/nationality/german-nhl-players-2006-07-stats.html" TargetMode="External"/><Relationship Id="rId152" Type="http://schemas.openxmlformats.org/officeDocument/2006/relationships/hyperlink" Target="https://www.quanthockey.com/nhl/nationality/canadian-nhl-players-2016-17-stats.html" TargetMode="External"/><Relationship Id="rId194" Type="http://schemas.openxmlformats.org/officeDocument/2006/relationships/hyperlink" Target="https://www.quanthockey.com/nhl/nationality/swiss-nhl-players-2014-15-stats.html" TargetMode="External"/><Relationship Id="rId208" Type="http://schemas.openxmlformats.org/officeDocument/2006/relationships/hyperlink" Target="https://www.quanthockey.com/nhl/nationality/swedish-nhl-players-2013-14-stats.html" TargetMode="External"/><Relationship Id="rId261" Type="http://schemas.openxmlformats.org/officeDocument/2006/relationships/hyperlink" Target="https://www.quanthockey.com/nhl/nationality/lithuanian-nhl-players-2011-12-stats.html" TargetMode="External"/><Relationship Id="rId14" Type="http://schemas.openxmlformats.org/officeDocument/2006/relationships/hyperlink" Target="https://www.quanthockey.com/nhl/nationality/finnish-nhl-players-2024-25-stats.html" TargetMode="External"/><Relationship Id="rId56" Type="http://schemas.openxmlformats.org/officeDocument/2006/relationships/hyperlink" Target="https://www.quanthockey.com/nhl/nationality/latvian-nhl-players-2022-23-stats.html" TargetMode="External"/><Relationship Id="rId317" Type="http://schemas.openxmlformats.org/officeDocument/2006/relationships/hyperlink" Target="https://www.quanthockey.com/nhl/nationality/french-nhl-players-2008-09-stats.html" TargetMode="External"/><Relationship Id="rId359" Type="http://schemas.openxmlformats.org/officeDocument/2006/relationships/hyperlink" Target="https://www.quanthockey.com/nhl/nationality/south-korean-nhl-players-2006-07-stats.html" TargetMode="External"/><Relationship Id="rId98" Type="http://schemas.openxmlformats.org/officeDocument/2006/relationships/hyperlink" Target="https://www.quanthockey.com/nhl/nationality/dutch-nhl-players-2020-21-stats.html" TargetMode="External"/><Relationship Id="rId121" Type="http://schemas.openxmlformats.org/officeDocument/2006/relationships/hyperlink" Target="https://www.quanthockey.com/nhl/nationality/czech-nhl-players-2018-19-stats.html" TargetMode="External"/><Relationship Id="rId163" Type="http://schemas.openxmlformats.org/officeDocument/2006/relationships/hyperlink" Target="https://www.quanthockey.com/nhl/nationality/french-nhl-players-2016-17-stats.html" TargetMode="External"/><Relationship Id="rId219" Type="http://schemas.openxmlformats.org/officeDocument/2006/relationships/hyperlink" Target="https://www.quanthockey.com/nhl/nationality/latvian-nhl-players-2013-14-stats.html" TargetMode="External"/><Relationship Id="rId370" Type="http://schemas.openxmlformats.org/officeDocument/2006/relationships/hyperlink" Target="https://www.quanthockey.com/nhl/nationality/kazakh-nhl-players-2005-06-stats.html" TargetMode="External"/><Relationship Id="rId230" Type="http://schemas.openxmlformats.org/officeDocument/2006/relationships/hyperlink" Target="https://www.quanthockey.com/nhl/nationality/swiss-nhl-players-2012-13-stats.html" TargetMode="External"/><Relationship Id="rId25" Type="http://schemas.openxmlformats.org/officeDocument/2006/relationships/hyperlink" Target="https://www.quanthockey.com/nhl/nationality/dutch-nhl-players-2024-25-stats.html" TargetMode="External"/><Relationship Id="rId67" Type="http://schemas.openxmlformats.org/officeDocument/2006/relationships/hyperlink" Target="https://www.quanthockey.com/nhl/nationality/finnish-nhl-players-2021-22-stats.html" TargetMode="External"/><Relationship Id="rId272" Type="http://schemas.openxmlformats.org/officeDocument/2006/relationships/hyperlink" Target="https://www.quanthockey.com/nhl/nationality/belarussian-nhl-players-2010-11-stats.html" TargetMode="External"/><Relationship Id="rId328" Type="http://schemas.openxmlformats.org/officeDocument/2006/relationships/hyperlink" Target="https://www.quanthockey.com/nhl/nationality/german-nhl-players-2007-08-stats.html" TargetMode="External"/><Relationship Id="rId132" Type="http://schemas.openxmlformats.org/officeDocument/2006/relationships/hyperlink" Target="https://www.quanthockey.com/nhl/nationality/dutch-nhl-players-2018-19-stats.html" TargetMode="External"/><Relationship Id="rId174" Type="http://schemas.openxmlformats.org/officeDocument/2006/relationships/hyperlink" Target="https://www.quanthockey.com/nhl/nationality/finnish-nhl-players-2015-16-stats.html" TargetMode="External"/><Relationship Id="rId241" Type="http://schemas.openxmlformats.org/officeDocument/2006/relationships/hyperlink" Target="https://www.quanthockey.com/nhl/nationality/lithuanian-nhl-players-2012-13-stats.html" TargetMode="External"/><Relationship Id="rId36" Type="http://schemas.openxmlformats.org/officeDocument/2006/relationships/hyperlink" Target="https://www.quanthockey.com/nhl/nationality/german-nhl-players-2023-24-stats.html" TargetMode="External"/><Relationship Id="rId283" Type="http://schemas.openxmlformats.org/officeDocument/2006/relationships/hyperlink" Target="https://www.quanthockey.com/nhl/nationality/american-nhl-players-2009-10-stats.html" TargetMode="External"/><Relationship Id="rId339" Type="http://schemas.openxmlformats.org/officeDocument/2006/relationships/hyperlink" Target="https://www.quanthockey.com/nhl/nationality/french-nhl-players-2007-08-stats.html" TargetMode="External"/><Relationship Id="rId78" Type="http://schemas.openxmlformats.org/officeDocument/2006/relationships/hyperlink" Target="https://www.quanthockey.com/nhl/nationality/slovenian-nhl-players-2021-22-stats.html" TargetMode="External"/><Relationship Id="rId101" Type="http://schemas.openxmlformats.org/officeDocument/2006/relationships/hyperlink" Target="https://www.quanthockey.com/nhl/nationality/american-nhl-players-2019-20-stats.html" TargetMode="External"/><Relationship Id="rId143" Type="http://schemas.openxmlformats.org/officeDocument/2006/relationships/hyperlink" Target="https://www.quanthockey.com/nhl/nationality/danish-nhl-players-2017-18-stats.html" TargetMode="External"/><Relationship Id="rId185" Type="http://schemas.openxmlformats.org/officeDocument/2006/relationships/hyperlink" Target="https://www.quanthockey.com/nhl/nationality/slovenian-nhl-players-2015-16-stats.html" TargetMode="External"/><Relationship Id="rId350" Type="http://schemas.openxmlformats.org/officeDocument/2006/relationships/hyperlink" Target="https://www.quanthockey.com/nhl/nationality/swiss-nhl-players-2006-07-stats.html" TargetMode="External"/><Relationship Id="rId9" Type="http://schemas.openxmlformats.org/officeDocument/2006/relationships/hyperlink" Target="javascript:SortStats('NationalityTotals','Players','2024-25','0','','reg','GWG','D','NHL','en',false);" TargetMode="External"/><Relationship Id="rId210" Type="http://schemas.openxmlformats.org/officeDocument/2006/relationships/hyperlink" Target="https://www.quanthockey.com/nhl/nationality/russian-nhl-players-2013-14-stats.html" TargetMode="External"/><Relationship Id="rId26" Type="http://schemas.openxmlformats.org/officeDocument/2006/relationships/hyperlink" Target="https://www.quanthockey.com/nhl/nationality/french-nhl-players-2024-25-stats.html" TargetMode="External"/><Relationship Id="rId231" Type="http://schemas.openxmlformats.org/officeDocument/2006/relationships/hyperlink" Target="https://www.quanthockey.com/nhl/nationality/german-nhl-players-2012-13-stats.html" TargetMode="External"/><Relationship Id="rId252" Type="http://schemas.openxmlformats.org/officeDocument/2006/relationships/hyperlink" Target="https://www.quanthockey.com/nhl/nationality/latvian-nhl-players-2011-12-stats.html" TargetMode="External"/><Relationship Id="rId273" Type="http://schemas.openxmlformats.org/officeDocument/2006/relationships/hyperlink" Target="https://www.quanthockey.com/nhl/nationality/latvian-nhl-players-2010-11-stats.html" TargetMode="External"/><Relationship Id="rId294" Type="http://schemas.openxmlformats.org/officeDocument/2006/relationships/hyperlink" Target="https://www.quanthockey.com/nhl/nationality/kazakh-nhl-players-2009-10-stats.html" TargetMode="External"/><Relationship Id="rId308" Type="http://schemas.openxmlformats.org/officeDocument/2006/relationships/hyperlink" Target="https://www.quanthockey.com/nhl/nationality/slovak-nhl-players-2008-09-stats.html" TargetMode="External"/><Relationship Id="rId329" Type="http://schemas.openxmlformats.org/officeDocument/2006/relationships/hyperlink" Target="https://www.quanthockey.com/nhl/nationality/belarussian-nhl-players-2007-08-stats.html" TargetMode="External"/><Relationship Id="rId47" Type="http://schemas.openxmlformats.org/officeDocument/2006/relationships/hyperlink" Target="https://www.quanthockey.com/nhl/nationality/american-nhl-players-2022-23-stats.html" TargetMode="External"/><Relationship Id="rId68" Type="http://schemas.openxmlformats.org/officeDocument/2006/relationships/hyperlink" Target="https://www.quanthockey.com/nhl/nationality/russian-nhl-players-2021-22-stats.html" TargetMode="External"/><Relationship Id="rId89" Type="http://schemas.openxmlformats.org/officeDocument/2006/relationships/hyperlink" Target="https://www.quanthockey.com/nhl/nationality/slovak-nhl-players-2020-21-stats.html" TargetMode="External"/><Relationship Id="rId112" Type="http://schemas.openxmlformats.org/officeDocument/2006/relationships/hyperlink" Target="https://www.quanthockey.com/nhl/nationality/austrian-nhl-players-2019-20-stats.html" TargetMode="External"/><Relationship Id="rId133" Type="http://schemas.openxmlformats.org/officeDocument/2006/relationships/hyperlink" Target="https://www.quanthockey.com/nhl/nationality/australian-nhl-players-2018-19-stats.html" TargetMode="External"/><Relationship Id="rId154" Type="http://schemas.openxmlformats.org/officeDocument/2006/relationships/hyperlink" Target="https://www.quanthockey.com/nhl/nationality/swedish-nhl-players-2016-17-stats.html" TargetMode="External"/><Relationship Id="rId175" Type="http://schemas.openxmlformats.org/officeDocument/2006/relationships/hyperlink" Target="https://www.quanthockey.com/nhl/nationality/swiss-nhl-players-2015-16-stats.html" TargetMode="External"/><Relationship Id="rId340" Type="http://schemas.openxmlformats.org/officeDocument/2006/relationships/hyperlink" Target="https://www.quanthockey.com/nhl/nationality/slovenian-nhl-players-2007-08-stats.html" TargetMode="External"/><Relationship Id="rId361" Type="http://schemas.openxmlformats.org/officeDocument/2006/relationships/hyperlink" Target="https://www.quanthockey.com/nhl/nationality/slovenian-nhl-players-2006-07-stats.html" TargetMode="External"/><Relationship Id="rId196" Type="http://schemas.openxmlformats.org/officeDocument/2006/relationships/hyperlink" Target="https://www.quanthockey.com/nhl/nationality/german-nhl-players-2014-15-stats.html" TargetMode="External"/><Relationship Id="rId200" Type="http://schemas.openxmlformats.org/officeDocument/2006/relationships/hyperlink" Target="https://www.quanthockey.com/nhl/nationality/french-nhl-players-2014-15-stats.html" TargetMode="External"/><Relationship Id="rId16" Type="http://schemas.openxmlformats.org/officeDocument/2006/relationships/hyperlink" Target="https://www.quanthockey.com/nhl/nationality/swiss-nhl-players-2024-25-stats.html" TargetMode="External"/><Relationship Id="rId221" Type="http://schemas.openxmlformats.org/officeDocument/2006/relationships/hyperlink" Target="https://www.quanthockey.com/nhl/nationality/norwegian-nhl-players-2013-14-stats.html" TargetMode="External"/><Relationship Id="rId242" Type="http://schemas.openxmlformats.org/officeDocument/2006/relationships/hyperlink" Target="https://www.quanthockey.com/nhl/nationality/canadian-nhl-players-2011-12-stats.html" TargetMode="External"/><Relationship Id="rId263" Type="http://schemas.openxmlformats.org/officeDocument/2006/relationships/hyperlink" Target="https://www.quanthockey.com/nhl/nationality/american-nhl-players-2010-11-stats.html" TargetMode="External"/><Relationship Id="rId284" Type="http://schemas.openxmlformats.org/officeDocument/2006/relationships/hyperlink" Target="https://www.quanthockey.com/nhl/nationality/swedish-nhl-players-2009-10-stats.html" TargetMode="External"/><Relationship Id="rId319" Type="http://schemas.openxmlformats.org/officeDocument/2006/relationships/hyperlink" Target="https://www.quanthockey.com/nhl/nationality/norwegian-nhl-players-2008-09-stats.html" TargetMode="External"/><Relationship Id="rId37" Type="http://schemas.openxmlformats.org/officeDocument/2006/relationships/hyperlink" Target="https://www.quanthockey.com/nhl/nationality/danish-nhl-players-2023-24-stats.html" TargetMode="External"/><Relationship Id="rId58" Type="http://schemas.openxmlformats.org/officeDocument/2006/relationships/hyperlink" Target="https://www.quanthockey.com/nhl/nationality/austrian-nhl-players-2022-23-stats.html" TargetMode="External"/><Relationship Id="rId79" Type="http://schemas.openxmlformats.org/officeDocument/2006/relationships/hyperlink" Target="https://www.quanthockey.com/nhl/nationality/norwegian-nhl-players-2021-22-stats.html" TargetMode="External"/><Relationship Id="rId102" Type="http://schemas.openxmlformats.org/officeDocument/2006/relationships/hyperlink" Target="https://www.quanthockey.com/nhl/nationality/swedish-nhl-players-2019-20-stats.html" TargetMode="External"/><Relationship Id="rId123" Type="http://schemas.openxmlformats.org/officeDocument/2006/relationships/hyperlink" Target="https://www.quanthockey.com/nhl/nationality/swiss-nhl-players-2018-19-stats.html" TargetMode="External"/><Relationship Id="rId144" Type="http://schemas.openxmlformats.org/officeDocument/2006/relationships/hyperlink" Target="https://www.quanthockey.com/nhl/nationality/french-nhl-players-2017-18-stats.html" TargetMode="External"/><Relationship Id="rId330" Type="http://schemas.openxmlformats.org/officeDocument/2006/relationships/hyperlink" Target="https://www.quanthockey.com/nhl/nationality/swiss-nhl-players-2007-08-stats.html" TargetMode="External"/><Relationship Id="rId90" Type="http://schemas.openxmlformats.org/officeDocument/2006/relationships/hyperlink" Target="https://www.quanthockey.com/nhl/nationality/german-nhl-players-2020-21-stats.html" TargetMode="External"/><Relationship Id="rId165" Type="http://schemas.openxmlformats.org/officeDocument/2006/relationships/hyperlink" Target="https://www.quanthockey.com/nhl/nationality/norwegian-nhl-players-2016-17-stats.html" TargetMode="External"/><Relationship Id="rId186" Type="http://schemas.openxmlformats.org/officeDocument/2006/relationships/hyperlink" Target="https://www.quanthockey.com/nhl/nationality/croatian-nhl-players-2015-16-stats.html" TargetMode="External"/><Relationship Id="rId351" Type="http://schemas.openxmlformats.org/officeDocument/2006/relationships/hyperlink" Target="https://www.quanthockey.com/nhl/nationality/latvian-nhl-players-2006-07-stats.html" TargetMode="External"/><Relationship Id="rId372" Type="http://schemas.openxmlformats.org/officeDocument/2006/relationships/hyperlink" Target="https://www.quanthockey.com/nhl/nationality/swiss-nhl-players-2005-06-stats.html" TargetMode="External"/><Relationship Id="rId211" Type="http://schemas.openxmlformats.org/officeDocument/2006/relationships/hyperlink" Target="https://www.quanthockey.com/nhl/nationality/finnish-nhl-players-2013-14-stats.html" TargetMode="External"/><Relationship Id="rId232" Type="http://schemas.openxmlformats.org/officeDocument/2006/relationships/hyperlink" Target="https://www.quanthockey.com/nhl/nationality/danish-nhl-players-2012-13-stats.html" TargetMode="External"/><Relationship Id="rId253" Type="http://schemas.openxmlformats.org/officeDocument/2006/relationships/hyperlink" Target="https://www.quanthockey.com/nhl/nationality/austrian-nhl-players-2011-12-stats.html" TargetMode="External"/><Relationship Id="rId274" Type="http://schemas.openxmlformats.org/officeDocument/2006/relationships/hyperlink" Target="https://www.quanthockey.com/nhl/nationality/austrian-nhl-players-2010-11-stats.html" TargetMode="External"/><Relationship Id="rId295" Type="http://schemas.openxmlformats.org/officeDocument/2006/relationships/hyperlink" Target="https://www.quanthockey.com/nhl/nationality/austrian-nhl-players-2009-10-stats.html" TargetMode="External"/><Relationship Id="rId309" Type="http://schemas.openxmlformats.org/officeDocument/2006/relationships/hyperlink" Target="https://www.quanthockey.com/nhl/nationality/german-nhl-players-2008-09-stats.html" TargetMode="External"/><Relationship Id="rId27" Type="http://schemas.openxmlformats.org/officeDocument/2006/relationships/hyperlink" Target="https://www.quanthockey.com/nhl/nationality/australian-nhl-players-2024-25-stats.html" TargetMode="External"/><Relationship Id="rId48" Type="http://schemas.openxmlformats.org/officeDocument/2006/relationships/hyperlink" Target="https://www.quanthockey.com/nhl/nationality/swedish-nhl-players-2022-23-stats.html" TargetMode="External"/><Relationship Id="rId69" Type="http://schemas.openxmlformats.org/officeDocument/2006/relationships/hyperlink" Target="https://www.quanthockey.com/nhl/nationality/czech-nhl-players-2021-22-stats.html" TargetMode="External"/><Relationship Id="rId113" Type="http://schemas.openxmlformats.org/officeDocument/2006/relationships/hyperlink" Target="https://www.quanthockey.com/nhl/nationality/dutch-nhl-players-2019-20-stats.html" TargetMode="External"/><Relationship Id="rId134" Type="http://schemas.openxmlformats.org/officeDocument/2006/relationships/hyperlink" Target="https://www.quanthockey.com/nhl/nationality/canadian-nhl-players-2017-18-stats.html" TargetMode="External"/><Relationship Id="rId320" Type="http://schemas.openxmlformats.org/officeDocument/2006/relationships/hyperlink" Target="https://www.quanthockey.com/nhl/nationality/lithuanian-nhl-players-2008-09-stats.html" TargetMode="External"/><Relationship Id="rId80" Type="http://schemas.openxmlformats.org/officeDocument/2006/relationships/hyperlink" Target="https://www.quanthockey.com/nhl/nationality/dutch-nhl-players-2021-22-stats.html" TargetMode="External"/><Relationship Id="rId155" Type="http://schemas.openxmlformats.org/officeDocument/2006/relationships/hyperlink" Target="https://www.quanthockey.com/nhl/nationality/russian-nhl-players-2016-17-stats.html" TargetMode="External"/><Relationship Id="rId176" Type="http://schemas.openxmlformats.org/officeDocument/2006/relationships/hyperlink" Target="https://www.quanthockey.com/nhl/nationality/slovak-nhl-players-2015-16-stats.html" TargetMode="External"/><Relationship Id="rId197" Type="http://schemas.openxmlformats.org/officeDocument/2006/relationships/hyperlink" Target="https://www.quanthockey.com/nhl/nationality/danish-nhl-players-2014-15-stats.html" TargetMode="External"/><Relationship Id="rId341" Type="http://schemas.openxmlformats.org/officeDocument/2006/relationships/hyperlink" Target="https://www.quanthockey.com/nhl/nationality/canadian-nhl-players-2006-07-stats.html" TargetMode="External"/><Relationship Id="rId362" Type="http://schemas.openxmlformats.org/officeDocument/2006/relationships/hyperlink" Target="https://www.quanthockey.com/nhl/nationality/canadian-nhl-players-2005-06-stats.html" TargetMode="External"/><Relationship Id="rId201" Type="http://schemas.openxmlformats.org/officeDocument/2006/relationships/hyperlink" Target="https://www.quanthockey.com/nhl/nationality/latvian-nhl-players-2014-15-stats.html" TargetMode="External"/><Relationship Id="rId222" Type="http://schemas.openxmlformats.org/officeDocument/2006/relationships/hyperlink" Target="https://www.quanthockey.com/nhl/nationality/lithuanian-nhl-players-2013-14-stats.html" TargetMode="External"/><Relationship Id="rId243" Type="http://schemas.openxmlformats.org/officeDocument/2006/relationships/hyperlink" Target="https://www.quanthockey.com/nhl/nationality/american-nhl-players-2011-12-stats.html" TargetMode="External"/><Relationship Id="rId264" Type="http://schemas.openxmlformats.org/officeDocument/2006/relationships/hyperlink" Target="https://www.quanthockey.com/nhl/nationality/swedish-nhl-players-2010-11-stats.html" TargetMode="External"/><Relationship Id="rId285" Type="http://schemas.openxmlformats.org/officeDocument/2006/relationships/hyperlink" Target="https://www.quanthockey.com/nhl/nationality/czech-nhl-players-2009-10-stats.html" TargetMode="External"/><Relationship Id="rId17" Type="http://schemas.openxmlformats.org/officeDocument/2006/relationships/hyperlink" Target="https://www.quanthockey.com/nhl/nationality/slovak-nhl-players-2024-25-stats.html" TargetMode="External"/><Relationship Id="rId38" Type="http://schemas.openxmlformats.org/officeDocument/2006/relationships/hyperlink" Target="https://www.quanthockey.com/nhl/nationality/latvian-nhl-players-2023-24-stats.html" TargetMode="External"/><Relationship Id="rId59" Type="http://schemas.openxmlformats.org/officeDocument/2006/relationships/hyperlink" Target="https://www.quanthockey.com/nhl/nationality/australian-nhl-players-2022-23-stats.html" TargetMode="External"/><Relationship Id="rId103" Type="http://schemas.openxmlformats.org/officeDocument/2006/relationships/hyperlink" Target="https://www.quanthockey.com/nhl/nationality/russian-nhl-players-2019-20-stats.html" TargetMode="External"/><Relationship Id="rId124" Type="http://schemas.openxmlformats.org/officeDocument/2006/relationships/hyperlink" Target="https://www.quanthockey.com/nhl/nationality/slovak-nhl-players-2018-19-stats.html" TargetMode="External"/><Relationship Id="rId310" Type="http://schemas.openxmlformats.org/officeDocument/2006/relationships/hyperlink" Target="https://www.quanthockey.com/nhl/nationality/swiss-nhl-players-2008-09-stats.html" TargetMode="External"/><Relationship Id="rId70" Type="http://schemas.openxmlformats.org/officeDocument/2006/relationships/hyperlink" Target="https://www.quanthockey.com/nhl/nationality/swiss-nhl-players-2021-22-stats.html" TargetMode="External"/><Relationship Id="rId91" Type="http://schemas.openxmlformats.org/officeDocument/2006/relationships/hyperlink" Target="https://www.quanthockey.com/nhl/nationality/danish-nhl-players-2020-21-stats.html" TargetMode="External"/><Relationship Id="rId145" Type="http://schemas.openxmlformats.org/officeDocument/2006/relationships/hyperlink" Target="https://www.quanthockey.com/nhl/nationality/austrian-nhl-players-2017-18-stats.html" TargetMode="External"/><Relationship Id="rId166" Type="http://schemas.openxmlformats.org/officeDocument/2006/relationships/hyperlink" Target="https://www.quanthockey.com/nhl/nationality/croatian-nhl-players-2016-17-stats.html" TargetMode="External"/><Relationship Id="rId187" Type="http://schemas.openxmlformats.org/officeDocument/2006/relationships/hyperlink" Target="https://www.quanthockey.com/nhl/nationality/dutch-nhl-players-2015-16-stats.html" TargetMode="External"/><Relationship Id="rId331" Type="http://schemas.openxmlformats.org/officeDocument/2006/relationships/hyperlink" Target="https://www.quanthockey.com/nhl/nationality/kazakh-nhl-players-2007-08-stats.html" TargetMode="External"/><Relationship Id="rId352" Type="http://schemas.openxmlformats.org/officeDocument/2006/relationships/hyperlink" Target="https://www.quanthockey.com/nhl/nationality/belarussian-nhl-players-2006-07-stats.html" TargetMode="External"/><Relationship Id="rId373" Type="http://schemas.openxmlformats.org/officeDocument/2006/relationships/hyperlink" Target="https://www.quanthockey.com/nhl/nationality/latvian-nhl-players-2005-06-stats.html" TargetMode="External"/><Relationship Id="rId1" Type="http://schemas.openxmlformats.org/officeDocument/2006/relationships/hyperlink" Target="javascript:SortStats('NationalityTotals','Players','2024-25','0','','reg','Players','A','NHL','en',false);" TargetMode="External"/><Relationship Id="rId212" Type="http://schemas.openxmlformats.org/officeDocument/2006/relationships/hyperlink" Target="https://www.quanthockey.com/nhl/nationality/slovak-nhl-players-2013-14-stats.html" TargetMode="External"/><Relationship Id="rId233" Type="http://schemas.openxmlformats.org/officeDocument/2006/relationships/hyperlink" Target="https://www.quanthockey.com/nhl/nationality/austrian-nhl-players-2012-13-stats.html" TargetMode="External"/><Relationship Id="rId254" Type="http://schemas.openxmlformats.org/officeDocument/2006/relationships/hyperlink" Target="https://www.quanthockey.com/nhl/nationality/belarussian-nhl-players-2011-12-stats.html" TargetMode="External"/><Relationship Id="rId28" Type="http://schemas.openxmlformats.org/officeDocument/2006/relationships/hyperlink" Target="https://www.quanthockey.com/nhl/nationality/canadian-nhl-players-2023-24-stats.html" TargetMode="External"/><Relationship Id="rId49" Type="http://schemas.openxmlformats.org/officeDocument/2006/relationships/hyperlink" Target="https://www.quanthockey.com/nhl/nationality/russian-nhl-players-2022-23-stats.html" TargetMode="External"/><Relationship Id="rId114" Type="http://schemas.openxmlformats.org/officeDocument/2006/relationships/hyperlink" Target="https://www.quanthockey.com/nhl/nationality/australian-nhl-players-2019-20-stats.html" TargetMode="External"/><Relationship Id="rId275" Type="http://schemas.openxmlformats.org/officeDocument/2006/relationships/hyperlink" Target="https://www.quanthockey.com/nhl/nationality/kazakh-nhl-players-2010-11-stats.html" TargetMode="External"/><Relationship Id="rId296" Type="http://schemas.openxmlformats.org/officeDocument/2006/relationships/hyperlink" Target="https://www.quanthockey.com/nhl/nationality/ukrainian-nhl-players-2009-10-stats.html" TargetMode="External"/><Relationship Id="rId300" Type="http://schemas.openxmlformats.org/officeDocument/2006/relationships/hyperlink" Target="https://www.quanthockey.com/nhl/nationality/french-nhl-players-2009-10-stats.html" TargetMode="External"/><Relationship Id="rId60" Type="http://schemas.openxmlformats.org/officeDocument/2006/relationships/hyperlink" Target="https://www.quanthockey.com/nhl/nationality/slovenian-nhl-players-2022-23-stats.html" TargetMode="External"/><Relationship Id="rId81" Type="http://schemas.openxmlformats.org/officeDocument/2006/relationships/hyperlink" Target="https://www.quanthockey.com/nhl/nationality/australian-nhl-players-2021-22-stats.html" TargetMode="External"/><Relationship Id="rId135" Type="http://schemas.openxmlformats.org/officeDocument/2006/relationships/hyperlink" Target="https://www.quanthockey.com/nhl/nationality/american-nhl-players-2017-18-stats.html" TargetMode="External"/><Relationship Id="rId156" Type="http://schemas.openxmlformats.org/officeDocument/2006/relationships/hyperlink" Target="https://www.quanthockey.com/nhl/nationality/finnish-nhl-players-2016-17-stats.html" TargetMode="External"/><Relationship Id="rId177" Type="http://schemas.openxmlformats.org/officeDocument/2006/relationships/hyperlink" Target="https://www.quanthockey.com/nhl/nationality/german-nhl-players-2015-16-stats.html" TargetMode="External"/><Relationship Id="rId198" Type="http://schemas.openxmlformats.org/officeDocument/2006/relationships/hyperlink" Target="https://www.quanthockey.com/nhl/nationality/belarussian-nhl-players-2014-15-stats.html" TargetMode="External"/><Relationship Id="rId321" Type="http://schemas.openxmlformats.org/officeDocument/2006/relationships/hyperlink" Target="https://www.quanthockey.com/nhl/nationality/canadian-nhl-players-2007-08-stats.html" TargetMode="External"/><Relationship Id="rId342" Type="http://schemas.openxmlformats.org/officeDocument/2006/relationships/hyperlink" Target="https://www.quanthockey.com/nhl/nationality/american-nhl-players-2006-07-stats.html" TargetMode="External"/><Relationship Id="rId363" Type="http://schemas.openxmlformats.org/officeDocument/2006/relationships/hyperlink" Target="https://www.quanthockey.com/nhl/nationality/american-nhl-players-2005-06-stats.html" TargetMode="External"/><Relationship Id="rId202" Type="http://schemas.openxmlformats.org/officeDocument/2006/relationships/hyperlink" Target="https://www.quanthockey.com/nhl/nationality/slovenian-nhl-players-2014-15-stats.html" TargetMode="External"/><Relationship Id="rId223" Type="http://schemas.openxmlformats.org/officeDocument/2006/relationships/hyperlink" Target="https://www.quanthockey.com/nhl/nationality/canadian-nhl-players-2012-13-stats.html" TargetMode="External"/><Relationship Id="rId244" Type="http://schemas.openxmlformats.org/officeDocument/2006/relationships/hyperlink" Target="https://www.quanthockey.com/nhl/nationality/swedish-nhl-players-2011-12-stats.html" TargetMode="External"/><Relationship Id="rId18" Type="http://schemas.openxmlformats.org/officeDocument/2006/relationships/hyperlink" Target="https://www.quanthockey.com/nhl/nationality/german-nhl-players-2024-25-stats.html" TargetMode="External"/><Relationship Id="rId39" Type="http://schemas.openxmlformats.org/officeDocument/2006/relationships/hyperlink" Target="https://www.quanthockey.com/nhl/nationality/belarussian-nhl-players-2023-24-stats.html" TargetMode="External"/><Relationship Id="rId265" Type="http://schemas.openxmlformats.org/officeDocument/2006/relationships/hyperlink" Target="https://www.quanthockey.com/nhl/nationality/czech-nhl-players-2010-11-stats.html" TargetMode="External"/><Relationship Id="rId286" Type="http://schemas.openxmlformats.org/officeDocument/2006/relationships/hyperlink" Target="https://www.quanthockey.com/nhl/nationality/finnish-nhl-players-2009-10-stats.html" TargetMode="External"/><Relationship Id="rId50" Type="http://schemas.openxmlformats.org/officeDocument/2006/relationships/hyperlink" Target="https://www.quanthockey.com/nhl/nationality/finnish-nhl-players-2022-23-stats.html" TargetMode="External"/><Relationship Id="rId104" Type="http://schemas.openxmlformats.org/officeDocument/2006/relationships/hyperlink" Target="https://www.quanthockey.com/nhl/nationality/finnish-nhl-players-2019-20-stats.html" TargetMode="External"/><Relationship Id="rId125" Type="http://schemas.openxmlformats.org/officeDocument/2006/relationships/hyperlink" Target="https://www.quanthockey.com/nhl/nationality/german-nhl-players-2018-19-stats.html" TargetMode="External"/><Relationship Id="rId146" Type="http://schemas.openxmlformats.org/officeDocument/2006/relationships/hyperlink" Target="https://www.quanthockey.com/nhl/nationality/norwegian-nhl-players-2017-18-stats.html" TargetMode="External"/><Relationship Id="rId167" Type="http://schemas.openxmlformats.org/officeDocument/2006/relationships/hyperlink" Target="https://www.quanthockey.com/nhl/nationality/slovenian-nhl-players-2016-17-stats.html" TargetMode="External"/><Relationship Id="rId188" Type="http://schemas.openxmlformats.org/officeDocument/2006/relationships/hyperlink" Target="https://www.quanthockey.com/nhl/nationality/canadian-nhl-players-2014-15-stats.html" TargetMode="External"/><Relationship Id="rId311" Type="http://schemas.openxmlformats.org/officeDocument/2006/relationships/hyperlink" Target="https://www.quanthockey.com/nhl/nationality/danish-nhl-players-2008-09-stats.html" TargetMode="External"/><Relationship Id="rId332" Type="http://schemas.openxmlformats.org/officeDocument/2006/relationships/hyperlink" Target="https://www.quanthockey.com/nhl/nationality/latvian-nhl-players-2007-08-stats.html" TargetMode="External"/><Relationship Id="rId353" Type="http://schemas.openxmlformats.org/officeDocument/2006/relationships/hyperlink" Target="https://www.quanthockey.com/nhl/nationality/austrian-nhl-players-2006-07-stats.html" TargetMode="External"/><Relationship Id="rId374" Type="http://schemas.openxmlformats.org/officeDocument/2006/relationships/hyperlink" Target="https://www.quanthockey.com/nhl/nationality/austrian-nhl-players-2005-06-stats.html" TargetMode="External"/><Relationship Id="rId71" Type="http://schemas.openxmlformats.org/officeDocument/2006/relationships/hyperlink" Target="https://www.quanthockey.com/nhl/nationality/slovak-nhl-players-2021-22-stats.html" TargetMode="External"/><Relationship Id="rId92" Type="http://schemas.openxmlformats.org/officeDocument/2006/relationships/hyperlink" Target="https://www.quanthockey.com/nhl/nationality/latvian-nhl-players-2020-21-stats.html" TargetMode="External"/><Relationship Id="rId213" Type="http://schemas.openxmlformats.org/officeDocument/2006/relationships/hyperlink" Target="https://www.quanthockey.com/nhl/nationality/swiss-nhl-players-2013-14-stats.html" TargetMode="External"/><Relationship Id="rId234" Type="http://schemas.openxmlformats.org/officeDocument/2006/relationships/hyperlink" Target="https://www.quanthockey.com/nhl/nationality/belarussian-nhl-players-2012-13-stats.html" TargetMode="External"/><Relationship Id="rId2" Type="http://schemas.openxmlformats.org/officeDocument/2006/relationships/hyperlink" Target="javascript:SortStats('NationalityTotals','Players','2024-25','0','','reg','GP','D','NHL','en',false);" TargetMode="External"/><Relationship Id="rId29" Type="http://schemas.openxmlformats.org/officeDocument/2006/relationships/hyperlink" Target="https://www.quanthockey.com/nhl/nationality/american-nhl-players-2023-24-stats.html" TargetMode="External"/><Relationship Id="rId255" Type="http://schemas.openxmlformats.org/officeDocument/2006/relationships/hyperlink" Target="https://www.quanthockey.com/nhl/nationality/slovenian-nhl-players-2011-12-stats.html" TargetMode="External"/><Relationship Id="rId276" Type="http://schemas.openxmlformats.org/officeDocument/2006/relationships/hyperlink" Target="https://www.quanthockey.com/nhl/nationality/ukrainian-nhl-players-2010-11-stats.html" TargetMode="External"/><Relationship Id="rId297" Type="http://schemas.openxmlformats.org/officeDocument/2006/relationships/hyperlink" Target="https://www.quanthockey.com/nhl/nationality/norwegian-nhl-players-2009-10-stats.html" TargetMode="External"/><Relationship Id="rId40" Type="http://schemas.openxmlformats.org/officeDocument/2006/relationships/hyperlink" Target="https://www.quanthockey.com/nhl/nationality/french-nhl-players-2023-24-stats.html" TargetMode="External"/><Relationship Id="rId115" Type="http://schemas.openxmlformats.org/officeDocument/2006/relationships/hyperlink" Target="https://www.quanthockey.com/nhl/nationality/slovenian-nhl-players-2019-20-stats.html" TargetMode="External"/><Relationship Id="rId136" Type="http://schemas.openxmlformats.org/officeDocument/2006/relationships/hyperlink" Target="https://www.quanthockey.com/nhl/nationality/swedish-nhl-players-2017-18-stats.html" TargetMode="External"/><Relationship Id="rId157" Type="http://schemas.openxmlformats.org/officeDocument/2006/relationships/hyperlink" Target="https://www.quanthockey.com/nhl/nationality/czech-nhl-players-2016-17-stats.html" TargetMode="External"/><Relationship Id="rId178" Type="http://schemas.openxmlformats.org/officeDocument/2006/relationships/hyperlink" Target="https://www.quanthockey.com/nhl/nationality/danish-nhl-players-2015-16-stats.html" TargetMode="External"/><Relationship Id="rId301" Type="http://schemas.openxmlformats.org/officeDocument/2006/relationships/hyperlink" Target="https://www.quanthockey.com/nhl/nationality/slovenian-nhl-players-2009-10-stats.html" TargetMode="External"/><Relationship Id="rId322" Type="http://schemas.openxmlformats.org/officeDocument/2006/relationships/hyperlink" Target="https://www.quanthockey.com/nhl/nationality/american-nhl-players-2007-08-stats.html" TargetMode="External"/><Relationship Id="rId343" Type="http://schemas.openxmlformats.org/officeDocument/2006/relationships/hyperlink" Target="https://www.quanthockey.com/nhl/nationality/czech-nhl-players-2006-07-stats.html" TargetMode="External"/><Relationship Id="rId364" Type="http://schemas.openxmlformats.org/officeDocument/2006/relationships/hyperlink" Target="https://www.quanthockey.com/nhl/nationality/czech-nhl-players-2005-06-stats.html" TargetMode="External"/><Relationship Id="rId61" Type="http://schemas.openxmlformats.org/officeDocument/2006/relationships/hyperlink" Target="https://www.quanthockey.com/nhl/nationality/norwegian-nhl-players-2022-23-stats.html" TargetMode="External"/><Relationship Id="rId82" Type="http://schemas.openxmlformats.org/officeDocument/2006/relationships/hyperlink" Target="https://www.quanthockey.com/nhl/nationality/canadian-nhl-players-2020-21-stats.html" TargetMode="External"/><Relationship Id="rId199" Type="http://schemas.openxmlformats.org/officeDocument/2006/relationships/hyperlink" Target="https://www.quanthockey.com/nhl/nationality/austrian-nhl-players-2014-15-stats.html" TargetMode="External"/><Relationship Id="rId203" Type="http://schemas.openxmlformats.org/officeDocument/2006/relationships/hyperlink" Target="https://www.quanthockey.com/nhl/nationality/norwegian-nhl-players-2014-15-stats.html" TargetMode="External"/><Relationship Id="rId19" Type="http://schemas.openxmlformats.org/officeDocument/2006/relationships/hyperlink" Target="https://www.quanthockey.com/nhl/nationality/belarussian-nhl-players-2024-25-stats.html" TargetMode="External"/><Relationship Id="rId224" Type="http://schemas.openxmlformats.org/officeDocument/2006/relationships/hyperlink" Target="https://www.quanthockey.com/nhl/nationality/american-nhl-players-2012-13-stats.html" TargetMode="External"/><Relationship Id="rId245" Type="http://schemas.openxmlformats.org/officeDocument/2006/relationships/hyperlink" Target="https://www.quanthockey.com/nhl/nationality/czech-nhl-players-2011-12-stats.html" TargetMode="External"/><Relationship Id="rId266" Type="http://schemas.openxmlformats.org/officeDocument/2006/relationships/hyperlink" Target="https://www.quanthockey.com/nhl/nationality/russian-nhl-players-2010-11-stats.html" TargetMode="External"/><Relationship Id="rId287" Type="http://schemas.openxmlformats.org/officeDocument/2006/relationships/hyperlink" Target="https://www.quanthockey.com/nhl/nationality/russian-nhl-players-2009-10-stats.html" TargetMode="External"/><Relationship Id="rId30" Type="http://schemas.openxmlformats.org/officeDocument/2006/relationships/hyperlink" Target="https://www.quanthockey.com/nhl/nationality/swedish-nhl-players-2023-24-stats.html" TargetMode="External"/><Relationship Id="rId105" Type="http://schemas.openxmlformats.org/officeDocument/2006/relationships/hyperlink" Target="https://www.quanthockey.com/nhl/nationality/czech-nhl-players-2019-20-stats.html" TargetMode="External"/><Relationship Id="rId126" Type="http://schemas.openxmlformats.org/officeDocument/2006/relationships/hyperlink" Target="https://www.quanthockey.com/nhl/nationality/danish-nhl-players-2018-19-stats.html" TargetMode="External"/><Relationship Id="rId147" Type="http://schemas.openxmlformats.org/officeDocument/2006/relationships/hyperlink" Target="https://www.quanthockey.com/nhl/nationality/belarussian-nhl-players-2017-18-stats.html" TargetMode="External"/><Relationship Id="rId168" Type="http://schemas.openxmlformats.org/officeDocument/2006/relationships/hyperlink" Target="https://www.quanthockey.com/nhl/nationality/belarussian-nhl-players-2016-17-stats.html" TargetMode="External"/><Relationship Id="rId312" Type="http://schemas.openxmlformats.org/officeDocument/2006/relationships/hyperlink" Target="https://www.quanthockey.com/nhl/nationality/belarussian-nhl-players-2008-09-stats.html" TargetMode="External"/><Relationship Id="rId333" Type="http://schemas.openxmlformats.org/officeDocument/2006/relationships/hyperlink" Target="https://www.quanthockey.com/nhl/nationality/danish-nhl-players-2007-08-stats.html" TargetMode="External"/><Relationship Id="rId354" Type="http://schemas.openxmlformats.org/officeDocument/2006/relationships/hyperlink" Target="https://www.quanthockey.com/nhl/nationality/ukrainian-nhl-players-2006-07-stats.html" TargetMode="External"/><Relationship Id="rId51" Type="http://schemas.openxmlformats.org/officeDocument/2006/relationships/hyperlink" Target="https://www.quanthockey.com/nhl/nationality/czech-nhl-players-2022-23-stats.html" TargetMode="External"/><Relationship Id="rId72" Type="http://schemas.openxmlformats.org/officeDocument/2006/relationships/hyperlink" Target="https://www.quanthockey.com/nhl/nationality/german-nhl-players-2021-22-stats.html" TargetMode="External"/><Relationship Id="rId93" Type="http://schemas.openxmlformats.org/officeDocument/2006/relationships/hyperlink" Target="https://www.quanthockey.com/nhl/nationality/french-nhl-players-2020-21-stats.html" TargetMode="External"/><Relationship Id="rId189" Type="http://schemas.openxmlformats.org/officeDocument/2006/relationships/hyperlink" Target="https://www.quanthockey.com/nhl/nationality/american-nhl-players-2014-15-stats.html" TargetMode="External"/><Relationship Id="rId375" Type="http://schemas.openxmlformats.org/officeDocument/2006/relationships/hyperlink" Target="https://www.quanthockey.com/nhl/nationality/polish-nhl-players-2005-06-stats.html" TargetMode="External"/><Relationship Id="rId3" Type="http://schemas.openxmlformats.org/officeDocument/2006/relationships/hyperlink" Target="javascript:SortStats('NationalityTotals','Players','2024-25','0','','reg','G','D','NHL','en',false);" TargetMode="External"/><Relationship Id="rId214" Type="http://schemas.openxmlformats.org/officeDocument/2006/relationships/hyperlink" Target="https://www.quanthockey.com/nhl/nationality/danish-nhl-players-2013-14-stats.html" TargetMode="External"/><Relationship Id="rId235" Type="http://schemas.openxmlformats.org/officeDocument/2006/relationships/hyperlink" Target="https://www.quanthockey.com/nhl/nationality/french-nhl-players-2012-13-stats.html" TargetMode="External"/><Relationship Id="rId256" Type="http://schemas.openxmlformats.org/officeDocument/2006/relationships/hyperlink" Target="https://www.quanthockey.com/nhl/nationality/ukrainian-nhl-players-2011-12-stats.html" TargetMode="External"/><Relationship Id="rId277" Type="http://schemas.openxmlformats.org/officeDocument/2006/relationships/hyperlink" Target="https://www.quanthockey.com/nhl/nationality/slovenian-nhl-players-2010-11-stats.html" TargetMode="External"/><Relationship Id="rId298" Type="http://schemas.openxmlformats.org/officeDocument/2006/relationships/hyperlink" Target="https://www.quanthockey.com/nhl/nationality/lithuanian-nhl-players-2009-10-stats.html" TargetMode="External"/><Relationship Id="rId116" Type="http://schemas.openxmlformats.org/officeDocument/2006/relationships/hyperlink" Target="https://www.quanthockey.com/nhl/nationality/norwegian-nhl-players-2019-20-stats.html" TargetMode="External"/><Relationship Id="rId137" Type="http://schemas.openxmlformats.org/officeDocument/2006/relationships/hyperlink" Target="https://www.quanthockey.com/nhl/nationality/finnish-nhl-players-2017-18-stats.html" TargetMode="External"/><Relationship Id="rId158" Type="http://schemas.openxmlformats.org/officeDocument/2006/relationships/hyperlink" Target="https://www.quanthockey.com/nhl/nationality/swiss-nhl-players-2016-17-stats.html" TargetMode="External"/><Relationship Id="rId302" Type="http://schemas.openxmlformats.org/officeDocument/2006/relationships/hyperlink" Target="https://www.quanthockey.com/nhl/nationality/canadian-nhl-players-2008-09-stats.html" TargetMode="External"/><Relationship Id="rId323" Type="http://schemas.openxmlformats.org/officeDocument/2006/relationships/hyperlink" Target="https://www.quanthockey.com/nhl/nationality/czech-nhl-players-2007-08-stats.html" TargetMode="External"/><Relationship Id="rId344" Type="http://schemas.openxmlformats.org/officeDocument/2006/relationships/hyperlink" Target="https://www.quanthockey.com/nhl/nationality/swedish-nhl-players-2006-07-stats.html" TargetMode="External"/><Relationship Id="rId20" Type="http://schemas.openxmlformats.org/officeDocument/2006/relationships/hyperlink" Target="https://www.quanthockey.com/nhl/nationality/danish-nhl-players-2024-25-stats.html" TargetMode="External"/><Relationship Id="rId41" Type="http://schemas.openxmlformats.org/officeDocument/2006/relationships/hyperlink" Target="https://www.quanthockey.com/nhl/nationality/norwegian-nhl-players-2023-24-stats.html" TargetMode="External"/><Relationship Id="rId62" Type="http://schemas.openxmlformats.org/officeDocument/2006/relationships/hyperlink" Target="https://www.quanthockey.com/nhl/nationality/dutch-nhl-players-2022-23-stats.html" TargetMode="External"/><Relationship Id="rId83" Type="http://schemas.openxmlformats.org/officeDocument/2006/relationships/hyperlink" Target="https://www.quanthockey.com/nhl/nationality/american-nhl-players-2020-21-stats.html" TargetMode="External"/><Relationship Id="rId179" Type="http://schemas.openxmlformats.org/officeDocument/2006/relationships/hyperlink" Target="https://www.quanthockey.com/nhl/nationality/latvian-nhl-players-2015-16-stats.html" TargetMode="External"/><Relationship Id="rId365" Type="http://schemas.openxmlformats.org/officeDocument/2006/relationships/hyperlink" Target="https://www.quanthockey.com/nhl/nationality/russian-nhl-players-2005-06-stats.html" TargetMode="External"/><Relationship Id="rId190" Type="http://schemas.openxmlformats.org/officeDocument/2006/relationships/hyperlink" Target="https://www.quanthockey.com/nhl/nationality/swedish-nhl-players-2014-15-stats.html" TargetMode="External"/><Relationship Id="rId204" Type="http://schemas.openxmlformats.org/officeDocument/2006/relationships/hyperlink" Target="https://www.quanthockey.com/nhl/nationality/lithuanian-nhl-players-2014-15-stats.html" TargetMode="External"/><Relationship Id="rId225" Type="http://schemas.openxmlformats.org/officeDocument/2006/relationships/hyperlink" Target="https://www.quanthockey.com/nhl/nationality/swedish-nhl-players-2012-13-stats.html" TargetMode="External"/><Relationship Id="rId246" Type="http://schemas.openxmlformats.org/officeDocument/2006/relationships/hyperlink" Target="https://www.quanthockey.com/nhl/nationality/russian-nhl-players-2011-12-stats.html" TargetMode="External"/><Relationship Id="rId267" Type="http://schemas.openxmlformats.org/officeDocument/2006/relationships/hyperlink" Target="https://www.quanthockey.com/nhl/nationality/finnish-nhl-players-2010-11-stats.html" TargetMode="External"/><Relationship Id="rId288" Type="http://schemas.openxmlformats.org/officeDocument/2006/relationships/hyperlink" Target="https://www.quanthockey.com/nhl/nationality/slovak-nhl-players-2009-10-stats.html" TargetMode="External"/><Relationship Id="rId106" Type="http://schemas.openxmlformats.org/officeDocument/2006/relationships/hyperlink" Target="https://www.quanthockey.com/nhl/nationality/swiss-nhl-players-2019-20-stats.html" TargetMode="External"/><Relationship Id="rId127" Type="http://schemas.openxmlformats.org/officeDocument/2006/relationships/hyperlink" Target="https://www.quanthockey.com/nhl/nationality/austrian-nhl-players-2018-19-stats.html" TargetMode="External"/><Relationship Id="rId313" Type="http://schemas.openxmlformats.org/officeDocument/2006/relationships/hyperlink" Target="https://www.quanthockey.com/nhl/nationality/latvian-nhl-players-2008-09-stats.html" TargetMode="External"/><Relationship Id="rId10" Type="http://schemas.openxmlformats.org/officeDocument/2006/relationships/hyperlink" Target="https://www.quanthockey.com/nhl/nationality/canadian-nhl-players-2024-25-stats.html" TargetMode="External"/><Relationship Id="rId31" Type="http://schemas.openxmlformats.org/officeDocument/2006/relationships/hyperlink" Target="https://www.quanthockey.com/nhl/nationality/russian-nhl-players-2023-24-stats.html" TargetMode="External"/><Relationship Id="rId52" Type="http://schemas.openxmlformats.org/officeDocument/2006/relationships/hyperlink" Target="https://www.quanthockey.com/nhl/nationality/swiss-nhl-players-2022-23-stats.html" TargetMode="External"/><Relationship Id="rId73" Type="http://schemas.openxmlformats.org/officeDocument/2006/relationships/hyperlink" Target="https://www.quanthockey.com/nhl/nationality/danish-nhl-players-2021-22-stats.html" TargetMode="External"/><Relationship Id="rId94" Type="http://schemas.openxmlformats.org/officeDocument/2006/relationships/hyperlink" Target="https://www.quanthockey.com/nhl/nationality/belarussian-nhl-players-2020-21-stats.html" TargetMode="External"/><Relationship Id="rId148" Type="http://schemas.openxmlformats.org/officeDocument/2006/relationships/hyperlink" Target="https://www.quanthockey.com/nhl/nationality/dutch-nhl-players-2017-18-stats.html" TargetMode="External"/><Relationship Id="rId169" Type="http://schemas.openxmlformats.org/officeDocument/2006/relationships/hyperlink" Target="https://www.quanthockey.com/nhl/nationality/canadian-nhl-players-2015-16-stats.html" TargetMode="External"/><Relationship Id="rId334" Type="http://schemas.openxmlformats.org/officeDocument/2006/relationships/hyperlink" Target="https://www.quanthockey.com/nhl/nationality/ukrainian-nhl-players-2007-08-stats.html" TargetMode="External"/><Relationship Id="rId355" Type="http://schemas.openxmlformats.org/officeDocument/2006/relationships/hyperlink" Target="https://www.quanthockey.com/nhl/nationality/norwegian-nhl-players-2006-07-stats.html" TargetMode="External"/><Relationship Id="rId376" Type="http://schemas.openxmlformats.org/officeDocument/2006/relationships/hyperlink" Target="https://www.quanthockey.com/nhl/nationality/ukrainian-nhl-players-2005-06-stats.html" TargetMode="External"/><Relationship Id="rId4" Type="http://schemas.openxmlformats.org/officeDocument/2006/relationships/hyperlink" Target="javascript:SortStats('NationalityTotals','Players','2024-25','0','','reg','A','D','NHL','en',false);" TargetMode="External"/><Relationship Id="rId180" Type="http://schemas.openxmlformats.org/officeDocument/2006/relationships/hyperlink" Target="https://www.quanthockey.com/nhl/nationality/austrian-nhl-players-2015-16-stats.html" TargetMode="External"/><Relationship Id="rId215" Type="http://schemas.openxmlformats.org/officeDocument/2006/relationships/hyperlink" Target="https://www.quanthockey.com/nhl/nationality/german-nhl-players-2013-14-stats.html" TargetMode="External"/><Relationship Id="rId236" Type="http://schemas.openxmlformats.org/officeDocument/2006/relationships/hyperlink" Target="https://www.quanthockey.com/nhl/nationality/ukrainian-nhl-players-2012-13-stats.html" TargetMode="External"/><Relationship Id="rId257" Type="http://schemas.openxmlformats.org/officeDocument/2006/relationships/hyperlink" Target="https://www.quanthockey.com/nhl/nationality/south-korean-nhl-players-2011-12-stats.html" TargetMode="External"/><Relationship Id="rId278" Type="http://schemas.openxmlformats.org/officeDocument/2006/relationships/hyperlink" Target="https://www.quanthockey.com/nhl/nationality/norwegian-nhl-players-2010-11-stats.html" TargetMode="External"/><Relationship Id="rId303" Type="http://schemas.openxmlformats.org/officeDocument/2006/relationships/hyperlink" Target="https://www.quanthockey.com/nhl/nationality/american-nhl-players-2008-09-stats.html" TargetMode="External"/><Relationship Id="rId42" Type="http://schemas.openxmlformats.org/officeDocument/2006/relationships/hyperlink" Target="https://www.quanthockey.com/nhl/nationality/dutch-nhl-players-2023-24-stats.html" TargetMode="External"/><Relationship Id="rId84" Type="http://schemas.openxmlformats.org/officeDocument/2006/relationships/hyperlink" Target="https://www.quanthockey.com/nhl/nationality/swedish-nhl-players-2020-21-stats.html" TargetMode="External"/><Relationship Id="rId138" Type="http://schemas.openxmlformats.org/officeDocument/2006/relationships/hyperlink" Target="https://www.quanthockey.com/nhl/nationality/russian-nhl-players-2017-18-stats.html" TargetMode="External"/><Relationship Id="rId345" Type="http://schemas.openxmlformats.org/officeDocument/2006/relationships/hyperlink" Target="https://www.quanthockey.com/nhl/nationality/russian-nhl-players-2006-07-stats.html" TargetMode="External"/><Relationship Id="rId191" Type="http://schemas.openxmlformats.org/officeDocument/2006/relationships/hyperlink" Target="https://www.quanthockey.com/nhl/nationality/czech-nhl-players-2014-15-stats.html" TargetMode="External"/><Relationship Id="rId205" Type="http://schemas.openxmlformats.org/officeDocument/2006/relationships/hyperlink" Target="https://www.quanthockey.com/nhl/nationality/croatian-nhl-players-2014-15-stats.html" TargetMode="External"/><Relationship Id="rId247" Type="http://schemas.openxmlformats.org/officeDocument/2006/relationships/hyperlink" Target="https://www.quanthockey.com/nhl/nationality/finnish-nhl-players-2011-12-stats.html" TargetMode="External"/><Relationship Id="rId107" Type="http://schemas.openxmlformats.org/officeDocument/2006/relationships/hyperlink" Target="https://www.quanthockey.com/nhl/nationality/slovak-nhl-players-2019-20-stats.html" TargetMode="External"/><Relationship Id="rId289" Type="http://schemas.openxmlformats.org/officeDocument/2006/relationships/hyperlink" Target="https://www.quanthockey.com/nhl/nationality/german-nhl-players-2009-10-stats.html" TargetMode="External"/><Relationship Id="rId11" Type="http://schemas.openxmlformats.org/officeDocument/2006/relationships/hyperlink" Target="https://www.quanthockey.com/nhl/nationality/american-nhl-players-2024-25-stats.html" TargetMode="External"/><Relationship Id="rId53" Type="http://schemas.openxmlformats.org/officeDocument/2006/relationships/hyperlink" Target="https://www.quanthockey.com/nhl/nationality/slovak-nhl-players-2022-23-stats.html" TargetMode="External"/><Relationship Id="rId149" Type="http://schemas.openxmlformats.org/officeDocument/2006/relationships/hyperlink" Target="https://www.quanthockey.com/nhl/nationality/latvian-nhl-players-2017-18-stats.html" TargetMode="External"/><Relationship Id="rId314" Type="http://schemas.openxmlformats.org/officeDocument/2006/relationships/hyperlink" Target="https://www.quanthockey.com/nhl/nationality/kazakh-nhl-players-2008-09-stats.html" TargetMode="External"/><Relationship Id="rId356" Type="http://schemas.openxmlformats.org/officeDocument/2006/relationships/hyperlink" Target="https://www.quanthockey.com/nhl/nationality/french-nhl-players-2006-07-stats.html" TargetMode="External"/><Relationship Id="rId95" Type="http://schemas.openxmlformats.org/officeDocument/2006/relationships/hyperlink" Target="https://www.quanthockey.com/nhl/nationality/australian-nhl-players-2020-21-stats.html" TargetMode="External"/><Relationship Id="rId160" Type="http://schemas.openxmlformats.org/officeDocument/2006/relationships/hyperlink" Target="https://www.quanthockey.com/nhl/nationality/danish-nhl-players-2016-17-stats.html" TargetMode="External"/><Relationship Id="rId216" Type="http://schemas.openxmlformats.org/officeDocument/2006/relationships/hyperlink" Target="https://www.quanthockey.com/nhl/nationality/austrian-nhl-players-2013-14-stats.html" TargetMode="External"/><Relationship Id="rId258" Type="http://schemas.openxmlformats.org/officeDocument/2006/relationships/hyperlink" Target="https://www.quanthockey.com/nhl/nationality/french-nhl-players-2011-12-stats.html" TargetMode="External"/><Relationship Id="rId22" Type="http://schemas.openxmlformats.org/officeDocument/2006/relationships/hyperlink" Target="https://www.quanthockey.com/nhl/nationality/norwegian-nhl-players-2024-25-stats.html" TargetMode="External"/><Relationship Id="rId64" Type="http://schemas.openxmlformats.org/officeDocument/2006/relationships/hyperlink" Target="https://www.quanthockey.com/nhl/nationality/canadian-nhl-players-2021-22-stats.html" TargetMode="External"/><Relationship Id="rId118" Type="http://schemas.openxmlformats.org/officeDocument/2006/relationships/hyperlink" Target="https://www.quanthockey.com/nhl/nationality/american-nhl-players-2018-19-stats.html" TargetMode="External"/><Relationship Id="rId325" Type="http://schemas.openxmlformats.org/officeDocument/2006/relationships/hyperlink" Target="https://www.quanthockey.com/nhl/nationality/finnish-nhl-players-2007-08-stats.html" TargetMode="External"/><Relationship Id="rId367" Type="http://schemas.openxmlformats.org/officeDocument/2006/relationships/hyperlink" Target="https://www.quanthockey.com/nhl/nationality/finnish-nhl-players-2005-06-stats.html" TargetMode="External"/><Relationship Id="rId171" Type="http://schemas.openxmlformats.org/officeDocument/2006/relationships/hyperlink" Target="https://www.quanthockey.com/nhl/nationality/swedish-nhl-players-2015-16-stats.html" TargetMode="External"/><Relationship Id="rId227" Type="http://schemas.openxmlformats.org/officeDocument/2006/relationships/hyperlink" Target="https://www.quanthockey.com/nhl/nationality/finnish-nhl-players-2012-13-stats.html" TargetMode="External"/><Relationship Id="rId269" Type="http://schemas.openxmlformats.org/officeDocument/2006/relationships/hyperlink" Target="https://www.quanthockey.com/nhl/nationality/german-nhl-players-2010-11-stats.html" TargetMode="External"/><Relationship Id="rId33" Type="http://schemas.openxmlformats.org/officeDocument/2006/relationships/hyperlink" Target="https://www.quanthockey.com/nhl/nationality/czech-nhl-players-2023-24-stats.html" TargetMode="External"/><Relationship Id="rId129" Type="http://schemas.openxmlformats.org/officeDocument/2006/relationships/hyperlink" Target="https://www.quanthockey.com/nhl/nationality/latvian-nhl-players-2018-19-stats.html" TargetMode="External"/><Relationship Id="rId280" Type="http://schemas.openxmlformats.org/officeDocument/2006/relationships/hyperlink" Target="https://www.quanthockey.com/nhl/nationality/south-korean-nhl-players-2010-11-stats.html" TargetMode="External"/><Relationship Id="rId336" Type="http://schemas.openxmlformats.org/officeDocument/2006/relationships/hyperlink" Target="https://www.quanthockey.com/nhl/nationality/norwegian-nhl-players-2007-08-stats.html" TargetMode="External"/><Relationship Id="rId75" Type="http://schemas.openxmlformats.org/officeDocument/2006/relationships/hyperlink" Target="https://www.quanthockey.com/nhl/nationality/belarussian-nhl-players-2021-22-stats.html" TargetMode="External"/><Relationship Id="rId140" Type="http://schemas.openxmlformats.org/officeDocument/2006/relationships/hyperlink" Target="https://www.quanthockey.com/nhl/nationality/swiss-nhl-players-2017-18-stats.html" TargetMode="External"/><Relationship Id="rId182" Type="http://schemas.openxmlformats.org/officeDocument/2006/relationships/hyperlink" Target="https://www.quanthockey.com/nhl/nationality/belarussian-nhl-players-2015-16-stats.html" TargetMode="External"/><Relationship Id="rId378" Type="http://schemas.openxmlformats.org/officeDocument/2006/relationships/hyperlink" Target="https://www.quanthockey.com/nhl/nationality/norwegian-nhl-players-2005-06-stats.html" TargetMode="External"/><Relationship Id="rId6" Type="http://schemas.openxmlformats.org/officeDocument/2006/relationships/hyperlink" Target="javascript:SortStats('NationalityTotals','Players','2024-25','0','','reg','PIM','D','NHL','en',false);" TargetMode="External"/><Relationship Id="rId238" Type="http://schemas.openxmlformats.org/officeDocument/2006/relationships/hyperlink" Target="https://www.quanthockey.com/nhl/nationality/latvian-nhl-players-2012-13-stats.html" TargetMode="External"/><Relationship Id="rId291" Type="http://schemas.openxmlformats.org/officeDocument/2006/relationships/hyperlink" Target="https://www.quanthockey.com/nhl/nationality/belarussian-nhl-players-2009-10-stats.html" TargetMode="External"/><Relationship Id="rId305" Type="http://schemas.openxmlformats.org/officeDocument/2006/relationships/hyperlink" Target="https://www.quanthockey.com/nhl/nationality/swedish-nhl-players-2008-09-stats.html" TargetMode="External"/><Relationship Id="rId347" Type="http://schemas.openxmlformats.org/officeDocument/2006/relationships/hyperlink" Target="https://www.quanthockey.com/nhl/nationality/slovak-nhl-players-2006-07-stats.html" TargetMode="External"/><Relationship Id="rId44" Type="http://schemas.openxmlformats.org/officeDocument/2006/relationships/hyperlink" Target="https://www.quanthockey.com/nhl/nationality/australian-nhl-players-2023-24-stats.html" TargetMode="External"/><Relationship Id="rId86" Type="http://schemas.openxmlformats.org/officeDocument/2006/relationships/hyperlink" Target="https://www.quanthockey.com/nhl/nationality/russian-nhl-players-2020-21-stats.html" TargetMode="External"/><Relationship Id="rId151" Type="http://schemas.openxmlformats.org/officeDocument/2006/relationships/hyperlink" Target="https://www.quanthockey.com/nhl/nationality/slovenian-nhl-players-2017-18-stats.html" TargetMode="External"/><Relationship Id="rId193" Type="http://schemas.openxmlformats.org/officeDocument/2006/relationships/hyperlink" Target="https://www.quanthockey.com/nhl/nationality/finnish-nhl-players-2014-15-stats.html" TargetMode="External"/><Relationship Id="rId207" Type="http://schemas.openxmlformats.org/officeDocument/2006/relationships/hyperlink" Target="https://www.quanthockey.com/nhl/nationality/american-nhl-players-2013-14-stats.html" TargetMode="External"/><Relationship Id="rId249" Type="http://schemas.openxmlformats.org/officeDocument/2006/relationships/hyperlink" Target="https://www.quanthockey.com/nhl/nationality/swiss-nhl-players-2011-12-stats.html" TargetMode="External"/><Relationship Id="rId13" Type="http://schemas.openxmlformats.org/officeDocument/2006/relationships/hyperlink" Target="https://www.quanthockey.com/nhl/nationality/russian-nhl-players-2024-25-stats.html" TargetMode="External"/><Relationship Id="rId109" Type="http://schemas.openxmlformats.org/officeDocument/2006/relationships/hyperlink" Target="https://www.quanthockey.com/nhl/nationality/danish-nhl-players-2019-20-stats.html" TargetMode="External"/><Relationship Id="rId260" Type="http://schemas.openxmlformats.org/officeDocument/2006/relationships/hyperlink" Target="https://www.quanthockey.com/nhl/nationality/kazakh-nhl-players-2011-12-stats.html" TargetMode="External"/><Relationship Id="rId316" Type="http://schemas.openxmlformats.org/officeDocument/2006/relationships/hyperlink" Target="https://www.quanthockey.com/nhl/nationality/ukrainian-nhl-players-2008-09-stats.html" TargetMode="External"/><Relationship Id="rId55" Type="http://schemas.openxmlformats.org/officeDocument/2006/relationships/hyperlink" Target="https://www.quanthockey.com/nhl/nationality/danish-nhl-players-2022-23-stats.html" TargetMode="External"/><Relationship Id="rId97" Type="http://schemas.openxmlformats.org/officeDocument/2006/relationships/hyperlink" Target="https://www.quanthockey.com/nhl/nationality/norwegian-nhl-players-2020-21-stats.html" TargetMode="External"/><Relationship Id="rId120" Type="http://schemas.openxmlformats.org/officeDocument/2006/relationships/hyperlink" Target="https://www.quanthockey.com/nhl/nationality/finnish-nhl-players-2018-19-stats.html" TargetMode="External"/><Relationship Id="rId358" Type="http://schemas.openxmlformats.org/officeDocument/2006/relationships/hyperlink" Target="https://www.quanthockey.com/nhl/nationality/japanese-nhl-players-2006-07-stats.html" TargetMode="External"/><Relationship Id="rId162" Type="http://schemas.openxmlformats.org/officeDocument/2006/relationships/hyperlink" Target="https://www.quanthockey.com/nhl/nationality/austrian-nhl-players-2016-17-stats.html" TargetMode="External"/><Relationship Id="rId218" Type="http://schemas.openxmlformats.org/officeDocument/2006/relationships/hyperlink" Target="https://www.quanthockey.com/nhl/nationality/french-nhl-players-2013-14-stats.html" TargetMode="External"/><Relationship Id="rId271" Type="http://schemas.openxmlformats.org/officeDocument/2006/relationships/hyperlink" Target="https://www.quanthockey.com/nhl/nationality/danish-nhl-players-2010-11-stats.html" TargetMode="External"/><Relationship Id="rId24" Type="http://schemas.openxmlformats.org/officeDocument/2006/relationships/hyperlink" Target="https://www.quanthockey.com/nhl/nationality/slovenian-nhl-players-2024-25-stats.html" TargetMode="External"/><Relationship Id="rId66" Type="http://schemas.openxmlformats.org/officeDocument/2006/relationships/hyperlink" Target="https://www.quanthockey.com/nhl/nationality/swedish-nhl-players-2021-22-stats.html" TargetMode="External"/><Relationship Id="rId131" Type="http://schemas.openxmlformats.org/officeDocument/2006/relationships/hyperlink" Target="https://www.quanthockey.com/nhl/nationality/slovenian-nhl-players-2018-19-stats.html" TargetMode="External"/><Relationship Id="rId327" Type="http://schemas.openxmlformats.org/officeDocument/2006/relationships/hyperlink" Target="https://www.quanthockey.com/nhl/nationality/slovak-nhl-players-2007-08-stats.html" TargetMode="External"/><Relationship Id="rId369" Type="http://schemas.openxmlformats.org/officeDocument/2006/relationships/hyperlink" Target="https://www.quanthockey.com/nhl/nationality/german-nhl-players-2005-06-stats.html" TargetMode="External"/><Relationship Id="rId173" Type="http://schemas.openxmlformats.org/officeDocument/2006/relationships/hyperlink" Target="https://www.quanthockey.com/nhl/nationality/czech-nhl-players-2015-16-stats.html" TargetMode="External"/><Relationship Id="rId229" Type="http://schemas.openxmlformats.org/officeDocument/2006/relationships/hyperlink" Target="https://www.quanthockey.com/nhl/nationality/slovak-nhl-players-2012-13-stats.html" TargetMode="External"/><Relationship Id="rId380" Type="http://schemas.openxmlformats.org/officeDocument/2006/relationships/drawing" Target="../drawings/drawing1.xml"/><Relationship Id="rId240" Type="http://schemas.openxmlformats.org/officeDocument/2006/relationships/hyperlink" Target="https://www.quanthockey.com/nhl/nationality/kazakh-nhl-players-2012-13-stats.html" TargetMode="External"/><Relationship Id="rId35" Type="http://schemas.openxmlformats.org/officeDocument/2006/relationships/hyperlink" Target="https://www.quanthockey.com/nhl/nationality/swiss-nhl-players-2023-24-stats.html" TargetMode="External"/><Relationship Id="rId77" Type="http://schemas.openxmlformats.org/officeDocument/2006/relationships/hyperlink" Target="https://www.quanthockey.com/nhl/nationality/austrian-nhl-players-2021-22-stats.html" TargetMode="External"/><Relationship Id="rId100" Type="http://schemas.openxmlformats.org/officeDocument/2006/relationships/hyperlink" Target="https://www.quanthockey.com/nhl/nationality/canadian-nhl-players-2019-20-stats.html" TargetMode="External"/><Relationship Id="rId282" Type="http://schemas.openxmlformats.org/officeDocument/2006/relationships/hyperlink" Target="https://www.quanthockey.com/nhl/nationality/canadian-nhl-players-2009-10-stats.html" TargetMode="External"/><Relationship Id="rId338" Type="http://schemas.openxmlformats.org/officeDocument/2006/relationships/hyperlink" Target="https://www.quanthockey.com/nhl/nationality/south-korean-nhl-players-2007-08-stats.html" TargetMode="External"/><Relationship Id="rId8" Type="http://schemas.openxmlformats.org/officeDocument/2006/relationships/hyperlink" Target="javascript:SortStats('NationalityTotals','Players','2024-25','0','','reg','SHG','D','NHL','en',false);" TargetMode="External"/><Relationship Id="rId142" Type="http://schemas.openxmlformats.org/officeDocument/2006/relationships/hyperlink" Target="https://www.quanthockey.com/nhl/nationality/german-nhl-players-2017-18-stats.html" TargetMode="External"/><Relationship Id="rId184" Type="http://schemas.openxmlformats.org/officeDocument/2006/relationships/hyperlink" Target="https://www.quanthockey.com/nhl/nationality/lithuanian-nhl-players-2015-16-stats.html" TargetMode="External"/><Relationship Id="rId251" Type="http://schemas.openxmlformats.org/officeDocument/2006/relationships/hyperlink" Target="https://www.quanthockey.com/nhl/nationality/danish-nhl-players-2011-12-stats.html" TargetMode="External"/><Relationship Id="rId46" Type="http://schemas.openxmlformats.org/officeDocument/2006/relationships/hyperlink" Target="https://www.quanthockey.com/nhl/nationality/canadian-nhl-players-2022-23-stats.html" TargetMode="External"/><Relationship Id="rId293" Type="http://schemas.openxmlformats.org/officeDocument/2006/relationships/hyperlink" Target="https://www.quanthockey.com/nhl/nationality/swiss-nhl-players-2009-10-stats.html" TargetMode="External"/><Relationship Id="rId307" Type="http://schemas.openxmlformats.org/officeDocument/2006/relationships/hyperlink" Target="https://www.quanthockey.com/nhl/nationality/russian-nhl-players-2008-09-stats.html" TargetMode="External"/><Relationship Id="rId349" Type="http://schemas.openxmlformats.org/officeDocument/2006/relationships/hyperlink" Target="https://www.quanthockey.com/nhl/nationality/kazakh-nhl-players-2006-07-stats.html" TargetMode="External"/><Relationship Id="rId88" Type="http://schemas.openxmlformats.org/officeDocument/2006/relationships/hyperlink" Target="https://www.quanthockey.com/nhl/nationality/swiss-nhl-players-2020-21-stats.html" TargetMode="External"/><Relationship Id="rId111" Type="http://schemas.openxmlformats.org/officeDocument/2006/relationships/hyperlink" Target="https://www.quanthockey.com/nhl/nationality/french-nhl-players-2019-20-stats.html" TargetMode="External"/><Relationship Id="rId153" Type="http://schemas.openxmlformats.org/officeDocument/2006/relationships/hyperlink" Target="https://www.quanthockey.com/nhl/nationality/american-nhl-players-2016-17-stats.html" TargetMode="External"/><Relationship Id="rId195" Type="http://schemas.openxmlformats.org/officeDocument/2006/relationships/hyperlink" Target="https://www.quanthockey.com/nhl/nationality/slovak-nhl-players-2014-15-stats.html" TargetMode="External"/><Relationship Id="rId209" Type="http://schemas.openxmlformats.org/officeDocument/2006/relationships/hyperlink" Target="https://www.quanthockey.com/nhl/nationality/czech-nhl-players-2013-14-stats.html" TargetMode="External"/><Relationship Id="rId360" Type="http://schemas.openxmlformats.org/officeDocument/2006/relationships/hyperlink" Target="https://www.quanthockey.com/nhl/nationality/danish-nhl-players-2006-07-stats.html" TargetMode="External"/><Relationship Id="rId220" Type="http://schemas.openxmlformats.org/officeDocument/2006/relationships/hyperlink" Target="https://www.quanthockey.com/nhl/nationality/slovenian-nhl-players-2013-14-stats.html" TargetMode="External"/><Relationship Id="rId15" Type="http://schemas.openxmlformats.org/officeDocument/2006/relationships/hyperlink" Target="https://www.quanthockey.com/nhl/nationality/czech-nhl-players-2024-25-stats.html" TargetMode="External"/><Relationship Id="rId57" Type="http://schemas.openxmlformats.org/officeDocument/2006/relationships/hyperlink" Target="https://www.quanthockey.com/nhl/nationality/belarussian-nhl-players-2022-23-stats.html" TargetMode="External"/><Relationship Id="rId262" Type="http://schemas.openxmlformats.org/officeDocument/2006/relationships/hyperlink" Target="https://www.quanthockey.com/nhl/nationality/canadian-nhl-players-2010-11-stats.html" TargetMode="External"/><Relationship Id="rId318" Type="http://schemas.openxmlformats.org/officeDocument/2006/relationships/hyperlink" Target="https://www.quanthockey.com/nhl/nationality/slovenian-nhl-players-2008-09-stats.html" TargetMode="External"/><Relationship Id="rId99" Type="http://schemas.openxmlformats.org/officeDocument/2006/relationships/hyperlink" Target="https://www.quanthockey.com/nhl/nationality/austrian-nhl-players-2020-21-stats.html" TargetMode="External"/><Relationship Id="rId122" Type="http://schemas.openxmlformats.org/officeDocument/2006/relationships/hyperlink" Target="https://www.quanthockey.com/nhl/nationality/russian-nhl-players-2018-19-stats.html" TargetMode="External"/><Relationship Id="rId164" Type="http://schemas.openxmlformats.org/officeDocument/2006/relationships/hyperlink" Target="https://www.quanthockey.com/nhl/nationality/latvian-nhl-players-2016-17-stats.html" TargetMode="External"/><Relationship Id="rId371" Type="http://schemas.openxmlformats.org/officeDocument/2006/relationships/hyperlink" Target="https://www.quanthockey.com/nhl/nationality/belarussian-nhl-players-2005-06-stat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players/b/binnijo01.html" TargetMode="External"/><Relationship Id="rId299" Type="http://schemas.openxmlformats.org/officeDocument/2006/relationships/hyperlink" Target="https://www.hockey-reference.com/teams/NYR/2022.html" TargetMode="External"/><Relationship Id="rId21" Type="http://schemas.openxmlformats.org/officeDocument/2006/relationships/hyperlink" Target="https://www.hockey-reference.com/teams/UTA/2025.html" TargetMode="External"/><Relationship Id="rId63" Type="http://schemas.openxmlformats.org/officeDocument/2006/relationships/hyperlink" Target="https://www.hockey-reference.com/teams/OTT/2025.html" TargetMode="External"/><Relationship Id="rId159" Type="http://schemas.openxmlformats.org/officeDocument/2006/relationships/hyperlink" Target="https://www.hockey-reference.com/players/g/gustafi01.html" TargetMode="External"/><Relationship Id="rId324" Type="http://schemas.openxmlformats.org/officeDocument/2006/relationships/hyperlink" Target="https://www.hockey-reference.com/players/l/lehnero01.html" TargetMode="External"/><Relationship Id="rId366" Type="http://schemas.openxmlformats.org/officeDocument/2006/relationships/hyperlink" Target="https://www.hockey-reference.com/teams/DAL/2020.html" TargetMode="External"/><Relationship Id="rId170" Type="http://schemas.openxmlformats.org/officeDocument/2006/relationships/hyperlink" Target="https://www.hockey-reference.com/teams/CAR/2024.html" TargetMode="External"/><Relationship Id="rId226" Type="http://schemas.openxmlformats.org/officeDocument/2006/relationships/hyperlink" Target="https://www.hockey-reference.com/players/m/marksja02.html" TargetMode="External"/><Relationship Id="rId268" Type="http://schemas.openxmlformats.org/officeDocument/2006/relationships/hyperlink" Target="https://www.hockey-reference.com/players/d/demkoth01.html" TargetMode="External"/><Relationship Id="rId32" Type="http://schemas.openxmlformats.org/officeDocument/2006/relationships/hyperlink" Target="https://www.hockey-reference.com/teams/BUF/2025.html" TargetMode="External"/><Relationship Id="rId74" Type="http://schemas.openxmlformats.org/officeDocument/2006/relationships/hyperlink" Target="https://www.hockey-reference.com/teams/CHI/2025.html" TargetMode="External"/><Relationship Id="rId128" Type="http://schemas.openxmlformats.org/officeDocument/2006/relationships/hyperlink" Target="https://www.hockey-reference.com/teams/NYR/2024.html" TargetMode="External"/><Relationship Id="rId335" Type="http://schemas.openxmlformats.org/officeDocument/2006/relationships/hyperlink" Target="https://www.hockey-reference.com/teams/STL/2022.html" TargetMode="External"/><Relationship Id="rId377" Type="http://schemas.openxmlformats.org/officeDocument/2006/relationships/hyperlink" Target="https://www.hockey-reference.com/players/r/rasktu01.html" TargetMode="External"/><Relationship Id="rId5" Type="http://schemas.openxmlformats.org/officeDocument/2006/relationships/hyperlink" Target="https://www.hockey-reference.com/teams/TBL/2025.html" TargetMode="External"/><Relationship Id="rId181" Type="http://schemas.openxmlformats.org/officeDocument/2006/relationships/hyperlink" Target="https://www.hockey-reference.com/teams/BOS/2024.html" TargetMode="External"/><Relationship Id="rId237" Type="http://schemas.openxmlformats.org/officeDocument/2006/relationships/hyperlink" Target="https://www.hockey-reference.com/teams/ANA/2023.html" TargetMode="External"/><Relationship Id="rId279" Type="http://schemas.openxmlformats.org/officeDocument/2006/relationships/hyperlink" Target="https://www.hockey-reference.com/players/j/jarrytr01.html" TargetMode="External"/><Relationship Id="rId43" Type="http://schemas.openxmlformats.org/officeDocument/2006/relationships/hyperlink" Target="https://www.hockey-reference.com/players/s/skinnst01.html" TargetMode="External"/><Relationship Id="rId139" Type="http://schemas.openxmlformats.org/officeDocument/2006/relationships/hyperlink" Target="https://www.hockey-reference.com/players/d/demkoth01.html" TargetMode="External"/><Relationship Id="rId290" Type="http://schemas.openxmlformats.org/officeDocument/2006/relationships/hyperlink" Target="https://www.hockey-reference.com/teams/CHI/2022.html" TargetMode="External"/><Relationship Id="rId304" Type="http://schemas.openxmlformats.org/officeDocument/2006/relationships/hyperlink" Target="https://www.hockey-reference.com/players/v/vejmeka01.html" TargetMode="External"/><Relationship Id="rId346" Type="http://schemas.openxmlformats.org/officeDocument/2006/relationships/hyperlink" Target="https://www.hockey-reference.com/teams/ANA/2020.html" TargetMode="External"/><Relationship Id="rId388" Type="http://schemas.openxmlformats.org/officeDocument/2006/relationships/hyperlink" Target="https://www.hockey-reference.com/players/k/koskimi01.html" TargetMode="External"/><Relationship Id="rId85" Type="http://schemas.openxmlformats.org/officeDocument/2006/relationships/hyperlink" Target="https://www.hockey-reference.com/teams/EDM/2025.html" TargetMode="External"/><Relationship Id="rId150" Type="http://schemas.openxmlformats.org/officeDocument/2006/relationships/hyperlink" Target="https://www.hockey-reference.com/players/l/lindgch01.html" TargetMode="External"/><Relationship Id="rId192" Type="http://schemas.openxmlformats.org/officeDocument/2006/relationships/hyperlink" Target="https://www.hockey-reference.com/teams/SEA/2024.html" TargetMode="External"/><Relationship Id="rId206" Type="http://schemas.openxmlformats.org/officeDocument/2006/relationships/hyperlink" Target="https://www.hockey-reference.com/players/w/wedgesc01.html" TargetMode="External"/><Relationship Id="rId248" Type="http://schemas.openxmlformats.org/officeDocument/2006/relationships/hyperlink" Target="https://www.hockey-reference.com/players/j/jonesma02.html" TargetMode="External"/><Relationship Id="rId12" Type="http://schemas.openxmlformats.org/officeDocument/2006/relationships/hyperlink" Target="https://www.hockey-reference.com/players/g/gustafi01.html" TargetMode="External"/><Relationship Id="rId108" Type="http://schemas.openxmlformats.org/officeDocument/2006/relationships/hyperlink" Target="https://www.hockey-reference.com/teams/NSH/2024.html" TargetMode="External"/><Relationship Id="rId315" Type="http://schemas.openxmlformats.org/officeDocument/2006/relationships/hyperlink" Target="https://www.hockey-reference.com/players/f/forsban01.html" TargetMode="External"/><Relationship Id="rId357" Type="http://schemas.openxmlformats.org/officeDocument/2006/relationships/hyperlink" Target="https://www.hockey-reference.com/teams/CGY/2020.html" TargetMode="External"/><Relationship Id="rId54" Type="http://schemas.openxmlformats.org/officeDocument/2006/relationships/hyperlink" Target="https://www.hockey-reference.com/players/g/georgal01.html" TargetMode="External"/><Relationship Id="rId96" Type="http://schemas.openxmlformats.org/officeDocument/2006/relationships/hyperlink" Target="https://www.hockey-reference.com/teams/NSH/2025.html" TargetMode="External"/><Relationship Id="rId161" Type="http://schemas.openxmlformats.org/officeDocument/2006/relationships/hyperlink" Target="https://www.hockey-reference.com/players/b/blackma01.html" TargetMode="External"/><Relationship Id="rId217" Type="http://schemas.openxmlformats.org/officeDocument/2006/relationships/hyperlink" Target="https://www.hockey-reference.com/teams/COL/2023.html" TargetMode="External"/><Relationship Id="rId259" Type="http://schemas.openxmlformats.org/officeDocument/2006/relationships/hyperlink" Target="https://www.hockey-reference.com/players/s/samsoil01.html" TargetMode="External"/><Relationship Id="rId23" Type="http://schemas.openxmlformats.org/officeDocument/2006/relationships/hyperlink" Target="https://www.hockey-reference.com/teams/SEA/2025.html" TargetMode="External"/><Relationship Id="rId119" Type="http://schemas.openxmlformats.org/officeDocument/2006/relationships/hyperlink" Target="https://www.hockey-reference.com/awards/voting-2024.html" TargetMode="External"/><Relationship Id="rId270" Type="http://schemas.openxmlformats.org/officeDocument/2006/relationships/hyperlink" Target="https://www.hockey-reference.com/players/m/marksja02.html" TargetMode="External"/><Relationship Id="rId326" Type="http://schemas.openxmlformats.org/officeDocument/2006/relationships/hyperlink" Target="https://www.hockey-reference.com/players/s/samsoil01.html" TargetMode="External"/><Relationship Id="rId65" Type="http://schemas.openxmlformats.org/officeDocument/2006/relationships/hyperlink" Target="https://www.hockey-reference.com/teams/WSH/2025.html" TargetMode="External"/><Relationship Id="rId130" Type="http://schemas.openxmlformats.org/officeDocument/2006/relationships/hyperlink" Target="https://www.hockey-reference.com/teams/BUF/2024.html" TargetMode="External"/><Relationship Id="rId368" Type="http://schemas.openxmlformats.org/officeDocument/2006/relationships/hyperlink" Target="https://www.hockey-reference.com/players/h/hartca01.html" TargetMode="External"/><Relationship Id="rId172" Type="http://schemas.openxmlformats.org/officeDocument/2006/relationships/hyperlink" Target="https://www.hockey-reference.com/teams/CBJ/2024.html" TargetMode="External"/><Relationship Id="rId228" Type="http://schemas.openxmlformats.org/officeDocument/2006/relationships/hyperlink" Target="https://www.hockey-reference.com/players/s/shestig01.html" TargetMode="External"/><Relationship Id="rId281" Type="http://schemas.openxmlformats.org/officeDocument/2006/relationships/hyperlink" Target="https://www.hockey-reference.com/players/k/kuempda01.html" TargetMode="External"/><Relationship Id="rId337" Type="http://schemas.openxmlformats.org/officeDocument/2006/relationships/hyperlink" Target="https://www.hockey-reference.com/teams/WPG/2020.html" TargetMode="External"/><Relationship Id="rId34" Type="http://schemas.openxmlformats.org/officeDocument/2006/relationships/hyperlink" Target="https://www.hockey-reference.com/teams/FLA/2025.html" TargetMode="External"/><Relationship Id="rId76" Type="http://schemas.openxmlformats.org/officeDocument/2006/relationships/hyperlink" Target="https://www.hockey-reference.com/teams/DET/2025.html" TargetMode="External"/><Relationship Id="rId141" Type="http://schemas.openxmlformats.org/officeDocument/2006/relationships/hyperlink" Target="https://www.hockey-reference.com/players/e/erssosa01.html" TargetMode="External"/><Relationship Id="rId379" Type="http://schemas.openxmlformats.org/officeDocument/2006/relationships/hyperlink" Target="https://www.hockey-reference.com/players/c/crawfco01.html" TargetMode="External"/><Relationship Id="rId7" Type="http://schemas.openxmlformats.org/officeDocument/2006/relationships/hyperlink" Target="https://www.hockey-reference.com/teams/MTL/2025.html" TargetMode="External"/><Relationship Id="rId183" Type="http://schemas.openxmlformats.org/officeDocument/2006/relationships/hyperlink" Target="https://www.hockey-reference.com/teams/PIT/2024.html" TargetMode="External"/><Relationship Id="rId239" Type="http://schemas.openxmlformats.org/officeDocument/2006/relationships/hyperlink" Target="https://www.hockey-reference.com/teams/NJD/2023.html" TargetMode="External"/><Relationship Id="rId390" Type="http://schemas.openxmlformats.org/officeDocument/2006/relationships/hyperlink" Target="https://www.hockey-reference.com/players/m/murrama02.html" TargetMode="External"/><Relationship Id="rId250" Type="http://schemas.openxmlformats.org/officeDocument/2006/relationships/hyperlink" Target="https://www.hockey-reference.com/players/j/jarrytr01.html" TargetMode="External"/><Relationship Id="rId292" Type="http://schemas.openxmlformats.org/officeDocument/2006/relationships/hyperlink" Target="https://www.hockey-reference.com/teams/MIN/2022.html" TargetMode="External"/><Relationship Id="rId306" Type="http://schemas.openxmlformats.org/officeDocument/2006/relationships/hyperlink" Target="https://www.hockey-reference.com/players/c/campbja01.html" TargetMode="External"/><Relationship Id="rId45" Type="http://schemas.openxmlformats.org/officeDocument/2006/relationships/hyperlink" Target="https://www.hockey-reference.com/players/h/hillad01.html" TargetMode="External"/><Relationship Id="rId87" Type="http://schemas.openxmlformats.org/officeDocument/2006/relationships/hyperlink" Target="https://www.hockey-reference.com/teams/CHI/2025.html" TargetMode="External"/><Relationship Id="rId110" Type="http://schemas.openxmlformats.org/officeDocument/2006/relationships/hyperlink" Target="https://www.hockey-reference.com/teams/COL/2024.html" TargetMode="External"/><Relationship Id="rId348" Type="http://schemas.openxmlformats.org/officeDocument/2006/relationships/hyperlink" Target="https://www.hockey-reference.com/teams/STL/2020.html" TargetMode="External"/><Relationship Id="rId152" Type="http://schemas.openxmlformats.org/officeDocument/2006/relationships/hyperlink" Target="https://www.hockey-reference.com/players/m/marksja02.html" TargetMode="External"/><Relationship Id="rId194" Type="http://schemas.openxmlformats.org/officeDocument/2006/relationships/hyperlink" Target="https://www.hockey-reference.com/teams/VEG/2024.html" TargetMode="External"/><Relationship Id="rId208" Type="http://schemas.openxmlformats.org/officeDocument/2006/relationships/hyperlink" Target="https://www.hockey-reference.com/players/f/forsban01.html" TargetMode="External"/><Relationship Id="rId261" Type="http://schemas.openxmlformats.org/officeDocument/2006/relationships/hyperlink" Target="https://www.hockey-reference.com/players/q/quickjo01.html" TargetMode="External"/><Relationship Id="rId14" Type="http://schemas.openxmlformats.org/officeDocument/2006/relationships/hyperlink" Target="https://www.hockey-reference.com/players/o/oettija01.html" TargetMode="External"/><Relationship Id="rId56" Type="http://schemas.openxmlformats.org/officeDocument/2006/relationships/hyperlink" Target="https://www.hockey-reference.com/players/e/erssosa01.html" TargetMode="External"/><Relationship Id="rId317" Type="http://schemas.openxmlformats.org/officeDocument/2006/relationships/hyperlink" Target="https://www.hockey-reference.com/players/q/quickjo01.html" TargetMode="External"/><Relationship Id="rId359" Type="http://schemas.openxmlformats.org/officeDocument/2006/relationships/hyperlink" Target="https://www.hockey-reference.com/players/b/blackma01.html" TargetMode="External"/><Relationship Id="rId98" Type="http://schemas.openxmlformats.org/officeDocument/2006/relationships/hyperlink" Target="https://www.hockey-reference.com/teams/NJD/2025.html" TargetMode="External"/><Relationship Id="rId121" Type="http://schemas.openxmlformats.org/officeDocument/2006/relationships/hyperlink" Target="https://www.hockey-reference.com/teams/CHI/2024.html" TargetMode="External"/><Relationship Id="rId163" Type="http://schemas.openxmlformats.org/officeDocument/2006/relationships/hyperlink" Target="https://www.hockey-reference.com/players/d/dostalu01.html" TargetMode="External"/><Relationship Id="rId219" Type="http://schemas.openxmlformats.org/officeDocument/2006/relationships/hyperlink" Target="https://www.hockey-reference.com/teams/DAL/2023.html" TargetMode="External"/><Relationship Id="rId370" Type="http://schemas.openxmlformats.org/officeDocument/2006/relationships/hyperlink" Target="https://www.hockey-reference.com/awards/voting-2020.html" TargetMode="External"/><Relationship Id="rId230" Type="http://schemas.openxmlformats.org/officeDocument/2006/relationships/hyperlink" Target="https://www.hockey-reference.com/players/k/kuempda01.html" TargetMode="External"/><Relationship Id="rId25" Type="http://schemas.openxmlformats.org/officeDocument/2006/relationships/hyperlink" Target="https://www.hockey-reference.com/teams/STL/2025.html" TargetMode="External"/><Relationship Id="rId67" Type="http://schemas.openxmlformats.org/officeDocument/2006/relationships/hyperlink" Target="https://www.hockey-reference.com/teams/TOR/2025.html" TargetMode="External"/><Relationship Id="rId272" Type="http://schemas.openxmlformats.org/officeDocument/2006/relationships/hyperlink" Target="https://www.hockey-reference.com/players/v/vasilan02.html" TargetMode="External"/><Relationship Id="rId328" Type="http://schemas.openxmlformats.org/officeDocument/2006/relationships/hyperlink" Target="https://www.hockey-reference.com/players/v/vanecvi01.html" TargetMode="External"/><Relationship Id="rId132" Type="http://schemas.openxmlformats.org/officeDocument/2006/relationships/hyperlink" Target="https://www.hockey-reference.com/players/o/oettija01.html" TargetMode="External"/><Relationship Id="rId174" Type="http://schemas.openxmlformats.org/officeDocument/2006/relationships/hyperlink" Target="https://www.hockey-reference.com/teams/MTL/2024.html" TargetMode="External"/><Relationship Id="rId381" Type="http://schemas.openxmlformats.org/officeDocument/2006/relationships/hyperlink" Target="https://www.hockey-reference.com/awards/voting-2020.html" TargetMode="External"/><Relationship Id="rId241" Type="http://schemas.openxmlformats.org/officeDocument/2006/relationships/hyperlink" Target="https://www.hockey-reference.com/teams/FLA/2023.html" TargetMode="External"/><Relationship Id="rId36" Type="http://schemas.openxmlformats.org/officeDocument/2006/relationships/hyperlink" Target="https://www.hockey-reference.com/teams/ANA/2025.html" TargetMode="External"/><Relationship Id="rId283" Type="http://schemas.openxmlformats.org/officeDocument/2006/relationships/hyperlink" Target="https://www.hockey-reference.com/awards/voting-2022.html" TargetMode="External"/><Relationship Id="rId339" Type="http://schemas.openxmlformats.org/officeDocument/2006/relationships/hyperlink" Target="https://www.hockey-reference.com/teams/MTL/2020.html" TargetMode="External"/><Relationship Id="rId78" Type="http://schemas.openxmlformats.org/officeDocument/2006/relationships/hyperlink" Target="https://www.hockey-reference.com/players/k/knighsp01.html" TargetMode="External"/><Relationship Id="rId101" Type="http://schemas.openxmlformats.org/officeDocument/2006/relationships/hyperlink" Target="https://www.hockey-reference.com/players/f/forsban01.html" TargetMode="External"/><Relationship Id="rId143" Type="http://schemas.openxmlformats.org/officeDocument/2006/relationships/hyperlink" Target="https://www.hockey-reference.com/players/j/jarrytr01.html" TargetMode="External"/><Relationship Id="rId185" Type="http://schemas.openxmlformats.org/officeDocument/2006/relationships/hyperlink" Target="https://www.hockey-reference.com/teams/ARI/2024.html" TargetMode="External"/><Relationship Id="rId350" Type="http://schemas.openxmlformats.org/officeDocument/2006/relationships/hyperlink" Target="https://www.hockey-reference.com/teams/FLA/2020.html" TargetMode="External"/><Relationship Id="rId9" Type="http://schemas.openxmlformats.org/officeDocument/2006/relationships/hyperlink" Target="https://www.hockey-reference.com/teams/NYR/2025.html" TargetMode="External"/><Relationship Id="rId210" Type="http://schemas.openxmlformats.org/officeDocument/2006/relationships/hyperlink" Target="https://www.hockey-reference.com/players/h/hoferjo01.html" TargetMode="External"/><Relationship Id="rId392" Type="http://schemas.openxmlformats.org/officeDocument/2006/relationships/hyperlink" Target="https://www.hockey-reference.com/players/h/halakja01.html" TargetMode="External"/><Relationship Id="rId252" Type="http://schemas.openxmlformats.org/officeDocument/2006/relationships/hyperlink" Target="https://www.hockey-reference.com/players/f/fleurma01.html" TargetMode="External"/><Relationship Id="rId294" Type="http://schemas.openxmlformats.org/officeDocument/2006/relationships/hyperlink" Target="https://www.hockey-reference.com/teams/SEA/2022.html" TargetMode="External"/><Relationship Id="rId308" Type="http://schemas.openxmlformats.org/officeDocument/2006/relationships/hyperlink" Target="https://www.hockey-reference.com/players/t/talboca01.html" TargetMode="External"/><Relationship Id="rId47" Type="http://schemas.openxmlformats.org/officeDocument/2006/relationships/hyperlink" Target="https://www.hockey-reference.com/players/k/kuempda01.html" TargetMode="External"/><Relationship Id="rId89" Type="http://schemas.openxmlformats.org/officeDocument/2006/relationships/hyperlink" Target="https://www.hockey-reference.com/teams/LAK/2025.html" TargetMode="External"/><Relationship Id="rId112" Type="http://schemas.openxmlformats.org/officeDocument/2006/relationships/hyperlink" Target="https://www.hockey-reference.com/teams/WPG/2024.html" TargetMode="External"/><Relationship Id="rId154" Type="http://schemas.openxmlformats.org/officeDocument/2006/relationships/hyperlink" Target="https://www.hockey-reference.com/awards/voting-2024.html" TargetMode="External"/><Relationship Id="rId361" Type="http://schemas.openxmlformats.org/officeDocument/2006/relationships/hyperlink" Target="https://www.hockey-reference.com/players/b/bernijo01.html" TargetMode="External"/><Relationship Id="rId196" Type="http://schemas.openxmlformats.org/officeDocument/2006/relationships/hyperlink" Target="https://www.hockey-reference.com/players/a/allenja01.html" TargetMode="External"/><Relationship Id="rId16" Type="http://schemas.openxmlformats.org/officeDocument/2006/relationships/hyperlink" Target="https://www.hockey-reference.com/players/s/sarosju01.html" TargetMode="External"/><Relationship Id="rId221" Type="http://schemas.openxmlformats.org/officeDocument/2006/relationships/hyperlink" Target="https://www.hockey-reference.com/teams/NYI/2023.html" TargetMode="External"/><Relationship Id="rId263" Type="http://schemas.openxmlformats.org/officeDocument/2006/relationships/hyperlink" Target="https://www.hockey-reference.com/teams/MTL/2023.html" TargetMode="External"/><Relationship Id="rId319" Type="http://schemas.openxmlformats.org/officeDocument/2006/relationships/hyperlink" Target="https://www.hockey-reference.com/awards/voting-2022.html" TargetMode="External"/><Relationship Id="rId37" Type="http://schemas.openxmlformats.org/officeDocument/2006/relationships/hyperlink" Target="https://www.hockey-reference.com/players/m/merzlel01.html" TargetMode="External"/><Relationship Id="rId58" Type="http://schemas.openxmlformats.org/officeDocument/2006/relationships/hyperlink" Target="https://www.hockey-reference.com/players/k/kochepy01.html" TargetMode="External"/><Relationship Id="rId79" Type="http://schemas.openxmlformats.org/officeDocument/2006/relationships/hyperlink" Target="https://www.hockey-reference.com/teams/FLA/2025.html" TargetMode="External"/><Relationship Id="rId102" Type="http://schemas.openxmlformats.org/officeDocument/2006/relationships/hyperlink" Target="https://www.hockey-reference.com/teams/OTT/2025.html" TargetMode="External"/><Relationship Id="rId123" Type="http://schemas.openxmlformats.org/officeDocument/2006/relationships/hyperlink" Target="https://www.hockey-reference.com/teams/NYI/2024.html" TargetMode="External"/><Relationship Id="rId144" Type="http://schemas.openxmlformats.org/officeDocument/2006/relationships/hyperlink" Target="https://www.hockey-reference.com/teams/PIT/2024.html" TargetMode="External"/><Relationship Id="rId330" Type="http://schemas.openxmlformats.org/officeDocument/2006/relationships/hyperlink" Target="https://www.hockey-reference.com/players/s/swaymje01.html" TargetMode="External"/><Relationship Id="rId90" Type="http://schemas.openxmlformats.org/officeDocument/2006/relationships/hyperlink" Target="https://www.hockey-reference.com/players/s/stolaan01.html" TargetMode="External"/><Relationship Id="rId165" Type="http://schemas.openxmlformats.org/officeDocument/2006/relationships/hyperlink" Target="https://www.hockey-reference.com/players/l/lyonal01.html" TargetMode="External"/><Relationship Id="rId186" Type="http://schemas.openxmlformats.org/officeDocument/2006/relationships/hyperlink" Target="https://www.hockey-reference.com/players/k/kahkoka01.html" TargetMode="External"/><Relationship Id="rId351" Type="http://schemas.openxmlformats.org/officeDocument/2006/relationships/hyperlink" Target="https://www.hockey-reference.com/players/f/fleurma01.html" TargetMode="External"/><Relationship Id="rId372" Type="http://schemas.openxmlformats.org/officeDocument/2006/relationships/hyperlink" Target="https://www.hockey-reference.com/teams/VAN/2020.html" TargetMode="External"/><Relationship Id="rId393" Type="http://schemas.openxmlformats.org/officeDocument/2006/relationships/hyperlink" Target="https://www.hockey-reference.com/teams/BOS/2019.html" TargetMode="External"/><Relationship Id="rId211" Type="http://schemas.openxmlformats.org/officeDocument/2006/relationships/hyperlink" Target="https://www.hockey-reference.com/teams/STL/2024.html" TargetMode="External"/><Relationship Id="rId232" Type="http://schemas.openxmlformats.org/officeDocument/2006/relationships/hyperlink" Target="https://www.hockey-reference.com/players/h/hussovi01.html" TargetMode="External"/><Relationship Id="rId253" Type="http://schemas.openxmlformats.org/officeDocument/2006/relationships/hyperlink" Target="https://www.hockey-reference.com/teams/MIN/2023.html" TargetMode="External"/><Relationship Id="rId274" Type="http://schemas.openxmlformats.org/officeDocument/2006/relationships/hyperlink" Target="https://www.hockey-reference.com/players/m/merzlel01.html" TargetMode="External"/><Relationship Id="rId295" Type="http://schemas.openxmlformats.org/officeDocument/2006/relationships/hyperlink" Target="https://www.hockey-reference.com/players/b/bobrose01.html" TargetMode="External"/><Relationship Id="rId309" Type="http://schemas.openxmlformats.org/officeDocument/2006/relationships/hyperlink" Target="https://www.hockey-reference.com/teams/MIN/2022.html" TargetMode="External"/><Relationship Id="rId27" Type="http://schemas.openxmlformats.org/officeDocument/2006/relationships/hyperlink" Target="https://www.hockey-reference.com/players/b/blackma01.html" TargetMode="External"/><Relationship Id="rId48" Type="http://schemas.openxmlformats.org/officeDocument/2006/relationships/hyperlink" Target="https://www.hockey-reference.com/teams/LAK/2025.html" TargetMode="External"/><Relationship Id="rId69" Type="http://schemas.openxmlformats.org/officeDocument/2006/relationships/hyperlink" Target="https://www.hockey-reference.com/teams/WSH/2025.html" TargetMode="External"/><Relationship Id="rId113" Type="http://schemas.openxmlformats.org/officeDocument/2006/relationships/hyperlink" Target="https://www.hockey-reference.com/players/s/skinnst01.html" TargetMode="External"/><Relationship Id="rId134" Type="http://schemas.openxmlformats.org/officeDocument/2006/relationships/hyperlink" Target="https://www.hockey-reference.com/players/t/talboca01.html" TargetMode="External"/><Relationship Id="rId320" Type="http://schemas.openxmlformats.org/officeDocument/2006/relationships/hyperlink" Target="https://www.hockey-reference.com/players/h/hartca01.html" TargetMode="External"/><Relationship Id="rId80" Type="http://schemas.openxmlformats.org/officeDocument/2006/relationships/hyperlink" Target="https://www.hockey-reference.com/players/k/knighsp01.html" TargetMode="External"/><Relationship Id="rId155" Type="http://schemas.openxmlformats.org/officeDocument/2006/relationships/hyperlink" Target="https://www.hockey-reference.com/players/g/gibsojo02.html" TargetMode="External"/><Relationship Id="rId176" Type="http://schemas.openxmlformats.org/officeDocument/2006/relationships/hyperlink" Target="https://www.hockey-reference.com/teams/MIN/2024.html" TargetMode="External"/><Relationship Id="rId197" Type="http://schemas.openxmlformats.org/officeDocument/2006/relationships/hyperlink" Target="https://www.hockey-reference.com/teams/MTL/2024.html" TargetMode="External"/><Relationship Id="rId341" Type="http://schemas.openxmlformats.org/officeDocument/2006/relationships/hyperlink" Target="https://www.hockey-reference.com/players/a/anderfr01.html" TargetMode="External"/><Relationship Id="rId362" Type="http://schemas.openxmlformats.org/officeDocument/2006/relationships/hyperlink" Target="https://www.hockey-reference.com/teams/DET/2020.html" TargetMode="External"/><Relationship Id="rId383" Type="http://schemas.openxmlformats.org/officeDocument/2006/relationships/hyperlink" Target="https://www.hockey-reference.com/teams/CAR/2020.html" TargetMode="External"/><Relationship Id="rId201" Type="http://schemas.openxmlformats.org/officeDocument/2006/relationships/hyperlink" Target="https://www.hockey-reference.com/teams/WSH/2024.html" TargetMode="External"/><Relationship Id="rId222" Type="http://schemas.openxmlformats.org/officeDocument/2006/relationships/hyperlink" Target="https://www.hockey-reference.com/players/b/binnijo01.html" TargetMode="External"/><Relationship Id="rId243" Type="http://schemas.openxmlformats.org/officeDocument/2006/relationships/hyperlink" Target="https://www.hockey-reference.com/teams/EDM/2023.html" TargetMode="External"/><Relationship Id="rId264" Type="http://schemas.openxmlformats.org/officeDocument/2006/relationships/hyperlink" Target="https://www.hockey-reference.com/players/s/sarosju01.html" TargetMode="External"/><Relationship Id="rId285" Type="http://schemas.openxmlformats.org/officeDocument/2006/relationships/hyperlink" Target="https://www.hockey-reference.com/teams/ANA/2022.html" TargetMode="External"/><Relationship Id="rId17" Type="http://schemas.openxmlformats.org/officeDocument/2006/relationships/hyperlink" Target="https://www.hockey-reference.com/teams/NSH/2025.html" TargetMode="External"/><Relationship Id="rId38" Type="http://schemas.openxmlformats.org/officeDocument/2006/relationships/hyperlink" Target="https://www.hockey-reference.com/teams/CBJ/2025.html" TargetMode="External"/><Relationship Id="rId59" Type="http://schemas.openxmlformats.org/officeDocument/2006/relationships/hyperlink" Target="https://www.hockey-reference.com/teams/CAR/2025.html" TargetMode="External"/><Relationship Id="rId103" Type="http://schemas.openxmlformats.org/officeDocument/2006/relationships/hyperlink" Target="https://www.hockey-reference.com/players/l/lyonal01.html" TargetMode="External"/><Relationship Id="rId124" Type="http://schemas.openxmlformats.org/officeDocument/2006/relationships/hyperlink" Target="https://www.hockey-reference.com/awards/voting-2024.html" TargetMode="External"/><Relationship Id="rId310" Type="http://schemas.openxmlformats.org/officeDocument/2006/relationships/hyperlink" Target="https://www.hockey-reference.com/allstar/NHL_2022_roster.html" TargetMode="External"/><Relationship Id="rId70" Type="http://schemas.openxmlformats.org/officeDocument/2006/relationships/hyperlink" Target="https://www.hockey-reference.com/players/n/nedelal01.html" TargetMode="External"/><Relationship Id="rId91" Type="http://schemas.openxmlformats.org/officeDocument/2006/relationships/hyperlink" Target="https://www.hockey-reference.com/teams/TOR/2025.html" TargetMode="External"/><Relationship Id="rId145" Type="http://schemas.openxmlformats.org/officeDocument/2006/relationships/hyperlink" Target="https://www.hockey-reference.com/players/d/daccojo01.html" TargetMode="External"/><Relationship Id="rId166" Type="http://schemas.openxmlformats.org/officeDocument/2006/relationships/hyperlink" Target="https://www.hockey-reference.com/teams/DET/2024.html" TargetMode="External"/><Relationship Id="rId187" Type="http://schemas.openxmlformats.org/officeDocument/2006/relationships/hyperlink" Target="https://www.hockey-reference.com/players/k/kahkoka01.html" TargetMode="External"/><Relationship Id="rId331" Type="http://schemas.openxmlformats.org/officeDocument/2006/relationships/hyperlink" Target="https://www.hockey-reference.com/teams/BOS/2022.html" TargetMode="External"/><Relationship Id="rId352" Type="http://schemas.openxmlformats.org/officeDocument/2006/relationships/hyperlink" Target="https://www.hockey-reference.com/teams/VEG/2020.html" TargetMode="External"/><Relationship Id="rId373" Type="http://schemas.openxmlformats.org/officeDocument/2006/relationships/hyperlink" Target="https://www.hockey-reference.com/players/q/quickjo01.html" TargetMode="External"/><Relationship Id="rId394" Type="http://schemas.openxmlformats.org/officeDocument/2006/relationships/hyperlink" Target="https://www.hockey-reference.com/players/m/mrazepe01.html" TargetMode="External"/><Relationship Id="rId1" Type="http://schemas.openxmlformats.org/officeDocument/2006/relationships/hyperlink" Target="https://www.hockey-reference.com/players/h/helleco01.html" TargetMode="External"/><Relationship Id="rId212" Type="http://schemas.openxmlformats.org/officeDocument/2006/relationships/hyperlink" Target="https://www.hockey-reference.com/players/h/helleco01.html" TargetMode="External"/><Relationship Id="rId233" Type="http://schemas.openxmlformats.org/officeDocument/2006/relationships/hyperlink" Target="https://www.hockey-reference.com/teams/DET/2023.html" TargetMode="External"/><Relationship Id="rId254" Type="http://schemas.openxmlformats.org/officeDocument/2006/relationships/hyperlink" Target="https://www.hockey-reference.com/awards/voting-2023.html" TargetMode="External"/><Relationship Id="rId28" Type="http://schemas.openxmlformats.org/officeDocument/2006/relationships/hyperlink" Target="https://www.hockey-reference.com/teams/SJS/2025.html" TargetMode="External"/><Relationship Id="rId49" Type="http://schemas.openxmlformats.org/officeDocument/2006/relationships/hyperlink" Target="https://www.hockey-reference.com/players/m/marksja02.html" TargetMode="External"/><Relationship Id="rId114" Type="http://schemas.openxmlformats.org/officeDocument/2006/relationships/hyperlink" Target="https://www.hockey-reference.com/teams/EDM/2024.html" TargetMode="External"/><Relationship Id="rId275" Type="http://schemas.openxmlformats.org/officeDocument/2006/relationships/hyperlink" Target="https://www.hockey-reference.com/teams/CBJ/2022.html" TargetMode="External"/><Relationship Id="rId296" Type="http://schemas.openxmlformats.org/officeDocument/2006/relationships/hyperlink" Target="https://www.hockey-reference.com/teams/FLA/2022.html" TargetMode="External"/><Relationship Id="rId300" Type="http://schemas.openxmlformats.org/officeDocument/2006/relationships/hyperlink" Target="https://www.hockey-reference.com/players/a/anderfr01.html" TargetMode="External"/><Relationship Id="rId60" Type="http://schemas.openxmlformats.org/officeDocument/2006/relationships/hyperlink" Target="https://www.hockey-reference.com/players/t/talboca01.html" TargetMode="External"/><Relationship Id="rId81" Type="http://schemas.openxmlformats.org/officeDocument/2006/relationships/hyperlink" Target="https://www.hockey-reference.com/teams/CHI/2025.html" TargetMode="External"/><Relationship Id="rId135" Type="http://schemas.openxmlformats.org/officeDocument/2006/relationships/hyperlink" Target="https://www.hockey-reference.com/teams/LAK/2024.html" TargetMode="External"/><Relationship Id="rId156" Type="http://schemas.openxmlformats.org/officeDocument/2006/relationships/hyperlink" Target="https://www.hockey-reference.com/teams/ANA/2024.html" TargetMode="External"/><Relationship Id="rId177" Type="http://schemas.openxmlformats.org/officeDocument/2006/relationships/hyperlink" Target="https://www.hockey-reference.com/awards/voting-2024.html" TargetMode="External"/><Relationship Id="rId198" Type="http://schemas.openxmlformats.org/officeDocument/2006/relationships/hyperlink" Target="https://www.hockey-reference.com/players/a/allenja01.html" TargetMode="External"/><Relationship Id="rId321" Type="http://schemas.openxmlformats.org/officeDocument/2006/relationships/hyperlink" Target="https://www.hockey-reference.com/teams/PHI/2022.html" TargetMode="External"/><Relationship Id="rId342" Type="http://schemas.openxmlformats.org/officeDocument/2006/relationships/hyperlink" Target="https://www.hockey-reference.com/teams/TOR/2020.html" TargetMode="External"/><Relationship Id="rId363" Type="http://schemas.openxmlformats.org/officeDocument/2006/relationships/hyperlink" Target="https://www.hockey-reference.com/players/v/varlasi01.html" TargetMode="External"/><Relationship Id="rId384" Type="http://schemas.openxmlformats.org/officeDocument/2006/relationships/hyperlink" Target="https://www.hockey-reference.com/players/s/sarosju01.html" TargetMode="External"/><Relationship Id="rId202" Type="http://schemas.openxmlformats.org/officeDocument/2006/relationships/hyperlink" Target="https://www.hockey-reference.com/players/s/soderar01.html" TargetMode="External"/><Relationship Id="rId223" Type="http://schemas.openxmlformats.org/officeDocument/2006/relationships/hyperlink" Target="https://www.hockey-reference.com/teams/STL/2023.html" TargetMode="External"/><Relationship Id="rId244" Type="http://schemas.openxmlformats.org/officeDocument/2006/relationships/hyperlink" Target="https://www.hockey-reference.com/players/v/vejmeka01.html" TargetMode="External"/><Relationship Id="rId18" Type="http://schemas.openxmlformats.org/officeDocument/2006/relationships/hyperlink" Target="https://www.hockey-reference.com/players/s/swaymje01.html" TargetMode="External"/><Relationship Id="rId39" Type="http://schemas.openxmlformats.org/officeDocument/2006/relationships/hyperlink" Target="https://www.hockey-reference.com/players/w/wolfdu01.html" TargetMode="External"/><Relationship Id="rId265" Type="http://schemas.openxmlformats.org/officeDocument/2006/relationships/hyperlink" Target="https://www.hockey-reference.com/teams/NSH/2022.html" TargetMode="External"/><Relationship Id="rId286" Type="http://schemas.openxmlformats.org/officeDocument/2006/relationships/hyperlink" Target="https://www.hockey-reference.com/allstar/NHL_2022_roster.html" TargetMode="External"/><Relationship Id="rId50" Type="http://schemas.openxmlformats.org/officeDocument/2006/relationships/hyperlink" Target="https://www.hockey-reference.com/teams/NJD/2025.html" TargetMode="External"/><Relationship Id="rId104" Type="http://schemas.openxmlformats.org/officeDocument/2006/relationships/hyperlink" Target="https://www.hockey-reference.com/teams/DET/2025.html" TargetMode="External"/><Relationship Id="rId125" Type="http://schemas.openxmlformats.org/officeDocument/2006/relationships/hyperlink" Target="https://www.hockey-reference.com/players/k/korpijo01.html" TargetMode="External"/><Relationship Id="rId146" Type="http://schemas.openxmlformats.org/officeDocument/2006/relationships/hyperlink" Target="https://www.hockey-reference.com/teams/SEA/2024.html" TargetMode="External"/><Relationship Id="rId167" Type="http://schemas.openxmlformats.org/officeDocument/2006/relationships/hyperlink" Target="https://www.hockey-reference.com/players/s/swaymje01.html" TargetMode="External"/><Relationship Id="rId188" Type="http://schemas.openxmlformats.org/officeDocument/2006/relationships/hyperlink" Target="https://www.hockey-reference.com/teams/SJS/2024.html" TargetMode="External"/><Relationship Id="rId311" Type="http://schemas.openxmlformats.org/officeDocument/2006/relationships/hyperlink" Target="https://www.hockey-reference.com/players/o/oettija01.html" TargetMode="External"/><Relationship Id="rId332" Type="http://schemas.openxmlformats.org/officeDocument/2006/relationships/hyperlink" Target="https://www.hockey-reference.com/players/u/ullmali01.html" TargetMode="External"/><Relationship Id="rId353" Type="http://schemas.openxmlformats.org/officeDocument/2006/relationships/hyperlink" Target="https://www.hockey-reference.com/awards/voting-2020.html" TargetMode="External"/><Relationship Id="rId374" Type="http://schemas.openxmlformats.org/officeDocument/2006/relationships/hyperlink" Target="https://www.hockey-reference.com/teams/LAK/2020.html" TargetMode="External"/><Relationship Id="rId395" Type="http://schemas.openxmlformats.org/officeDocument/2006/relationships/hyperlink" Target="https://www.hockey-reference.com/teams/CAR/2019.html" TargetMode="External"/><Relationship Id="rId71" Type="http://schemas.openxmlformats.org/officeDocument/2006/relationships/hyperlink" Target="https://www.hockey-reference.com/teams/PIT/2025.html" TargetMode="External"/><Relationship Id="rId92" Type="http://schemas.openxmlformats.org/officeDocument/2006/relationships/hyperlink" Target="https://www.hockey-reference.com/players/a/annunju01.html" TargetMode="External"/><Relationship Id="rId213" Type="http://schemas.openxmlformats.org/officeDocument/2006/relationships/hyperlink" Target="https://www.hockey-reference.com/teams/WPG/2023.html" TargetMode="External"/><Relationship Id="rId234" Type="http://schemas.openxmlformats.org/officeDocument/2006/relationships/hyperlink" Target="https://www.hockey-reference.com/players/h/hartca01.html" TargetMode="External"/><Relationship Id="rId2" Type="http://schemas.openxmlformats.org/officeDocument/2006/relationships/hyperlink" Target="https://www.hockey-reference.com/teams/WPG/2025.html" TargetMode="External"/><Relationship Id="rId29" Type="http://schemas.openxmlformats.org/officeDocument/2006/relationships/hyperlink" Target="https://www.hockey-reference.com/players/b/blackma01.html" TargetMode="External"/><Relationship Id="rId255" Type="http://schemas.openxmlformats.org/officeDocument/2006/relationships/hyperlink" Target="https://www.hockey-reference.com/players/r/reimeja01.html" TargetMode="External"/><Relationship Id="rId276" Type="http://schemas.openxmlformats.org/officeDocument/2006/relationships/hyperlink" Target="https://www.hockey-reference.com/players/n/nedelal01.html" TargetMode="External"/><Relationship Id="rId297" Type="http://schemas.openxmlformats.org/officeDocument/2006/relationships/hyperlink" Target="https://www.hockey-reference.com/awards/voting-2022.html" TargetMode="External"/><Relationship Id="rId40" Type="http://schemas.openxmlformats.org/officeDocument/2006/relationships/hyperlink" Target="https://www.hockey-reference.com/teams/CGY/2025.html" TargetMode="External"/><Relationship Id="rId115" Type="http://schemas.openxmlformats.org/officeDocument/2006/relationships/hyperlink" Target="https://www.hockey-reference.com/players/b/bobrose01.html" TargetMode="External"/><Relationship Id="rId136" Type="http://schemas.openxmlformats.org/officeDocument/2006/relationships/hyperlink" Target="https://www.hockey-reference.com/players/v/vasilan02.html" TargetMode="External"/><Relationship Id="rId157" Type="http://schemas.openxmlformats.org/officeDocument/2006/relationships/hyperlink" Target="https://www.hockey-reference.com/players/t/thomplo01.html" TargetMode="External"/><Relationship Id="rId178" Type="http://schemas.openxmlformats.org/officeDocument/2006/relationships/hyperlink" Target="https://www.hockey-reference.com/players/s/samsoil01.html" TargetMode="External"/><Relationship Id="rId301" Type="http://schemas.openxmlformats.org/officeDocument/2006/relationships/hyperlink" Target="https://www.hockey-reference.com/teams/CAR/2022.html" TargetMode="External"/><Relationship Id="rId322" Type="http://schemas.openxmlformats.org/officeDocument/2006/relationships/hyperlink" Target="https://www.hockey-reference.com/players/k/koskimi01.html" TargetMode="External"/><Relationship Id="rId343" Type="http://schemas.openxmlformats.org/officeDocument/2006/relationships/hyperlink" Target="https://www.hockey-reference.com/players/v/vasilan02.html" TargetMode="External"/><Relationship Id="rId364" Type="http://schemas.openxmlformats.org/officeDocument/2006/relationships/hyperlink" Target="https://www.hockey-reference.com/teams/NYI/2020.html" TargetMode="External"/><Relationship Id="rId61" Type="http://schemas.openxmlformats.org/officeDocument/2006/relationships/hyperlink" Target="https://www.hockey-reference.com/teams/DET/2025.html" TargetMode="External"/><Relationship Id="rId82" Type="http://schemas.openxmlformats.org/officeDocument/2006/relationships/hyperlink" Target="https://www.hockey-reference.com/players/j/jarrytr01.html" TargetMode="External"/><Relationship Id="rId199" Type="http://schemas.openxmlformats.org/officeDocument/2006/relationships/hyperlink" Target="https://www.hockey-reference.com/teams/NJD/2024.html" TargetMode="External"/><Relationship Id="rId203" Type="http://schemas.openxmlformats.org/officeDocument/2006/relationships/hyperlink" Target="https://www.hockey-reference.com/teams/CHI/2024.html" TargetMode="External"/><Relationship Id="rId385" Type="http://schemas.openxmlformats.org/officeDocument/2006/relationships/hyperlink" Target="https://www.hockey-reference.com/teams/NSH/2020.html" TargetMode="External"/><Relationship Id="rId19" Type="http://schemas.openxmlformats.org/officeDocument/2006/relationships/hyperlink" Target="https://www.hockey-reference.com/teams/BOS/2025.html" TargetMode="External"/><Relationship Id="rId224" Type="http://schemas.openxmlformats.org/officeDocument/2006/relationships/hyperlink" Target="https://www.hockey-reference.com/players/v/vasilan02.html" TargetMode="External"/><Relationship Id="rId245" Type="http://schemas.openxmlformats.org/officeDocument/2006/relationships/hyperlink" Target="https://www.hockey-reference.com/teams/ARI/2023.html" TargetMode="External"/><Relationship Id="rId266" Type="http://schemas.openxmlformats.org/officeDocument/2006/relationships/hyperlink" Target="https://www.hockey-reference.com/players/h/helleco01.html" TargetMode="External"/><Relationship Id="rId287" Type="http://schemas.openxmlformats.org/officeDocument/2006/relationships/hyperlink" Target="https://www.hockey-reference.com/players/f/fleurma01.html" TargetMode="External"/><Relationship Id="rId30" Type="http://schemas.openxmlformats.org/officeDocument/2006/relationships/hyperlink" Target="https://www.hockey-reference.com/teams/COL/2025.html" TargetMode="External"/><Relationship Id="rId105" Type="http://schemas.openxmlformats.org/officeDocument/2006/relationships/hyperlink" Target="https://www.hockey-reference.com/players/v/vladada01.html" TargetMode="External"/><Relationship Id="rId126" Type="http://schemas.openxmlformats.org/officeDocument/2006/relationships/hyperlink" Target="https://www.hockey-reference.com/teams/OTT/2024.html" TargetMode="External"/><Relationship Id="rId147" Type="http://schemas.openxmlformats.org/officeDocument/2006/relationships/hyperlink" Target="https://www.hockey-reference.com/awards/voting-2024.html" TargetMode="External"/><Relationship Id="rId168" Type="http://schemas.openxmlformats.org/officeDocument/2006/relationships/hyperlink" Target="https://www.hockey-reference.com/teams/BOS/2024.html" TargetMode="External"/><Relationship Id="rId312" Type="http://schemas.openxmlformats.org/officeDocument/2006/relationships/hyperlink" Target="https://www.hockey-reference.com/teams/DAL/2022.html" TargetMode="External"/><Relationship Id="rId333" Type="http://schemas.openxmlformats.org/officeDocument/2006/relationships/hyperlink" Target="https://www.hockey-reference.com/teams/BOS/2022.html" TargetMode="External"/><Relationship Id="rId354" Type="http://schemas.openxmlformats.org/officeDocument/2006/relationships/hyperlink" Target="https://www.hockey-reference.com/players/h/holtbbr01.html" TargetMode="External"/><Relationship Id="rId51" Type="http://schemas.openxmlformats.org/officeDocument/2006/relationships/hyperlink" Target="https://www.hockey-reference.com/players/g/georgal01.html" TargetMode="External"/><Relationship Id="rId72" Type="http://schemas.openxmlformats.org/officeDocument/2006/relationships/hyperlink" Target="https://www.hockey-reference.com/players/m/mrazepe01.html" TargetMode="External"/><Relationship Id="rId93" Type="http://schemas.openxmlformats.org/officeDocument/2006/relationships/hyperlink" Target="https://www.hockey-reference.com/players/a/annunju01.html" TargetMode="External"/><Relationship Id="rId189" Type="http://schemas.openxmlformats.org/officeDocument/2006/relationships/hyperlink" Target="https://www.hockey-reference.com/players/k/kahkoka01.html" TargetMode="External"/><Relationship Id="rId375" Type="http://schemas.openxmlformats.org/officeDocument/2006/relationships/hyperlink" Target="https://www.hockey-reference.com/players/j/jonesma02.html" TargetMode="External"/><Relationship Id="rId396" Type="http://schemas.openxmlformats.org/officeDocument/2006/relationships/hyperlink" Target="https://www.hockey-reference.com/players/s/schneco01.html" TargetMode="External"/><Relationship Id="rId3" Type="http://schemas.openxmlformats.org/officeDocument/2006/relationships/hyperlink" Target="https://www.hockey-reference.com/awards/jennings.html" TargetMode="External"/><Relationship Id="rId214" Type="http://schemas.openxmlformats.org/officeDocument/2006/relationships/hyperlink" Target="https://www.hockey-reference.com/players/s/sarosju01.html" TargetMode="External"/><Relationship Id="rId235" Type="http://schemas.openxmlformats.org/officeDocument/2006/relationships/hyperlink" Target="https://www.hockey-reference.com/teams/PHI/2023.html" TargetMode="External"/><Relationship Id="rId256" Type="http://schemas.openxmlformats.org/officeDocument/2006/relationships/hyperlink" Target="https://www.hockey-reference.com/teams/SJS/2023.html" TargetMode="External"/><Relationship Id="rId277" Type="http://schemas.openxmlformats.org/officeDocument/2006/relationships/hyperlink" Target="https://www.hockey-reference.com/teams/DET/2022.html" TargetMode="External"/><Relationship Id="rId298" Type="http://schemas.openxmlformats.org/officeDocument/2006/relationships/hyperlink" Target="https://www.hockey-reference.com/players/s/shestig01.html" TargetMode="External"/><Relationship Id="rId116" Type="http://schemas.openxmlformats.org/officeDocument/2006/relationships/hyperlink" Target="https://www.hockey-reference.com/teams/FLA/2024.html" TargetMode="External"/><Relationship Id="rId137" Type="http://schemas.openxmlformats.org/officeDocument/2006/relationships/hyperlink" Target="https://www.hockey-reference.com/teams/TBL/2024.html" TargetMode="External"/><Relationship Id="rId158" Type="http://schemas.openxmlformats.org/officeDocument/2006/relationships/hyperlink" Target="https://www.hockey-reference.com/teams/VEG/2024.html" TargetMode="External"/><Relationship Id="rId302" Type="http://schemas.openxmlformats.org/officeDocument/2006/relationships/hyperlink" Target="https://www.hockey-reference.com/players/s/sorokil01.html" TargetMode="External"/><Relationship Id="rId323" Type="http://schemas.openxmlformats.org/officeDocument/2006/relationships/hyperlink" Target="https://www.hockey-reference.com/teams/EDM/2022.html" TargetMode="External"/><Relationship Id="rId344" Type="http://schemas.openxmlformats.org/officeDocument/2006/relationships/hyperlink" Target="https://www.hockey-reference.com/teams/TBL/2020.html" TargetMode="External"/><Relationship Id="rId20" Type="http://schemas.openxmlformats.org/officeDocument/2006/relationships/hyperlink" Target="https://www.hockey-reference.com/players/v/vejmeka01.html" TargetMode="External"/><Relationship Id="rId41" Type="http://schemas.openxmlformats.org/officeDocument/2006/relationships/hyperlink" Target="https://www.hockey-reference.com/players/l/lankike01.html" TargetMode="External"/><Relationship Id="rId62" Type="http://schemas.openxmlformats.org/officeDocument/2006/relationships/hyperlink" Target="https://www.hockey-reference.com/players/u/ullmali01.html" TargetMode="External"/><Relationship Id="rId83" Type="http://schemas.openxmlformats.org/officeDocument/2006/relationships/hyperlink" Target="https://www.hockey-reference.com/teams/PIT/2025.html" TargetMode="External"/><Relationship Id="rId179" Type="http://schemas.openxmlformats.org/officeDocument/2006/relationships/hyperlink" Target="https://www.hockey-reference.com/teams/TOR/2024.html" TargetMode="External"/><Relationship Id="rId365" Type="http://schemas.openxmlformats.org/officeDocument/2006/relationships/hyperlink" Target="https://www.hockey-reference.com/players/b/bishobe01.html" TargetMode="External"/><Relationship Id="rId386" Type="http://schemas.openxmlformats.org/officeDocument/2006/relationships/hyperlink" Target="https://www.hockey-reference.com/players/s/smithmi01.html" TargetMode="External"/><Relationship Id="rId190" Type="http://schemas.openxmlformats.org/officeDocument/2006/relationships/hyperlink" Target="https://www.hockey-reference.com/teams/NJD/2024.html" TargetMode="External"/><Relationship Id="rId204" Type="http://schemas.openxmlformats.org/officeDocument/2006/relationships/hyperlink" Target="https://www.hockey-reference.com/players/v/vanecvi01.html" TargetMode="External"/><Relationship Id="rId225" Type="http://schemas.openxmlformats.org/officeDocument/2006/relationships/hyperlink" Target="https://www.hockey-reference.com/teams/TBL/2023.html" TargetMode="External"/><Relationship Id="rId246" Type="http://schemas.openxmlformats.org/officeDocument/2006/relationships/hyperlink" Target="https://www.hockey-reference.com/players/u/ullmali01.html" TargetMode="External"/><Relationship Id="rId267" Type="http://schemas.openxmlformats.org/officeDocument/2006/relationships/hyperlink" Target="https://www.hockey-reference.com/teams/WPG/2022.html" TargetMode="External"/><Relationship Id="rId288" Type="http://schemas.openxmlformats.org/officeDocument/2006/relationships/hyperlink" Target="https://www.hockey-reference.com/awards/voting-2022.html" TargetMode="External"/><Relationship Id="rId106" Type="http://schemas.openxmlformats.org/officeDocument/2006/relationships/hyperlink" Target="https://www.hockey-reference.com/teams/CGY/2025.html" TargetMode="External"/><Relationship Id="rId127" Type="http://schemas.openxmlformats.org/officeDocument/2006/relationships/hyperlink" Target="https://www.hockey-reference.com/players/s/shestig01.html" TargetMode="External"/><Relationship Id="rId313" Type="http://schemas.openxmlformats.org/officeDocument/2006/relationships/hyperlink" Target="https://www.hockey-reference.com/players/r/reimeja01.html" TargetMode="External"/><Relationship Id="rId10" Type="http://schemas.openxmlformats.org/officeDocument/2006/relationships/hyperlink" Target="https://www.hockey-reference.com/players/s/sorokil01.html" TargetMode="External"/><Relationship Id="rId31" Type="http://schemas.openxmlformats.org/officeDocument/2006/relationships/hyperlink" Target="https://www.hockey-reference.com/players/l/luukkuk01.html" TargetMode="External"/><Relationship Id="rId52" Type="http://schemas.openxmlformats.org/officeDocument/2006/relationships/hyperlink" Target="https://www.hockey-reference.com/players/g/georgal01.html" TargetMode="External"/><Relationship Id="rId73" Type="http://schemas.openxmlformats.org/officeDocument/2006/relationships/hyperlink" Target="https://www.hockey-reference.com/players/m/mrazepe01.html" TargetMode="External"/><Relationship Id="rId94" Type="http://schemas.openxmlformats.org/officeDocument/2006/relationships/hyperlink" Target="https://www.hockey-reference.com/teams/COL/2025.html" TargetMode="External"/><Relationship Id="rId148" Type="http://schemas.openxmlformats.org/officeDocument/2006/relationships/hyperlink" Target="https://www.hockey-reference.com/players/i/ingraco01.html" TargetMode="External"/><Relationship Id="rId169" Type="http://schemas.openxmlformats.org/officeDocument/2006/relationships/hyperlink" Target="https://www.hockey-reference.com/players/k/kochepy01.html" TargetMode="External"/><Relationship Id="rId334" Type="http://schemas.openxmlformats.org/officeDocument/2006/relationships/hyperlink" Target="https://www.hockey-reference.com/players/h/hussovi01.html" TargetMode="External"/><Relationship Id="rId355" Type="http://schemas.openxmlformats.org/officeDocument/2006/relationships/hyperlink" Target="https://www.hockey-reference.com/teams/WSH/2020.html" TargetMode="External"/><Relationship Id="rId376" Type="http://schemas.openxmlformats.org/officeDocument/2006/relationships/hyperlink" Target="https://www.hockey-reference.com/teams/SJS/2020.html" TargetMode="External"/><Relationship Id="rId397" Type="http://schemas.openxmlformats.org/officeDocument/2006/relationships/hyperlink" Target="https://www.hockey-reference.com/teams/NJD/2018.html" TargetMode="External"/><Relationship Id="rId4" Type="http://schemas.openxmlformats.org/officeDocument/2006/relationships/hyperlink" Target="https://www.hockey-reference.com/players/v/vasilan02.html" TargetMode="External"/><Relationship Id="rId180" Type="http://schemas.openxmlformats.org/officeDocument/2006/relationships/hyperlink" Target="https://www.hockey-reference.com/players/u/ullmali01.html" TargetMode="External"/><Relationship Id="rId215" Type="http://schemas.openxmlformats.org/officeDocument/2006/relationships/hyperlink" Target="https://www.hockey-reference.com/teams/NSH/2023.html" TargetMode="External"/><Relationship Id="rId236" Type="http://schemas.openxmlformats.org/officeDocument/2006/relationships/hyperlink" Target="https://www.hockey-reference.com/players/g/gibsojo02.html" TargetMode="External"/><Relationship Id="rId257" Type="http://schemas.openxmlformats.org/officeDocument/2006/relationships/hyperlink" Target="https://www.hockey-reference.com/players/a/allenja01.html" TargetMode="External"/><Relationship Id="rId278" Type="http://schemas.openxmlformats.org/officeDocument/2006/relationships/hyperlink" Target="https://www.hockey-reference.com/awards/voting-2022.html" TargetMode="External"/><Relationship Id="rId303" Type="http://schemas.openxmlformats.org/officeDocument/2006/relationships/hyperlink" Target="https://www.hockey-reference.com/teams/NYI/2022.html" TargetMode="External"/><Relationship Id="rId42" Type="http://schemas.openxmlformats.org/officeDocument/2006/relationships/hyperlink" Target="https://www.hockey-reference.com/teams/VAN/2025.html" TargetMode="External"/><Relationship Id="rId84" Type="http://schemas.openxmlformats.org/officeDocument/2006/relationships/hyperlink" Target="https://www.hockey-reference.com/players/p/pickaca01.html" TargetMode="External"/><Relationship Id="rId138" Type="http://schemas.openxmlformats.org/officeDocument/2006/relationships/hyperlink" Target="https://www.hockey-reference.com/awards/voting-2024.html" TargetMode="External"/><Relationship Id="rId345" Type="http://schemas.openxmlformats.org/officeDocument/2006/relationships/hyperlink" Target="https://www.hockey-reference.com/players/g/gibsojo02.html" TargetMode="External"/><Relationship Id="rId387" Type="http://schemas.openxmlformats.org/officeDocument/2006/relationships/hyperlink" Target="https://www.hockey-reference.com/teams/EDM/2020.html" TargetMode="External"/><Relationship Id="rId191" Type="http://schemas.openxmlformats.org/officeDocument/2006/relationships/hyperlink" Target="https://www.hockey-reference.com/players/g/grubaph01.html" TargetMode="External"/><Relationship Id="rId205" Type="http://schemas.openxmlformats.org/officeDocument/2006/relationships/hyperlink" Target="https://www.hockey-reference.com/teams/NJD/2024.html" TargetMode="External"/><Relationship Id="rId247" Type="http://schemas.openxmlformats.org/officeDocument/2006/relationships/hyperlink" Target="https://www.hockey-reference.com/teams/BOS/2023.html" TargetMode="External"/><Relationship Id="rId107" Type="http://schemas.openxmlformats.org/officeDocument/2006/relationships/hyperlink" Target="https://www.hockey-reference.com/players/s/sarosju01.html" TargetMode="External"/><Relationship Id="rId289" Type="http://schemas.openxmlformats.org/officeDocument/2006/relationships/hyperlink" Target="https://www.hockey-reference.com/players/f/fleurma01.html" TargetMode="External"/><Relationship Id="rId11" Type="http://schemas.openxmlformats.org/officeDocument/2006/relationships/hyperlink" Target="https://www.hockey-reference.com/teams/NYI/2025.html" TargetMode="External"/><Relationship Id="rId53" Type="http://schemas.openxmlformats.org/officeDocument/2006/relationships/hyperlink" Target="https://www.hockey-reference.com/teams/COL/2025.html" TargetMode="External"/><Relationship Id="rId149" Type="http://schemas.openxmlformats.org/officeDocument/2006/relationships/hyperlink" Target="https://www.hockey-reference.com/teams/ARI/2024.html" TargetMode="External"/><Relationship Id="rId314" Type="http://schemas.openxmlformats.org/officeDocument/2006/relationships/hyperlink" Target="https://www.hockey-reference.com/teams/SJS/2022.html" TargetMode="External"/><Relationship Id="rId356" Type="http://schemas.openxmlformats.org/officeDocument/2006/relationships/hyperlink" Target="https://www.hockey-reference.com/players/r/rittida01.html" TargetMode="External"/><Relationship Id="rId95" Type="http://schemas.openxmlformats.org/officeDocument/2006/relationships/hyperlink" Target="https://www.hockey-reference.com/players/a/annunju01.html" TargetMode="External"/><Relationship Id="rId160" Type="http://schemas.openxmlformats.org/officeDocument/2006/relationships/hyperlink" Target="https://www.hockey-reference.com/teams/MIN/2024.html" TargetMode="External"/><Relationship Id="rId216" Type="http://schemas.openxmlformats.org/officeDocument/2006/relationships/hyperlink" Target="https://www.hockey-reference.com/players/g/georgal01.html" TargetMode="External"/><Relationship Id="rId258" Type="http://schemas.openxmlformats.org/officeDocument/2006/relationships/hyperlink" Target="https://www.hockey-reference.com/teams/MTL/2023.html" TargetMode="External"/><Relationship Id="rId22" Type="http://schemas.openxmlformats.org/officeDocument/2006/relationships/hyperlink" Target="https://www.hockey-reference.com/players/d/daccojo01.html" TargetMode="External"/><Relationship Id="rId64" Type="http://schemas.openxmlformats.org/officeDocument/2006/relationships/hyperlink" Target="https://www.hockey-reference.com/players/t/thomplo01.html" TargetMode="External"/><Relationship Id="rId118" Type="http://schemas.openxmlformats.org/officeDocument/2006/relationships/hyperlink" Target="https://www.hockey-reference.com/teams/STL/2024.html" TargetMode="External"/><Relationship Id="rId325" Type="http://schemas.openxmlformats.org/officeDocument/2006/relationships/hyperlink" Target="https://www.hockey-reference.com/teams/VEG/2022.html" TargetMode="External"/><Relationship Id="rId367" Type="http://schemas.openxmlformats.org/officeDocument/2006/relationships/hyperlink" Target="https://www.hockey-reference.com/awards/voting-2020.html" TargetMode="External"/><Relationship Id="rId171" Type="http://schemas.openxmlformats.org/officeDocument/2006/relationships/hyperlink" Target="https://www.hockey-reference.com/players/m/merzlel01.html" TargetMode="External"/><Relationship Id="rId227" Type="http://schemas.openxmlformats.org/officeDocument/2006/relationships/hyperlink" Target="https://www.hockey-reference.com/teams/CGY/2023.html" TargetMode="External"/><Relationship Id="rId269" Type="http://schemas.openxmlformats.org/officeDocument/2006/relationships/hyperlink" Target="https://www.hockey-reference.com/teams/VAN/2022.html" TargetMode="External"/><Relationship Id="rId33" Type="http://schemas.openxmlformats.org/officeDocument/2006/relationships/hyperlink" Target="https://www.hockey-reference.com/players/b/bobrose01.html" TargetMode="External"/><Relationship Id="rId129" Type="http://schemas.openxmlformats.org/officeDocument/2006/relationships/hyperlink" Target="https://www.hockey-reference.com/players/l/luukkuk01.html" TargetMode="External"/><Relationship Id="rId280" Type="http://schemas.openxmlformats.org/officeDocument/2006/relationships/hyperlink" Target="https://www.hockey-reference.com/teams/PIT/2022.html" TargetMode="External"/><Relationship Id="rId336" Type="http://schemas.openxmlformats.org/officeDocument/2006/relationships/hyperlink" Target="https://www.hockey-reference.com/players/h/helleco01.html" TargetMode="External"/><Relationship Id="rId75" Type="http://schemas.openxmlformats.org/officeDocument/2006/relationships/hyperlink" Target="https://www.hockey-reference.com/players/m/mrazepe01.html" TargetMode="External"/><Relationship Id="rId140" Type="http://schemas.openxmlformats.org/officeDocument/2006/relationships/hyperlink" Target="https://www.hockey-reference.com/teams/VAN/2024.html" TargetMode="External"/><Relationship Id="rId182" Type="http://schemas.openxmlformats.org/officeDocument/2006/relationships/hyperlink" Target="https://www.hockey-reference.com/players/n/nedelal01.html" TargetMode="External"/><Relationship Id="rId378" Type="http://schemas.openxmlformats.org/officeDocument/2006/relationships/hyperlink" Target="https://www.hockey-reference.com/teams/BOS/2020.html" TargetMode="External"/><Relationship Id="rId6" Type="http://schemas.openxmlformats.org/officeDocument/2006/relationships/hyperlink" Target="https://www.hockey-reference.com/players/m/montesa01.html" TargetMode="External"/><Relationship Id="rId238" Type="http://schemas.openxmlformats.org/officeDocument/2006/relationships/hyperlink" Target="https://www.hockey-reference.com/players/v/vanecvi01.html" TargetMode="External"/><Relationship Id="rId291" Type="http://schemas.openxmlformats.org/officeDocument/2006/relationships/hyperlink" Target="https://www.hockey-reference.com/players/f/fleurma01.html" TargetMode="External"/><Relationship Id="rId305" Type="http://schemas.openxmlformats.org/officeDocument/2006/relationships/hyperlink" Target="https://www.hockey-reference.com/teams/ARI/2022.html" TargetMode="External"/><Relationship Id="rId347" Type="http://schemas.openxmlformats.org/officeDocument/2006/relationships/hyperlink" Target="https://www.hockey-reference.com/players/b/binnijo01.html" TargetMode="External"/><Relationship Id="rId44" Type="http://schemas.openxmlformats.org/officeDocument/2006/relationships/hyperlink" Target="https://www.hockey-reference.com/teams/EDM/2025.html" TargetMode="External"/><Relationship Id="rId86" Type="http://schemas.openxmlformats.org/officeDocument/2006/relationships/hyperlink" Target="https://www.hockey-reference.com/players/s/soderar01.html" TargetMode="External"/><Relationship Id="rId151" Type="http://schemas.openxmlformats.org/officeDocument/2006/relationships/hyperlink" Target="https://www.hockey-reference.com/teams/WSH/2024.html" TargetMode="External"/><Relationship Id="rId389" Type="http://schemas.openxmlformats.org/officeDocument/2006/relationships/hyperlink" Target="https://www.hockey-reference.com/teams/EDM/2020.html" TargetMode="External"/><Relationship Id="rId193" Type="http://schemas.openxmlformats.org/officeDocument/2006/relationships/hyperlink" Target="https://www.hockey-reference.com/players/h/hillad01.html" TargetMode="External"/><Relationship Id="rId207" Type="http://schemas.openxmlformats.org/officeDocument/2006/relationships/hyperlink" Target="https://www.hockey-reference.com/teams/DAL/2024.html" TargetMode="External"/><Relationship Id="rId249" Type="http://schemas.openxmlformats.org/officeDocument/2006/relationships/hyperlink" Target="https://www.hockey-reference.com/teams/SEA/2023.html" TargetMode="External"/><Relationship Id="rId13" Type="http://schemas.openxmlformats.org/officeDocument/2006/relationships/hyperlink" Target="https://www.hockey-reference.com/teams/MIN/2025.html" TargetMode="External"/><Relationship Id="rId109" Type="http://schemas.openxmlformats.org/officeDocument/2006/relationships/hyperlink" Target="https://www.hockey-reference.com/players/g/georgal01.html" TargetMode="External"/><Relationship Id="rId260" Type="http://schemas.openxmlformats.org/officeDocument/2006/relationships/hyperlink" Target="https://www.hockey-reference.com/teams/TOR/2023.html" TargetMode="External"/><Relationship Id="rId316" Type="http://schemas.openxmlformats.org/officeDocument/2006/relationships/hyperlink" Target="https://www.hockey-reference.com/teams/OTT/2022.html" TargetMode="External"/><Relationship Id="rId55" Type="http://schemas.openxmlformats.org/officeDocument/2006/relationships/hyperlink" Target="https://www.hockey-reference.com/teams/SJS/2025.html" TargetMode="External"/><Relationship Id="rId97" Type="http://schemas.openxmlformats.org/officeDocument/2006/relationships/hyperlink" Target="https://www.hockey-reference.com/players/a/allenja01.html" TargetMode="External"/><Relationship Id="rId120" Type="http://schemas.openxmlformats.org/officeDocument/2006/relationships/hyperlink" Target="https://www.hockey-reference.com/players/m/mrazepe01.html" TargetMode="External"/><Relationship Id="rId358" Type="http://schemas.openxmlformats.org/officeDocument/2006/relationships/hyperlink" Target="https://www.hockey-reference.com/allstar/NHL_2020_roster.html" TargetMode="External"/><Relationship Id="rId162" Type="http://schemas.openxmlformats.org/officeDocument/2006/relationships/hyperlink" Target="https://www.hockey-reference.com/teams/SJS/2024.html" TargetMode="External"/><Relationship Id="rId218" Type="http://schemas.openxmlformats.org/officeDocument/2006/relationships/hyperlink" Target="https://www.hockey-reference.com/players/o/oettija01.html" TargetMode="External"/><Relationship Id="rId271" Type="http://schemas.openxmlformats.org/officeDocument/2006/relationships/hyperlink" Target="https://www.hockey-reference.com/teams/CGY/2022.html" TargetMode="External"/><Relationship Id="rId24" Type="http://schemas.openxmlformats.org/officeDocument/2006/relationships/hyperlink" Target="https://www.hockey-reference.com/players/b/binnijo01.html" TargetMode="External"/><Relationship Id="rId66" Type="http://schemas.openxmlformats.org/officeDocument/2006/relationships/hyperlink" Target="https://www.hockey-reference.com/players/w/wolljo01.html" TargetMode="External"/><Relationship Id="rId131" Type="http://schemas.openxmlformats.org/officeDocument/2006/relationships/hyperlink" Target="https://www.hockey-reference.com/awards/voting-2024.html" TargetMode="External"/><Relationship Id="rId327" Type="http://schemas.openxmlformats.org/officeDocument/2006/relationships/hyperlink" Target="https://www.hockey-reference.com/teams/WSH/2022.html" TargetMode="External"/><Relationship Id="rId369" Type="http://schemas.openxmlformats.org/officeDocument/2006/relationships/hyperlink" Target="https://www.hockey-reference.com/teams/PHI/2020.html" TargetMode="External"/><Relationship Id="rId173" Type="http://schemas.openxmlformats.org/officeDocument/2006/relationships/hyperlink" Target="https://www.hockey-reference.com/players/m/montesa01.html" TargetMode="External"/><Relationship Id="rId229" Type="http://schemas.openxmlformats.org/officeDocument/2006/relationships/hyperlink" Target="https://www.hockey-reference.com/teams/NYR/2023.html" TargetMode="External"/><Relationship Id="rId380" Type="http://schemas.openxmlformats.org/officeDocument/2006/relationships/hyperlink" Target="https://www.hockey-reference.com/teams/CHI/2020.html" TargetMode="External"/><Relationship Id="rId240" Type="http://schemas.openxmlformats.org/officeDocument/2006/relationships/hyperlink" Target="https://www.hockey-reference.com/players/b/bobrose01.html" TargetMode="External"/><Relationship Id="rId35" Type="http://schemas.openxmlformats.org/officeDocument/2006/relationships/hyperlink" Target="https://www.hockey-reference.com/players/d/dostalu01.html" TargetMode="External"/><Relationship Id="rId77" Type="http://schemas.openxmlformats.org/officeDocument/2006/relationships/hyperlink" Target="https://www.hockey-reference.com/players/k/knighsp01.html" TargetMode="External"/><Relationship Id="rId100" Type="http://schemas.openxmlformats.org/officeDocument/2006/relationships/hyperlink" Target="https://www.hockey-reference.com/teams/STL/2025.html" TargetMode="External"/><Relationship Id="rId282" Type="http://schemas.openxmlformats.org/officeDocument/2006/relationships/hyperlink" Target="https://www.hockey-reference.com/teams/COL/2022.html" TargetMode="External"/><Relationship Id="rId338" Type="http://schemas.openxmlformats.org/officeDocument/2006/relationships/hyperlink" Target="https://www.hockey-reference.com/players/p/priceca01.html" TargetMode="External"/><Relationship Id="rId8" Type="http://schemas.openxmlformats.org/officeDocument/2006/relationships/hyperlink" Target="https://www.hockey-reference.com/players/s/shestig01.html" TargetMode="External"/><Relationship Id="rId142" Type="http://schemas.openxmlformats.org/officeDocument/2006/relationships/hyperlink" Target="https://www.hockey-reference.com/teams/PHI/2024.html" TargetMode="External"/><Relationship Id="rId184" Type="http://schemas.openxmlformats.org/officeDocument/2006/relationships/hyperlink" Target="https://www.hockey-reference.com/players/v/vejmeka01.html" TargetMode="External"/><Relationship Id="rId391" Type="http://schemas.openxmlformats.org/officeDocument/2006/relationships/hyperlink" Target="https://www.hockey-reference.com/teams/PIT/2020.html" TargetMode="External"/><Relationship Id="rId251" Type="http://schemas.openxmlformats.org/officeDocument/2006/relationships/hyperlink" Target="https://www.hockey-reference.com/teams/PIT/2023.html" TargetMode="External"/><Relationship Id="rId46" Type="http://schemas.openxmlformats.org/officeDocument/2006/relationships/hyperlink" Target="https://www.hockey-reference.com/teams/VEG/2025.html" TargetMode="External"/><Relationship Id="rId293" Type="http://schemas.openxmlformats.org/officeDocument/2006/relationships/hyperlink" Target="https://www.hockey-reference.com/players/g/grubaph01.html" TargetMode="External"/><Relationship Id="rId307" Type="http://schemas.openxmlformats.org/officeDocument/2006/relationships/hyperlink" Target="https://www.hockey-reference.com/teams/TOR/2022.html" TargetMode="External"/><Relationship Id="rId349" Type="http://schemas.openxmlformats.org/officeDocument/2006/relationships/hyperlink" Target="https://www.hockey-reference.com/players/b/bobrose01.html" TargetMode="External"/><Relationship Id="rId88" Type="http://schemas.openxmlformats.org/officeDocument/2006/relationships/hyperlink" Target="https://www.hockey-reference.com/players/r/rittida01.html" TargetMode="External"/><Relationship Id="rId111" Type="http://schemas.openxmlformats.org/officeDocument/2006/relationships/hyperlink" Target="https://www.hockey-reference.com/players/h/helleco01.html" TargetMode="External"/><Relationship Id="rId153" Type="http://schemas.openxmlformats.org/officeDocument/2006/relationships/hyperlink" Target="https://www.hockey-reference.com/teams/CGY/2024.html" TargetMode="External"/><Relationship Id="rId195" Type="http://schemas.openxmlformats.org/officeDocument/2006/relationships/hyperlink" Target="https://www.hockey-reference.com/players/a/allenja01.html" TargetMode="External"/><Relationship Id="rId209" Type="http://schemas.openxmlformats.org/officeDocument/2006/relationships/hyperlink" Target="https://www.hockey-reference.com/teams/OTT/2024.html" TargetMode="External"/><Relationship Id="rId360" Type="http://schemas.openxmlformats.org/officeDocument/2006/relationships/hyperlink" Target="https://www.hockey-reference.com/teams/NJD/2020.html" TargetMode="External"/><Relationship Id="rId220" Type="http://schemas.openxmlformats.org/officeDocument/2006/relationships/hyperlink" Target="https://www.hockey-reference.com/players/s/sorokil01.html" TargetMode="External"/><Relationship Id="rId15" Type="http://schemas.openxmlformats.org/officeDocument/2006/relationships/hyperlink" Target="https://www.hockey-reference.com/teams/DAL/2025.html" TargetMode="External"/><Relationship Id="rId57" Type="http://schemas.openxmlformats.org/officeDocument/2006/relationships/hyperlink" Target="https://www.hockey-reference.com/teams/PHI/2025.html" TargetMode="External"/><Relationship Id="rId262" Type="http://schemas.openxmlformats.org/officeDocument/2006/relationships/hyperlink" Target="https://www.hockey-reference.com/players/m/montesa01.html" TargetMode="External"/><Relationship Id="rId318" Type="http://schemas.openxmlformats.org/officeDocument/2006/relationships/hyperlink" Target="https://www.hockey-reference.com/teams/LAK/2022.html" TargetMode="External"/><Relationship Id="rId99" Type="http://schemas.openxmlformats.org/officeDocument/2006/relationships/hyperlink" Target="https://www.hockey-reference.com/players/h/hoferjo01.html" TargetMode="External"/><Relationship Id="rId122" Type="http://schemas.openxmlformats.org/officeDocument/2006/relationships/hyperlink" Target="https://www.hockey-reference.com/players/s/sorokil01.html" TargetMode="External"/><Relationship Id="rId164" Type="http://schemas.openxmlformats.org/officeDocument/2006/relationships/hyperlink" Target="https://www.hockey-reference.com/teams/ANA/2024.html" TargetMode="External"/><Relationship Id="rId371" Type="http://schemas.openxmlformats.org/officeDocument/2006/relationships/hyperlink" Target="https://www.hockey-reference.com/players/m/marksja02.html" TargetMode="External"/><Relationship Id="rId26" Type="http://schemas.openxmlformats.org/officeDocument/2006/relationships/hyperlink" Target="https://www.hockey-reference.com/players/b/blackma01.html" TargetMode="External"/><Relationship Id="rId231" Type="http://schemas.openxmlformats.org/officeDocument/2006/relationships/hyperlink" Target="https://www.hockey-reference.com/teams/WSH/2023.html" TargetMode="External"/><Relationship Id="rId273" Type="http://schemas.openxmlformats.org/officeDocument/2006/relationships/hyperlink" Target="https://www.hockey-reference.com/teams/TBL/2022.html" TargetMode="External"/><Relationship Id="rId329" Type="http://schemas.openxmlformats.org/officeDocument/2006/relationships/hyperlink" Target="https://www.hockey-reference.com/teams/WSH/2022.html" TargetMode="External"/><Relationship Id="rId68" Type="http://schemas.openxmlformats.org/officeDocument/2006/relationships/hyperlink" Target="https://www.hockey-reference.com/players/l/lindgch01.html" TargetMode="External"/><Relationship Id="rId133" Type="http://schemas.openxmlformats.org/officeDocument/2006/relationships/hyperlink" Target="https://www.hockey-reference.com/teams/DAL/2024.html" TargetMode="External"/><Relationship Id="rId175" Type="http://schemas.openxmlformats.org/officeDocument/2006/relationships/hyperlink" Target="https://www.hockey-reference.com/players/f/fleurma01.html" TargetMode="External"/><Relationship Id="rId340" Type="http://schemas.openxmlformats.org/officeDocument/2006/relationships/hyperlink" Target="https://www.hockey-reference.com/awards/voting-2020.html" TargetMode="External"/><Relationship Id="rId200" Type="http://schemas.openxmlformats.org/officeDocument/2006/relationships/hyperlink" Target="https://www.hockey-reference.com/players/k/kuempda01.html" TargetMode="External"/><Relationship Id="rId382" Type="http://schemas.openxmlformats.org/officeDocument/2006/relationships/hyperlink" Target="https://www.hockey-reference.com/players/m/mrazepe01.html" TargetMode="External"/><Relationship Id="rId242" Type="http://schemas.openxmlformats.org/officeDocument/2006/relationships/hyperlink" Target="https://www.hockey-reference.com/players/s/skinnst01.html" TargetMode="External"/><Relationship Id="rId284" Type="http://schemas.openxmlformats.org/officeDocument/2006/relationships/hyperlink" Target="https://www.hockey-reference.com/players/g/gibsojo02.html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NSH/2022.html" TargetMode="External"/><Relationship Id="rId21" Type="http://schemas.openxmlformats.org/officeDocument/2006/relationships/hyperlink" Target="https://www.hockey-reference.com/teams/STL/2025.html" TargetMode="External"/><Relationship Id="rId42" Type="http://schemas.openxmlformats.org/officeDocument/2006/relationships/hyperlink" Target="https://www.hockey-reference.com/teams/CAR/2024.html" TargetMode="External"/><Relationship Id="rId63" Type="http://schemas.openxmlformats.org/officeDocument/2006/relationships/hyperlink" Target="https://www.hockey-reference.com/teams/ANA/2024.html" TargetMode="External"/><Relationship Id="rId84" Type="http://schemas.openxmlformats.org/officeDocument/2006/relationships/hyperlink" Target="https://www.hockey-reference.com/teams/WPG/2023.html" TargetMode="External"/><Relationship Id="rId138" Type="http://schemas.openxmlformats.org/officeDocument/2006/relationships/hyperlink" Target="https://www.hockey-reference.com/teams/PHI/2020.html" TargetMode="External"/><Relationship Id="rId159" Type="http://schemas.openxmlformats.org/officeDocument/2006/relationships/hyperlink" Target="https://www.hockey-reference.com/teams/SJS/2020.html" TargetMode="External"/><Relationship Id="rId107" Type="http://schemas.openxmlformats.org/officeDocument/2006/relationships/hyperlink" Target="https://www.hockey-reference.com/teams/PIT/2022.html" TargetMode="External"/><Relationship Id="rId11" Type="http://schemas.openxmlformats.org/officeDocument/2006/relationships/hyperlink" Target="https://www.hockey-reference.com/teams/NJD/2025.html" TargetMode="External"/><Relationship Id="rId32" Type="http://schemas.openxmlformats.org/officeDocument/2006/relationships/hyperlink" Target="https://www.hockey-reference.com/teams/SJS/2025.html" TargetMode="External"/><Relationship Id="rId53" Type="http://schemas.openxmlformats.org/officeDocument/2006/relationships/hyperlink" Target="https://www.hockey-reference.com/teams/STL/2024.html" TargetMode="External"/><Relationship Id="rId74" Type="http://schemas.openxmlformats.org/officeDocument/2006/relationships/hyperlink" Target="https://www.hockey-reference.com/teams/NJD/2023.html" TargetMode="External"/><Relationship Id="rId128" Type="http://schemas.openxmlformats.org/officeDocument/2006/relationships/hyperlink" Target="https://www.hockey-reference.com/teams/SEA/2022.html" TargetMode="External"/><Relationship Id="rId149" Type="http://schemas.openxmlformats.org/officeDocument/2006/relationships/hyperlink" Target="https://www.hockey-reference.com/teams/NSH/2020.html" TargetMode="External"/><Relationship Id="rId5" Type="http://schemas.openxmlformats.org/officeDocument/2006/relationships/hyperlink" Target="https://www.hockey-reference.com/teams/MTL/2025.html" TargetMode="External"/><Relationship Id="rId95" Type="http://schemas.openxmlformats.org/officeDocument/2006/relationships/hyperlink" Target="https://www.hockey-reference.com/teams/SJS/2023.html" TargetMode="External"/><Relationship Id="rId22" Type="http://schemas.openxmlformats.org/officeDocument/2006/relationships/hyperlink" Target="https://www.hockey-reference.com/teams/UTA/2025.html" TargetMode="External"/><Relationship Id="rId43" Type="http://schemas.openxmlformats.org/officeDocument/2006/relationships/hyperlink" Target="https://www.hockey-reference.com/teams/NYI/2024.html" TargetMode="External"/><Relationship Id="rId64" Type="http://schemas.openxmlformats.org/officeDocument/2006/relationships/hyperlink" Target="https://www.hockey-reference.com/teams/SJS/2024.html" TargetMode="External"/><Relationship Id="rId118" Type="http://schemas.openxmlformats.org/officeDocument/2006/relationships/hyperlink" Target="https://www.hockey-reference.com/teams/WPG/2022.html" TargetMode="External"/><Relationship Id="rId139" Type="http://schemas.openxmlformats.org/officeDocument/2006/relationships/hyperlink" Target="https://www.hockey-reference.com/teams/PIT/2020.html" TargetMode="External"/><Relationship Id="rId80" Type="http://schemas.openxmlformats.org/officeDocument/2006/relationships/hyperlink" Target="https://www.hockey-reference.com/teams/CBJ/2023.html" TargetMode="External"/><Relationship Id="rId85" Type="http://schemas.openxmlformats.org/officeDocument/2006/relationships/hyperlink" Target="https://www.hockey-reference.com/teams/NSH/2023.html" TargetMode="External"/><Relationship Id="rId150" Type="http://schemas.openxmlformats.org/officeDocument/2006/relationships/hyperlink" Target="https://www.hockey-reference.com/teams/MIN/2020.html" TargetMode="External"/><Relationship Id="rId155" Type="http://schemas.openxmlformats.org/officeDocument/2006/relationships/hyperlink" Target="https://www.hockey-reference.com/teams/VAN/2020.html" TargetMode="External"/><Relationship Id="rId12" Type="http://schemas.openxmlformats.org/officeDocument/2006/relationships/hyperlink" Target="https://www.hockey-reference.com/teams/CBJ/2025.html" TargetMode="External"/><Relationship Id="rId17" Type="http://schemas.openxmlformats.org/officeDocument/2006/relationships/hyperlink" Target="https://www.hockey-reference.com/teams/WPG/2025.html" TargetMode="External"/><Relationship Id="rId33" Type="http://schemas.openxmlformats.org/officeDocument/2006/relationships/hyperlink" Target="https://www.hockey-reference.com/teams/FLA/2024.html" TargetMode="External"/><Relationship Id="rId38" Type="http://schemas.openxmlformats.org/officeDocument/2006/relationships/hyperlink" Target="https://www.hockey-reference.com/teams/BUF/2024.html" TargetMode="External"/><Relationship Id="rId59" Type="http://schemas.openxmlformats.org/officeDocument/2006/relationships/hyperlink" Target="https://www.hockey-reference.com/teams/LAK/2024.html" TargetMode="External"/><Relationship Id="rId103" Type="http://schemas.openxmlformats.org/officeDocument/2006/relationships/hyperlink" Target="https://www.hockey-reference.com/teams/OTT/2022.html" TargetMode="External"/><Relationship Id="rId108" Type="http://schemas.openxmlformats.org/officeDocument/2006/relationships/hyperlink" Target="https://www.hockey-reference.com/teams/WSH/2022.html" TargetMode="External"/><Relationship Id="rId124" Type="http://schemas.openxmlformats.org/officeDocument/2006/relationships/hyperlink" Target="https://www.hockey-reference.com/teams/VEG/2022.html" TargetMode="External"/><Relationship Id="rId129" Type="http://schemas.openxmlformats.org/officeDocument/2006/relationships/hyperlink" Target="https://www.hockey-reference.com/teams/BOS/2020.html" TargetMode="External"/><Relationship Id="rId54" Type="http://schemas.openxmlformats.org/officeDocument/2006/relationships/hyperlink" Target="https://www.hockey-reference.com/teams/MIN/2024.html" TargetMode="External"/><Relationship Id="rId70" Type="http://schemas.openxmlformats.org/officeDocument/2006/relationships/hyperlink" Target="https://www.hockey-reference.com/teams/OTT/2023.html" TargetMode="External"/><Relationship Id="rId75" Type="http://schemas.openxmlformats.org/officeDocument/2006/relationships/hyperlink" Target="https://www.hockey-reference.com/teams/NYR/2023.html" TargetMode="External"/><Relationship Id="rId91" Type="http://schemas.openxmlformats.org/officeDocument/2006/relationships/hyperlink" Target="https://www.hockey-reference.com/teams/LAK/2023.html" TargetMode="External"/><Relationship Id="rId96" Type="http://schemas.openxmlformats.org/officeDocument/2006/relationships/hyperlink" Target="https://www.hockey-reference.com/teams/ANA/2023.html" TargetMode="External"/><Relationship Id="rId140" Type="http://schemas.openxmlformats.org/officeDocument/2006/relationships/hyperlink" Target="https://www.hockey-reference.com/teams/CAR/2020.html" TargetMode="External"/><Relationship Id="rId145" Type="http://schemas.openxmlformats.org/officeDocument/2006/relationships/hyperlink" Target="https://www.hockey-reference.com/teams/STL/2020.html" TargetMode="External"/><Relationship Id="rId1" Type="http://schemas.openxmlformats.org/officeDocument/2006/relationships/hyperlink" Target="https://www.hockey-reference.com/teams/TOR/2025.html" TargetMode="External"/><Relationship Id="rId6" Type="http://schemas.openxmlformats.org/officeDocument/2006/relationships/hyperlink" Target="https://www.hockey-reference.com/teams/DET/2025.html" TargetMode="External"/><Relationship Id="rId23" Type="http://schemas.openxmlformats.org/officeDocument/2006/relationships/hyperlink" Target="https://www.hockey-reference.com/teams/NSH/2025.html" TargetMode="External"/><Relationship Id="rId28" Type="http://schemas.openxmlformats.org/officeDocument/2006/relationships/hyperlink" Target="https://www.hockey-reference.com/teams/CGY/2025.html" TargetMode="External"/><Relationship Id="rId49" Type="http://schemas.openxmlformats.org/officeDocument/2006/relationships/hyperlink" Target="https://www.hockey-reference.com/teams/DAL/2024.html" TargetMode="External"/><Relationship Id="rId114" Type="http://schemas.openxmlformats.org/officeDocument/2006/relationships/hyperlink" Target="https://www.hockey-reference.com/teams/MIN/2022.html" TargetMode="External"/><Relationship Id="rId119" Type="http://schemas.openxmlformats.org/officeDocument/2006/relationships/hyperlink" Target="https://www.hockey-reference.com/teams/CHI/2022.html" TargetMode="External"/><Relationship Id="rId44" Type="http://schemas.openxmlformats.org/officeDocument/2006/relationships/hyperlink" Target="https://www.hockey-reference.com/teams/WSH/2024.html" TargetMode="External"/><Relationship Id="rId60" Type="http://schemas.openxmlformats.org/officeDocument/2006/relationships/hyperlink" Target="https://www.hockey-reference.com/teams/VEG/2024.html" TargetMode="External"/><Relationship Id="rId65" Type="http://schemas.openxmlformats.org/officeDocument/2006/relationships/hyperlink" Target="https://www.hockey-reference.com/teams/BOS/2023.html" TargetMode="External"/><Relationship Id="rId81" Type="http://schemas.openxmlformats.org/officeDocument/2006/relationships/hyperlink" Target="https://www.hockey-reference.com/teams/COL/2023.html" TargetMode="External"/><Relationship Id="rId86" Type="http://schemas.openxmlformats.org/officeDocument/2006/relationships/hyperlink" Target="https://www.hockey-reference.com/teams/STL/2023.html" TargetMode="External"/><Relationship Id="rId130" Type="http://schemas.openxmlformats.org/officeDocument/2006/relationships/hyperlink" Target="https://www.hockey-reference.com/teams/TBL/2020.html" TargetMode="External"/><Relationship Id="rId135" Type="http://schemas.openxmlformats.org/officeDocument/2006/relationships/hyperlink" Target="https://www.hockey-reference.com/teams/OTT/2020.html" TargetMode="External"/><Relationship Id="rId151" Type="http://schemas.openxmlformats.org/officeDocument/2006/relationships/hyperlink" Target="https://www.hockey-reference.com/teams/CHI/2020.html" TargetMode="External"/><Relationship Id="rId156" Type="http://schemas.openxmlformats.org/officeDocument/2006/relationships/hyperlink" Target="https://www.hockey-reference.com/teams/ARI/2020.html" TargetMode="External"/><Relationship Id="rId13" Type="http://schemas.openxmlformats.org/officeDocument/2006/relationships/hyperlink" Target="https://www.hockey-reference.com/teams/NYR/2025.html" TargetMode="External"/><Relationship Id="rId18" Type="http://schemas.openxmlformats.org/officeDocument/2006/relationships/hyperlink" Target="https://www.hockey-reference.com/teams/DAL/2025.html" TargetMode="External"/><Relationship Id="rId39" Type="http://schemas.openxmlformats.org/officeDocument/2006/relationships/hyperlink" Target="https://www.hockey-reference.com/teams/OTT/2024.html" TargetMode="External"/><Relationship Id="rId109" Type="http://schemas.openxmlformats.org/officeDocument/2006/relationships/hyperlink" Target="https://www.hockey-reference.com/teams/NYI/2022.html" TargetMode="External"/><Relationship Id="rId34" Type="http://schemas.openxmlformats.org/officeDocument/2006/relationships/hyperlink" Target="https://www.hockey-reference.com/teams/BOS/2024.html" TargetMode="External"/><Relationship Id="rId50" Type="http://schemas.openxmlformats.org/officeDocument/2006/relationships/hyperlink" Target="https://www.hockey-reference.com/teams/WPG/2024.html" TargetMode="External"/><Relationship Id="rId55" Type="http://schemas.openxmlformats.org/officeDocument/2006/relationships/hyperlink" Target="https://www.hockey-reference.com/teams/ARI/2024.html" TargetMode="External"/><Relationship Id="rId76" Type="http://schemas.openxmlformats.org/officeDocument/2006/relationships/hyperlink" Target="https://www.hockey-reference.com/teams/NYI/2023.html" TargetMode="External"/><Relationship Id="rId97" Type="http://schemas.openxmlformats.org/officeDocument/2006/relationships/hyperlink" Target="https://www.hockey-reference.com/teams/FLA/2022.html" TargetMode="External"/><Relationship Id="rId104" Type="http://schemas.openxmlformats.org/officeDocument/2006/relationships/hyperlink" Target="https://www.hockey-reference.com/teams/MTL/2022.html" TargetMode="External"/><Relationship Id="rId120" Type="http://schemas.openxmlformats.org/officeDocument/2006/relationships/hyperlink" Target="https://www.hockey-reference.com/teams/ARI/2022.html" TargetMode="External"/><Relationship Id="rId125" Type="http://schemas.openxmlformats.org/officeDocument/2006/relationships/hyperlink" Target="https://www.hockey-reference.com/teams/VAN/2022.html" TargetMode="External"/><Relationship Id="rId141" Type="http://schemas.openxmlformats.org/officeDocument/2006/relationships/hyperlink" Target="https://www.hockey-reference.com/teams/CBJ/2020.html" TargetMode="External"/><Relationship Id="rId146" Type="http://schemas.openxmlformats.org/officeDocument/2006/relationships/hyperlink" Target="https://www.hockey-reference.com/teams/COL/2020.html" TargetMode="External"/><Relationship Id="rId7" Type="http://schemas.openxmlformats.org/officeDocument/2006/relationships/hyperlink" Target="https://www.hockey-reference.com/teams/BUF/2025.html" TargetMode="External"/><Relationship Id="rId71" Type="http://schemas.openxmlformats.org/officeDocument/2006/relationships/hyperlink" Target="https://www.hockey-reference.com/teams/DET/2023.html" TargetMode="External"/><Relationship Id="rId92" Type="http://schemas.openxmlformats.org/officeDocument/2006/relationships/hyperlink" Target="https://www.hockey-reference.com/teams/SEA/2023.html" TargetMode="External"/><Relationship Id="rId2" Type="http://schemas.openxmlformats.org/officeDocument/2006/relationships/hyperlink" Target="https://www.hockey-reference.com/teams/TBL/2025.html" TargetMode="External"/><Relationship Id="rId29" Type="http://schemas.openxmlformats.org/officeDocument/2006/relationships/hyperlink" Target="https://www.hockey-reference.com/teams/VAN/2025.html" TargetMode="External"/><Relationship Id="rId24" Type="http://schemas.openxmlformats.org/officeDocument/2006/relationships/hyperlink" Target="https://www.hockey-reference.com/teams/CHI/2025.html" TargetMode="External"/><Relationship Id="rId40" Type="http://schemas.openxmlformats.org/officeDocument/2006/relationships/hyperlink" Target="https://www.hockey-reference.com/teams/MTL/2024.html" TargetMode="External"/><Relationship Id="rId45" Type="http://schemas.openxmlformats.org/officeDocument/2006/relationships/hyperlink" Target="https://www.hockey-reference.com/teams/PIT/2024.html" TargetMode="External"/><Relationship Id="rId66" Type="http://schemas.openxmlformats.org/officeDocument/2006/relationships/hyperlink" Target="https://www.hockey-reference.com/teams/TOR/2023.html" TargetMode="External"/><Relationship Id="rId87" Type="http://schemas.openxmlformats.org/officeDocument/2006/relationships/hyperlink" Target="https://www.hockey-reference.com/teams/ARI/2023.html" TargetMode="External"/><Relationship Id="rId110" Type="http://schemas.openxmlformats.org/officeDocument/2006/relationships/hyperlink" Target="https://www.hockey-reference.com/teams/CBJ/2022.html" TargetMode="External"/><Relationship Id="rId115" Type="http://schemas.openxmlformats.org/officeDocument/2006/relationships/hyperlink" Target="https://www.hockey-reference.com/teams/STL/2022.html" TargetMode="External"/><Relationship Id="rId131" Type="http://schemas.openxmlformats.org/officeDocument/2006/relationships/hyperlink" Target="https://www.hockey-reference.com/teams/TOR/2020.html" TargetMode="External"/><Relationship Id="rId136" Type="http://schemas.openxmlformats.org/officeDocument/2006/relationships/hyperlink" Target="https://www.hockey-reference.com/teams/DET/2020.html" TargetMode="External"/><Relationship Id="rId157" Type="http://schemas.openxmlformats.org/officeDocument/2006/relationships/hyperlink" Target="https://www.hockey-reference.com/teams/ANA/2020.html" TargetMode="External"/><Relationship Id="rId61" Type="http://schemas.openxmlformats.org/officeDocument/2006/relationships/hyperlink" Target="https://www.hockey-reference.com/teams/CGY/2024.html" TargetMode="External"/><Relationship Id="rId82" Type="http://schemas.openxmlformats.org/officeDocument/2006/relationships/hyperlink" Target="https://www.hockey-reference.com/teams/DAL/2023.html" TargetMode="External"/><Relationship Id="rId152" Type="http://schemas.openxmlformats.org/officeDocument/2006/relationships/hyperlink" Target="https://www.hockey-reference.com/teams/VEG/2020.html" TargetMode="External"/><Relationship Id="rId19" Type="http://schemas.openxmlformats.org/officeDocument/2006/relationships/hyperlink" Target="https://www.hockey-reference.com/teams/COL/2025.html" TargetMode="External"/><Relationship Id="rId14" Type="http://schemas.openxmlformats.org/officeDocument/2006/relationships/hyperlink" Target="https://www.hockey-reference.com/teams/NYI/2025.html" TargetMode="External"/><Relationship Id="rId30" Type="http://schemas.openxmlformats.org/officeDocument/2006/relationships/hyperlink" Target="https://www.hockey-reference.com/teams/ANA/2025.html" TargetMode="External"/><Relationship Id="rId35" Type="http://schemas.openxmlformats.org/officeDocument/2006/relationships/hyperlink" Target="https://www.hockey-reference.com/teams/TOR/2024.html" TargetMode="External"/><Relationship Id="rId56" Type="http://schemas.openxmlformats.org/officeDocument/2006/relationships/hyperlink" Target="https://www.hockey-reference.com/teams/CHI/2024.html" TargetMode="External"/><Relationship Id="rId77" Type="http://schemas.openxmlformats.org/officeDocument/2006/relationships/hyperlink" Target="https://www.hockey-reference.com/teams/PIT/2023.html" TargetMode="External"/><Relationship Id="rId100" Type="http://schemas.openxmlformats.org/officeDocument/2006/relationships/hyperlink" Target="https://www.hockey-reference.com/teams/BOS/2022.html" TargetMode="External"/><Relationship Id="rId105" Type="http://schemas.openxmlformats.org/officeDocument/2006/relationships/hyperlink" Target="https://www.hockey-reference.com/teams/CAR/2022.html" TargetMode="External"/><Relationship Id="rId126" Type="http://schemas.openxmlformats.org/officeDocument/2006/relationships/hyperlink" Target="https://www.hockey-reference.com/teams/SJS/2022.html" TargetMode="External"/><Relationship Id="rId147" Type="http://schemas.openxmlformats.org/officeDocument/2006/relationships/hyperlink" Target="https://www.hockey-reference.com/teams/DAL/2020.html" TargetMode="External"/><Relationship Id="rId8" Type="http://schemas.openxmlformats.org/officeDocument/2006/relationships/hyperlink" Target="https://www.hockey-reference.com/teams/BOS/2025.html" TargetMode="External"/><Relationship Id="rId51" Type="http://schemas.openxmlformats.org/officeDocument/2006/relationships/hyperlink" Target="https://www.hockey-reference.com/teams/COL/2024.html" TargetMode="External"/><Relationship Id="rId72" Type="http://schemas.openxmlformats.org/officeDocument/2006/relationships/hyperlink" Target="https://www.hockey-reference.com/teams/MTL/2023.html" TargetMode="External"/><Relationship Id="rId93" Type="http://schemas.openxmlformats.org/officeDocument/2006/relationships/hyperlink" Target="https://www.hockey-reference.com/teams/CGY/2023.html" TargetMode="External"/><Relationship Id="rId98" Type="http://schemas.openxmlformats.org/officeDocument/2006/relationships/hyperlink" Target="https://www.hockey-reference.com/teams/TOR/2022.html" TargetMode="External"/><Relationship Id="rId121" Type="http://schemas.openxmlformats.org/officeDocument/2006/relationships/hyperlink" Target="https://www.hockey-reference.com/teams/CGY/2022.html" TargetMode="External"/><Relationship Id="rId142" Type="http://schemas.openxmlformats.org/officeDocument/2006/relationships/hyperlink" Target="https://www.hockey-reference.com/teams/NYI/2020.html" TargetMode="External"/><Relationship Id="rId3" Type="http://schemas.openxmlformats.org/officeDocument/2006/relationships/hyperlink" Target="https://www.hockey-reference.com/teams/FLA/2025.html" TargetMode="External"/><Relationship Id="rId25" Type="http://schemas.openxmlformats.org/officeDocument/2006/relationships/hyperlink" Target="https://www.hockey-reference.com/teams/VEG/2025.html" TargetMode="External"/><Relationship Id="rId46" Type="http://schemas.openxmlformats.org/officeDocument/2006/relationships/hyperlink" Target="https://www.hockey-reference.com/teams/PHI/2024.html" TargetMode="External"/><Relationship Id="rId67" Type="http://schemas.openxmlformats.org/officeDocument/2006/relationships/hyperlink" Target="https://www.hockey-reference.com/teams/TBL/2023.html" TargetMode="External"/><Relationship Id="rId116" Type="http://schemas.openxmlformats.org/officeDocument/2006/relationships/hyperlink" Target="https://www.hockey-reference.com/teams/DAL/2022.html" TargetMode="External"/><Relationship Id="rId137" Type="http://schemas.openxmlformats.org/officeDocument/2006/relationships/hyperlink" Target="https://www.hockey-reference.com/teams/WSH/2020.html" TargetMode="External"/><Relationship Id="rId158" Type="http://schemas.openxmlformats.org/officeDocument/2006/relationships/hyperlink" Target="https://www.hockey-reference.com/teams/LAK/2020.html" TargetMode="External"/><Relationship Id="rId20" Type="http://schemas.openxmlformats.org/officeDocument/2006/relationships/hyperlink" Target="https://www.hockey-reference.com/teams/MIN/2025.html" TargetMode="External"/><Relationship Id="rId41" Type="http://schemas.openxmlformats.org/officeDocument/2006/relationships/hyperlink" Target="https://www.hockey-reference.com/teams/NYR/2024.html" TargetMode="External"/><Relationship Id="rId62" Type="http://schemas.openxmlformats.org/officeDocument/2006/relationships/hyperlink" Target="https://www.hockey-reference.com/teams/SEA/2024.html" TargetMode="External"/><Relationship Id="rId83" Type="http://schemas.openxmlformats.org/officeDocument/2006/relationships/hyperlink" Target="https://www.hockey-reference.com/teams/MIN/2023.html" TargetMode="External"/><Relationship Id="rId88" Type="http://schemas.openxmlformats.org/officeDocument/2006/relationships/hyperlink" Target="https://www.hockey-reference.com/teams/CHI/2023.html" TargetMode="External"/><Relationship Id="rId111" Type="http://schemas.openxmlformats.org/officeDocument/2006/relationships/hyperlink" Target="https://www.hockey-reference.com/teams/NJD/2022.html" TargetMode="External"/><Relationship Id="rId132" Type="http://schemas.openxmlformats.org/officeDocument/2006/relationships/hyperlink" Target="https://www.hockey-reference.com/teams/FLA/2020.html" TargetMode="External"/><Relationship Id="rId153" Type="http://schemas.openxmlformats.org/officeDocument/2006/relationships/hyperlink" Target="https://www.hockey-reference.com/teams/EDM/2020.html" TargetMode="External"/><Relationship Id="rId15" Type="http://schemas.openxmlformats.org/officeDocument/2006/relationships/hyperlink" Target="https://www.hockey-reference.com/teams/PIT/2025.html" TargetMode="External"/><Relationship Id="rId36" Type="http://schemas.openxmlformats.org/officeDocument/2006/relationships/hyperlink" Target="https://www.hockey-reference.com/teams/TBL/2024.html" TargetMode="External"/><Relationship Id="rId57" Type="http://schemas.openxmlformats.org/officeDocument/2006/relationships/hyperlink" Target="https://www.hockey-reference.com/teams/VAN/2024.html" TargetMode="External"/><Relationship Id="rId106" Type="http://schemas.openxmlformats.org/officeDocument/2006/relationships/hyperlink" Target="https://www.hockey-reference.com/teams/NYR/2022.html" TargetMode="External"/><Relationship Id="rId127" Type="http://schemas.openxmlformats.org/officeDocument/2006/relationships/hyperlink" Target="https://www.hockey-reference.com/teams/ANA/2022.html" TargetMode="External"/><Relationship Id="rId10" Type="http://schemas.openxmlformats.org/officeDocument/2006/relationships/hyperlink" Target="https://www.hockey-reference.com/teams/CAR/2025.html" TargetMode="External"/><Relationship Id="rId31" Type="http://schemas.openxmlformats.org/officeDocument/2006/relationships/hyperlink" Target="https://www.hockey-reference.com/teams/SEA/2025.html" TargetMode="External"/><Relationship Id="rId52" Type="http://schemas.openxmlformats.org/officeDocument/2006/relationships/hyperlink" Target="https://www.hockey-reference.com/teams/NSH/2024.html" TargetMode="External"/><Relationship Id="rId73" Type="http://schemas.openxmlformats.org/officeDocument/2006/relationships/hyperlink" Target="https://www.hockey-reference.com/teams/CAR/2023.html" TargetMode="External"/><Relationship Id="rId78" Type="http://schemas.openxmlformats.org/officeDocument/2006/relationships/hyperlink" Target="https://www.hockey-reference.com/teams/WSH/2023.html" TargetMode="External"/><Relationship Id="rId94" Type="http://schemas.openxmlformats.org/officeDocument/2006/relationships/hyperlink" Target="https://www.hockey-reference.com/teams/VAN/2023.html" TargetMode="External"/><Relationship Id="rId99" Type="http://schemas.openxmlformats.org/officeDocument/2006/relationships/hyperlink" Target="https://www.hockey-reference.com/teams/TBL/2022.html" TargetMode="External"/><Relationship Id="rId101" Type="http://schemas.openxmlformats.org/officeDocument/2006/relationships/hyperlink" Target="https://www.hockey-reference.com/teams/BUF/2022.html" TargetMode="External"/><Relationship Id="rId122" Type="http://schemas.openxmlformats.org/officeDocument/2006/relationships/hyperlink" Target="https://www.hockey-reference.com/teams/EDM/2022.html" TargetMode="External"/><Relationship Id="rId143" Type="http://schemas.openxmlformats.org/officeDocument/2006/relationships/hyperlink" Target="https://www.hockey-reference.com/teams/NYR/2020.html" TargetMode="External"/><Relationship Id="rId148" Type="http://schemas.openxmlformats.org/officeDocument/2006/relationships/hyperlink" Target="https://www.hockey-reference.com/teams/WPG/2020.html" TargetMode="External"/><Relationship Id="rId4" Type="http://schemas.openxmlformats.org/officeDocument/2006/relationships/hyperlink" Target="https://www.hockey-reference.com/teams/OTT/2025.html" TargetMode="External"/><Relationship Id="rId9" Type="http://schemas.openxmlformats.org/officeDocument/2006/relationships/hyperlink" Target="https://www.hockey-reference.com/teams/WSH/2025.html" TargetMode="External"/><Relationship Id="rId26" Type="http://schemas.openxmlformats.org/officeDocument/2006/relationships/hyperlink" Target="https://www.hockey-reference.com/teams/LAK/2025.html" TargetMode="External"/><Relationship Id="rId47" Type="http://schemas.openxmlformats.org/officeDocument/2006/relationships/hyperlink" Target="https://www.hockey-reference.com/teams/NJD/2024.html" TargetMode="External"/><Relationship Id="rId68" Type="http://schemas.openxmlformats.org/officeDocument/2006/relationships/hyperlink" Target="https://www.hockey-reference.com/teams/FLA/2023.html" TargetMode="External"/><Relationship Id="rId89" Type="http://schemas.openxmlformats.org/officeDocument/2006/relationships/hyperlink" Target="https://www.hockey-reference.com/teams/VEG/2023.html" TargetMode="External"/><Relationship Id="rId112" Type="http://schemas.openxmlformats.org/officeDocument/2006/relationships/hyperlink" Target="https://www.hockey-reference.com/teams/PHI/2022.html" TargetMode="External"/><Relationship Id="rId133" Type="http://schemas.openxmlformats.org/officeDocument/2006/relationships/hyperlink" Target="https://www.hockey-reference.com/teams/MTL/2020.html" TargetMode="External"/><Relationship Id="rId154" Type="http://schemas.openxmlformats.org/officeDocument/2006/relationships/hyperlink" Target="https://www.hockey-reference.com/teams/CGY/2020.html" TargetMode="External"/><Relationship Id="rId16" Type="http://schemas.openxmlformats.org/officeDocument/2006/relationships/hyperlink" Target="https://www.hockey-reference.com/teams/PHI/2025.html" TargetMode="External"/><Relationship Id="rId37" Type="http://schemas.openxmlformats.org/officeDocument/2006/relationships/hyperlink" Target="https://www.hockey-reference.com/teams/DET/2024.html" TargetMode="External"/><Relationship Id="rId58" Type="http://schemas.openxmlformats.org/officeDocument/2006/relationships/hyperlink" Target="https://www.hockey-reference.com/teams/EDM/2024.html" TargetMode="External"/><Relationship Id="rId79" Type="http://schemas.openxmlformats.org/officeDocument/2006/relationships/hyperlink" Target="https://www.hockey-reference.com/teams/PHI/2023.html" TargetMode="External"/><Relationship Id="rId102" Type="http://schemas.openxmlformats.org/officeDocument/2006/relationships/hyperlink" Target="https://www.hockey-reference.com/teams/DET/2022.html" TargetMode="External"/><Relationship Id="rId123" Type="http://schemas.openxmlformats.org/officeDocument/2006/relationships/hyperlink" Target="https://www.hockey-reference.com/teams/LAK/2022.html" TargetMode="External"/><Relationship Id="rId144" Type="http://schemas.openxmlformats.org/officeDocument/2006/relationships/hyperlink" Target="https://www.hockey-reference.com/teams/NJD/2020.html" TargetMode="External"/><Relationship Id="rId90" Type="http://schemas.openxmlformats.org/officeDocument/2006/relationships/hyperlink" Target="https://www.hockey-reference.com/teams/EDM/2023.html" TargetMode="External"/><Relationship Id="rId27" Type="http://schemas.openxmlformats.org/officeDocument/2006/relationships/hyperlink" Target="https://www.hockey-reference.com/teams/EDM/2025.html" TargetMode="External"/><Relationship Id="rId48" Type="http://schemas.openxmlformats.org/officeDocument/2006/relationships/hyperlink" Target="https://www.hockey-reference.com/teams/CBJ/2024.html" TargetMode="External"/><Relationship Id="rId69" Type="http://schemas.openxmlformats.org/officeDocument/2006/relationships/hyperlink" Target="https://www.hockey-reference.com/teams/BUF/2023.html" TargetMode="External"/><Relationship Id="rId113" Type="http://schemas.openxmlformats.org/officeDocument/2006/relationships/hyperlink" Target="https://www.hockey-reference.com/teams/COL/2022.html" TargetMode="External"/><Relationship Id="rId134" Type="http://schemas.openxmlformats.org/officeDocument/2006/relationships/hyperlink" Target="https://www.hockey-reference.com/teams/BUF/2020.html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key-reference.com/teams/NSH/2022.html" TargetMode="External"/><Relationship Id="rId21" Type="http://schemas.openxmlformats.org/officeDocument/2006/relationships/hyperlink" Target="https://www.hockey-reference.com/teams/STL/2025.html" TargetMode="External"/><Relationship Id="rId42" Type="http://schemas.openxmlformats.org/officeDocument/2006/relationships/hyperlink" Target="https://www.hockey-reference.com/teams/CAR/2024.html" TargetMode="External"/><Relationship Id="rId63" Type="http://schemas.openxmlformats.org/officeDocument/2006/relationships/hyperlink" Target="https://www.hockey-reference.com/teams/ANA/2024.html" TargetMode="External"/><Relationship Id="rId84" Type="http://schemas.openxmlformats.org/officeDocument/2006/relationships/hyperlink" Target="https://www.hockey-reference.com/teams/WPG/2023.html" TargetMode="External"/><Relationship Id="rId138" Type="http://schemas.openxmlformats.org/officeDocument/2006/relationships/hyperlink" Target="https://www.hockey-reference.com/teams/PHI/2020.html" TargetMode="External"/><Relationship Id="rId159" Type="http://schemas.openxmlformats.org/officeDocument/2006/relationships/hyperlink" Target="https://www.hockey-reference.com/teams/SJS/2020.html" TargetMode="External"/><Relationship Id="rId107" Type="http://schemas.openxmlformats.org/officeDocument/2006/relationships/hyperlink" Target="https://www.hockey-reference.com/teams/PIT/2022.html" TargetMode="External"/><Relationship Id="rId11" Type="http://schemas.openxmlformats.org/officeDocument/2006/relationships/hyperlink" Target="https://www.hockey-reference.com/teams/NJD/2025.html" TargetMode="External"/><Relationship Id="rId32" Type="http://schemas.openxmlformats.org/officeDocument/2006/relationships/hyperlink" Target="https://www.hockey-reference.com/teams/SJS/2025.html" TargetMode="External"/><Relationship Id="rId53" Type="http://schemas.openxmlformats.org/officeDocument/2006/relationships/hyperlink" Target="https://www.hockey-reference.com/teams/STL/2024.html" TargetMode="External"/><Relationship Id="rId74" Type="http://schemas.openxmlformats.org/officeDocument/2006/relationships/hyperlink" Target="https://www.hockey-reference.com/teams/NJD/2023.html" TargetMode="External"/><Relationship Id="rId128" Type="http://schemas.openxmlformats.org/officeDocument/2006/relationships/hyperlink" Target="https://www.hockey-reference.com/teams/SEA/2022.html" TargetMode="External"/><Relationship Id="rId149" Type="http://schemas.openxmlformats.org/officeDocument/2006/relationships/hyperlink" Target="https://www.hockey-reference.com/teams/NSH/2020.html" TargetMode="External"/><Relationship Id="rId5" Type="http://schemas.openxmlformats.org/officeDocument/2006/relationships/hyperlink" Target="https://www.hockey-reference.com/teams/MTL/2025.html" TargetMode="External"/><Relationship Id="rId95" Type="http://schemas.openxmlformats.org/officeDocument/2006/relationships/hyperlink" Target="https://www.hockey-reference.com/teams/SJS/2023.html" TargetMode="External"/><Relationship Id="rId22" Type="http://schemas.openxmlformats.org/officeDocument/2006/relationships/hyperlink" Target="https://www.hockey-reference.com/teams/UTA/2025.html" TargetMode="External"/><Relationship Id="rId43" Type="http://schemas.openxmlformats.org/officeDocument/2006/relationships/hyperlink" Target="https://www.hockey-reference.com/teams/NYI/2024.html" TargetMode="External"/><Relationship Id="rId64" Type="http://schemas.openxmlformats.org/officeDocument/2006/relationships/hyperlink" Target="https://www.hockey-reference.com/teams/SJS/2024.html" TargetMode="External"/><Relationship Id="rId118" Type="http://schemas.openxmlformats.org/officeDocument/2006/relationships/hyperlink" Target="https://www.hockey-reference.com/teams/WPG/2022.html" TargetMode="External"/><Relationship Id="rId139" Type="http://schemas.openxmlformats.org/officeDocument/2006/relationships/hyperlink" Target="https://www.hockey-reference.com/teams/PIT/2020.html" TargetMode="External"/><Relationship Id="rId80" Type="http://schemas.openxmlformats.org/officeDocument/2006/relationships/hyperlink" Target="https://www.hockey-reference.com/teams/CBJ/2023.html" TargetMode="External"/><Relationship Id="rId85" Type="http://schemas.openxmlformats.org/officeDocument/2006/relationships/hyperlink" Target="https://www.hockey-reference.com/teams/NSH/2023.html" TargetMode="External"/><Relationship Id="rId150" Type="http://schemas.openxmlformats.org/officeDocument/2006/relationships/hyperlink" Target="https://www.hockey-reference.com/teams/MIN/2020.html" TargetMode="External"/><Relationship Id="rId155" Type="http://schemas.openxmlformats.org/officeDocument/2006/relationships/hyperlink" Target="https://www.hockey-reference.com/teams/VAN/2020.html" TargetMode="External"/><Relationship Id="rId12" Type="http://schemas.openxmlformats.org/officeDocument/2006/relationships/hyperlink" Target="https://www.hockey-reference.com/teams/CBJ/2025.html" TargetMode="External"/><Relationship Id="rId17" Type="http://schemas.openxmlformats.org/officeDocument/2006/relationships/hyperlink" Target="https://www.hockey-reference.com/teams/WPG/2025.html" TargetMode="External"/><Relationship Id="rId33" Type="http://schemas.openxmlformats.org/officeDocument/2006/relationships/hyperlink" Target="https://www.hockey-reference.com/teams/FLA/2024.html" TargetMode="External"/><Relationship Id="rId38" Type="http://schemas.openxmlformats.org/officeDocument/2006/relationships/hyperlink" Target="https://www.hockey-reference.com/teams/BUF/2024.html" TargetMode="External"/><Relationship Id="rId59" Type="http://schemas.openxmlformats.org/officeDocument/2006/relationships/hyperlink" Target="https://www.hockey-reference.com/teams/LAK/2024.html" TargetMode="External"/><Relationship Id="rId103" Type="http://schemas.openxmlformats.org/officeDocument/2006/relationships/hyperlink" Target="https://www.hockey-reference.com/teams/OTT/2022.html" TargetMode="External"/><Relationship Id="rId108" Type="http://schemas.openxmlformats.org/officeDocument/2006/relationships/hyperlink" Target="https://www.hockey-reference.com/teams/WSH/2022.html" TargetMode="External"/><Relationship Id="rId124" Type="http://schemas.openxmlformats.org/officeDocument/2006/relationships/hyperlink" Target="https://www.hockey-reference.com/teams/VEG/2022.html" TargetMode="External"/><Relationship Id="rId129" Type="http://schemas.openxmlformats.org/officeDocument/2006/relationships/hyperlink" Target="https://www.hockey-reference.com/teams/BOS/2020.html" TargetMode="External"/><Relationship Id="rId54" Type="http://schemas.openxmlformats.org/officeDocument/2006/relationships/hyperlink" Target="https://www.hockey-reference.com/teams/MIN/2024.html" TargetMode="External"/><Relationship Id="rId70" Type="http://schemas.openxmlformats.org/officeDocument/2006/relationships/hyperlink" Target="https://www.hockey-reference.com/teams/OTT/2023.html" TargetMode="External"/><Relationship Id="rId75" Type="http://schemas.openxmlformats.org/officeDocument/2006/relationships/hyperlink" Target="https://www.hockey-reference.com/teams/NYR/2023.html" TargetMode="External"/><Relationship Id="rId91" Type="http://schemas.openxmlformats.org/officeDocument/2006/relationships/hyperlink" Target="https://www.hockey-reference.com/teams/LAK/2023.html" TargetMode="External"/><Relationship Id="rId96" Type="http://schemas.openxmlformats.org/officeDocument/2006/relationships/hyperlink" Target="https://www.hockey-reference.com/teams/ANA/2023.html" TargetMode="External"/><Relationship Id="rId140" Type="http://schemas.openxmlformats.org/officeDocument/2006/relationships/hyperlink" Target="https://www.hockey-reference.com/teams/CAR/2020.html" TargetMode="External"/><Relationship Id="rId145" Type="http://schemas.openxmlformats.org/officeDocument/2006/relationships/hyperlink" Target="https://www.hockey-reference.com/teams/STL/2020.html" TargetMode="External"/><Relationship Id="rId1" Type="http://schemas.openxmlformats.org/officeDocument/2006/relationships/hyperlink" Target="https://www.hockey-reference.com/teams/TOR/2025.html" TargetMode="External"/><Relationship Id="rId6" Type="http://schemas.openxmlformats.org/officeDocument/2006/relationships/hyperlink" Target="https://www.hockey-reference.com/teams/DET/2025.html" TargetMode="External"/><Relationship Id="rId23" Type="http://schemas.openxmlformats.org/officeDocument/2006/relationships/hyperlink" Target="https://www.hockey-reference.com/teams/NSH/2025.html" TargetMode="External"/><Relationship Id="rId28" Type="http://schemas.openxmlformats.org/officeDocument/2006/relationships/hyperlink" Target="https://www.hockey-reference.com/teams/CGY/2025.html" TargetMode="External"/><Relationship Id="rId49" Type="http://schemas.openxmlformats.org/officeDocument/2006/relationships/hyperlink" Target="https://www.hockey-reference.com/teams/DAL/2024.html" TargetMode="External"/><Relationship Id="rId114" Type="http://schemas.openxmlformats.org/officeDocument/2006/relationships/hyperlink" Target="https://www.hockey-reference.com/teams/MIN/2022.html" TargetMode="External"/><Relationship Id="rId119" Type="http://schemas.openxmlformats.org/officeDocument/2006/relationships/hyperlink" Target="https://www.hockey-reference.com/teams/CHI/2022.html" TargetMode="External"/><Relationship Id="rId44" Type="http://schemas.openxmlformats.org/officeDocument/2006/relationships/hyperlink" Target="https://www.hockey-reference.com/teams/WSH/2024.html" TargetMode="External"/><Relationship Id="rId60" Type="http://schemas.openxmlformats.org/officeDocument/2006/relationships/hyperlink" Target="https://www.hockey-reference.com/teams/VEG/2024.html" TargetMode="External"/><Relationship Id="rId65" Type="http://schemas.openxmlformats.org/officeDocument/2006/relationships/hyperlink" Target="https://www.hockey-reference.com/teams/BOS/2023.html" TargetMode="External"/><Relationship Id="rId81" Type="http://schemas.openxmlformats.org/officeDocument/2006/relationships/hyperlink" Target="https://www.hockey-reference.com/teams/COL/2023.html" TargetMode="External"/><Relationship Id="rId86" Type="http://schemas.openxmlformats.org/officeDocument/2006/relationships/hyperlink" Target="https://www.hockey-reference.com/teams/STL/2023.html" TargetMode="External"/><Relationship Id="rId130" Type="http://schemas.openxmlformats.org/officeDocument/2006/relationships/hyperlink" Target="https://www.hockey-reference.com/teams/TBL/2020.html" TargetMode="External"/><Relationship Id="rId135" Type="http://schemas.openxmlformats.org/officeDocument/2006/relationships/hyperlink" Target="https://www.hockey-reference.com/teams/OTT/2020.html" TargetMode="External"/><Relationship Id="rId151" Type="http://schemas.openxmlformats.org/officeDocument/2006/relationships/hyperlink" Target="https://www.hockey-reference.com/teams/CHI/2020.html" TargetMode="External"/><Relationship Id="rId156" Type="http://schemas.openxmlformats.org/officeDocument/2006/relationships/hyperlink" Target="https://www.hockey-reference.com/teams/ARI/2020.html" TargetMode="External"/><Relationship Id="rId13" Type="http://schemas.openxmlformats.org/officeDocument/2006/relationships/hyperlink" Target="https://www.hockey-reference.com/teams/NYR/2025.html" TargetMode="External"/><Relationship Id="rId18" Type="http://schemas.openxmlformats.org/officeDocument/2006/relationships/hyperlink" Target="https://www.hockey-reference.com/teams/DAL/2025.html" TargetMode="External"/><Relationship Id="rId39" Type="http://schemas.openxmlformats.org/officeDocument/2006/relationships/hyperlink" Target="https://www.hockey-reference.com/teams/OTT/2024.html" TargetMode="External"/><Relationship Id="rId109" Type="http://schemas.openxmlformats.org/officeDocument/2006/relationships/hyperlink" Target="https://www.hockey-reference.com/teams/NYI/2022.html" TargetMode="External"/><Relationship Id="rId34" Type="http://schemas.openxmlformats.org/officeDocument/2006/relationships/hyperlink" Target="https://www.hockey-reference.com/teams/BOS/2024.html" TargetMode="External"/><Relationship Id="rId50" Type="http://schemas.openxmlformats.org/officeDocument/2006/relationships/hyperlink" Target="https://www.hockey-reference.com/teams/WPG/2024.html" TargetMode="External"/><Relationship Id="rId55" Type="http://schemas.openxmlformats.org/officeDocument/2006/relationships/hyperlink" Target="https://www.hockey-reference.com/teams/ARI/2024.html" TargetMode="External"/><Relationship Id="rId76" Type="http://schemas.openxmlformats.org/officeDocument/2006/relationships/hyperlink" Target="https://www.hockey-reference.com/teams/NYI/2023.html" TargetMode="External"/><Relationship Id="rId97" Type="http://schemas.openxmlformats.org/officeDocument/2006/relationships/hyperlink" Target="https://www.hockey-reference.com/teams/FLA/2022.html" TargetMode="External"/><Relationship Id="rId104" Type="http://schemas.openxmlformats.org/officeDocument/2006/relationships/hyperlink" Target="https://www.hockey-reference.com/teams/MTL/2022.html" TargetMode="External"/><Relationship Id="rId120" Type="http://schemas.openxmlformats.org/officeDocument/2006/relationships/hyperlink" Target="https://www.hockey-reference.com/teams/ARI/2022.html" TargetMode="External"/><Relationship Id="rId125" Type="http://schemas.openxmlformats.org/officeDocument/2006/relationships/hyperlink" Target="https://www.hockey-reference.com/teams/VAN/2022.html" TargetMode="External"/><Relationship Id="rId141" Type="http://schemas.openxmlformats.org/officeDocument/2006/relationships/hyperlink" Target="https://www.hockey-reference.com/teams/CBJ/2020.html" TargetMode="External"/><Relationship Id="rId146" Type="http://schemas.openxmlformats.org/officeDocument/2006/relationships/hyperlink" Target="https://www.hockey-reference.com/teams/COL/2020.html" TargetMode="External"/><Relationship Id="rId7" Type="http://schemas.openxmlformats.org/officeDocument/2006/relationships/hyperlink" Target="https://www.hockey-reference.com/teams/BUF/2025.html" TargetMode="External"/><Relationship Id="rId71" Type="http://schemas.openxmlformats.org/officeDocument/2006/relationships/hyperlink" Target="https://www.hockey-reference.com/teams/DET/2023.html" TargetMode="External"/><Relationship Id="rId92" Type="http://schemas.openxmlformats.org/officeDocument/2006/relationships/hyperlink" Target="https://www.hockey-reference.com/teams/SEA/2023.html" TargetMode="External"/><Relationship Id="rId2" Type="http://schemas.openxmlformats.org/officeDocument/2006/relationships/hyperlink" Target="https://www.hockey-reference.com/teams/TBL/2025.html" TargetMode="External"/><Relationship Id="rId29" Type="http://schemas.openxmlformats.org/officeDocument/2006/relationships/hyperlink" Target="https://www.hockey-reference.com/teams/VAN/2025.html" TargetMode="External"/><Relationship Id="rId24" Type="http://schemas.openxmlformats.org/officeDocument/2006/relationships/hyperlink" Target="https://www.hockey-reference.com/teams/CHI/2025.html" TargetMode="External"/><Relationship Id="rId40" Type="http://schemas.openxmlformats.org/officeDocument/2006/relationships/hyperlink" Target="https://www.hockey-reference.com/teams/MTL/2024.html" TargetMode="External"/><Relationship Id="rId45" Type="http://schemas.openxmlformats.org/officeDocument/2006/relationships/hyperlink" Target="https://www.hockey-reference.com/teams/PIT/2024.html" TargetMode="External"/><Relationship Id="rId66" Type="http://schemas.openxmlformats.org/officeDocument/2006/relationships/hyperlink" Target="https://www.hockey-reference.com/teams/TOR/2023.html" TargetMode="External"/><Relationship Id="rId87" Type="http://schemas.openxmlformats.org/officeDocument/2006/relationships/hyperlink" Target="https://www.hockey-reference.com/teams/ARI/2023.html" TargetMode="External"/><Relationship Id="rId110" Type="http://schemas.openxmlformats.org/officeDocument/2006/relationships/hyperlink" Target="https://www.hockey-reference.com/teams/CBJ/2022.html" TargetMode="External"/><Relationship Id="rId115" Type="http://schemas.openxmlformats.org/officeDocument/2006/relationships/hyperlink" Target="https://www.hockey-reference.com/teams/STL/2022.html" TargetMode="External"/><Relationship Id="rId131" Type="http://schemas.openxmlformats.org/officeDocument/2006/relationships/hyperlink" Target="https://www.hockey-reference.com/teams/TOR/2020.html" TargetMode="External"/><Relationship Id="rId136" Type="http://schemas.openxmlformats.org/officeDocument/2006/relationships/hyperlink" Target="https://www.hockey-reference.com/teams/DET/2020.html" TargetMode="External"/><Relationship Id="rId157" Type="http://schemas.openxmlformats.org/officeDocument/2006/relationships/hyperlink" Target="https://www.hockey-reference.com/teams/ANA/2020.html" TargetMode="External"/><Relationship Id="rId61" Type="http://schemas.openxmlformats.org/officeDocument/2006/relationships/hyperlink" Target="https://www.hockey-reference.com/teams/CGY/2024.html" TargetMode="External"/><Relationship Id="rId82" Type="http://schemas.openxmlformats.org/officeDocument/2006/relationships/hyperlink" Target="https://www.hockey-reference.com/teams/DAL/2023.html" TargetMode="External"/><Relationship Id="rId152" Type="http://schemas.openxmlformats.org/officeDocument/2006/relationships/hyperlink" Target="https://www.hockey-reference.com/teams/VEG/2020.html" TargetMode="External"/><Relationship Id="rId19" Type="http://schemas.openxmlformats.org/officeDocument/2006/relationships/hyperlink" Target="https://www.hockey-reference.com/teams/COL/2025.html" TargetMode="External"/><Relationship Id="rId14" Type="http://schemas.openxmlformats.org/officeDocument/2006/relationships/hyperlink" Target="https://www.hockey-reference.com/teams/NYI/2025.html" TargetMode="External"/><Relationship Id="rId30" Type="http://schemas.openxmlformats.org/officeDocument/2006/relationships/hyperlink" Target="https://www.hockey-reference.com/teams/ANA/2025.html" TargetMode="External"/><Relationship Id="rId35" Type="http://schemas.openxmlformats.org/officeDocument/2006/relationships/hyperlink" Target="https://www.hockey-reference.com/teams/TOR/2024.html" TargetMode="External"/><Relationship Id="rId56" Type="http://schemas.openxmlformats.org/officeDocument/2006/relationships/hyperlink" Target="https://www.hockey-reference.com/teams/CHI/2024.html" TargetMode="External"/><Relationship Id="rId77" Type="http://schemas.openxmlformats.org/officeDocument/2006/relationships/hyperlink" Target="https://www.hockey-reference.com/teams/PIT/2023.html" TargetMode="External"/><Relationship Id="rId100" Type="http://schemas.openxmlformats.org/officeDocument/2006/relationships/hyperlink" Target="https://www.hockey-reference.com/teams/BOS/2022.html" TargetMode="External"/><Relationship Id="rId105" Type="http://schemas.openxmlformats.org/officeDocument/2006/relationships/hyperlink" Target="https://www.hockey-reference.com/teams/CAR/2022.html" TargetMode="External"/><Relationship Id="rId126" Type="http://schemas.openxmlformats.org/officeDocument/2006/relationships/hyperlink" Target="https://www.hockey-reference.com/teams/SJS/2022.html" TargetMode="External"/><Relationship Id="rId147" Type="http://schemas.openxmlformats.org/officeDocument/2006/relationships/hyperlink" Target="https://www.hockey-reference.com/teams/DAL/2020.html" TargetMode="External"/><Relationship Id="rId8" Type="http://schemas.openxmlformats.org/officeDocument/2006/relationships/hyperlink" Target="https://www.hockey-reference.com/teams/BOS/2025.html" TargetMode="External"/><Relationship Id="rId51" Type="http://schemas.openxmlformats.org/officeDocument/2006/relationships/hyperlink" Target="https://www.hockey-reference.com/teams/COL/2024.html" TargetMode="External"/><Relationship Id="rId72" Type="http://schemas.openxmlformats.org/officeDocument/2006/relationships/hyperlink" Target="https://www.hockey-reference.com/teams/MTL/2023.html" TargetMode="External"/><Relationship Id="rId93" Type="http://schemas.openxmlformats.org/officeDocument/2006/relationships/hyperlink" Target="https://www.hockey-reference.com/teams/CGY/2023.html" TargetMode="External"/><Relationship Id="rId98" Type="http://schemas.openxmlformats.org/officeDocument/2006/relationships/hyperlink" Target="https://www.hockey-reference.com/teams/TOR/2022.html" TargetMode="External"/><Relationship Id="rId121" Type="http://schemas.openxmlformats.org/officeDocument/2006/relationships/hyperlink" Target="https://www.hockey-reference.com/teams/CGY/2022.html" TargetMode="External"/><Relationship Id="rId142" Type="http://schemas.openxmlformats.org/officeDocument/2006/relationships/hyperlink" Target="https://www.hockey-reference.com/teams/NYI/2020.html" TargetMode="External"/><Relationship Id="rId3" Type="http://schemas.openxmlformats.org/officeDocument/2006/relationships/hyperlink" Target="https://www.hockey-reference.com/teams/FLA/2025.html" TargetMode="External"/><Relationship Id="rId25" Type="http://schemas.openxmlformats.org/officeDocument/2006/relationships/hyperlink" Target="https://www.hockey-reference.com/teams/VEG/2025.html" TargetMode="External"/><Relationship Id="rId46" Type="http://schemas.openxmlformats.org/officeDocument/2006/relationships/hyperlink" Target="https://www.hockey-reference.com/teams/PHI/2024.html" TargetMode="External"/><Relationship Id="rId67" Type="http://schemas.openxmlformats.org/officeDocument/2006/relationships/hyperlink" Target="https://www.hockey-reference.com/teams/TBL/2023.html" TargetMode="External"/><Relationship Id="rId116" Type="http://schemas.openxmlformats.org/officeDocument/2006/relationships/hyperlink" Target="https://www.hockey-reference.com/teams/DAL/2022.html" TargetMode="External"/><Relationship Id="rId137" Type="http://schemas.openxmlformats.org/officeDocument/2006/relationships/hyperlink" Target="https://www.hockey-reference.com/teams/WSH/2020.html" TargetMode="External"/><Relationship Id="rId158" Type="http://schemas.openxmlformats.org/officeDocument/2006/relationships/hyperlink" Target="https://www.hockey-reference.com/teams/LAK/2020.html" TargetMode="External"/><Relationship Id="rId20" Type="http://schemas.openxmlformats.org/officeDocument/2006/relationships/hyperlink" Target="https://www.hockey-reference.com/teams/MIN/2025.html" TargetMode="External"/><Relationship Id="rId41" Type="http://schemas.openxmlformats.org/officeDocument/2006/relationships/hyperlink" Target="https://www.hockey-reference.com/teams/NYR/2024.html" TargetMode="External"/><Relationship Id="rId62" Type="http://schemas.openxmlformats.org/officeDocument/2006/relationships/hyperlink" Target="https://www.hockey-reference.com/teams/SEA/2024.html" TargetMode="External"/><Relationship Id="rId83" Type="http://schemas.openxmlformats.org/officeDocument/2006/relationships/hyperlink" Target="https://www.hockey-reference.com/teams/MIN/2023.html" TargetMode="External"/><Relationship Id="rId88" Type="http://schemas.openxmlformats.org/officeDocument/2006/relationships/hyperlink" Target="https://www.hockey-reference.com/teams/CHI/2023.html" TargetMode="External"/><Relationship Id="rId111" Type="http://schemas.openxmlformats.org/officeDocument/2006/relationships/hyperlink" Target="https://www.hockey-reference.com/teams/NJD/2022.html" TargetMode="External"/><Relationship Id="rId132" Type="http://schemas.openxmlformats.org/officeDocument/2006/relationships/hyperlink" Target="https://www.hockey-reference.com/teams/FLA/2020.html" TargetMode="External"/><Relationship Id="rId153" Type="http://schemas.openxmlformats.org/officeDocument/2006/relationships/hyperlink" Target="https://www.hockey-reference.com/teams/EDM/2020.html" TargetMode="External"/><Relationship Id="rId15" Type="http://schemas.openxmlformats.org/officeDocument/2006/relationships/hyperlink" Target="https://www.hockey-reference.com/teams/PIT/2025.html" TargetMode="External"/><Relationship Id="rId36" Type="http://schemas.openxmlformats.org/officeDocument/2006/relationships/hyperlink" Target="https://www.hockey-reference.com/teams/TBL/2024.html" TargetMode="External"/><Relationship Id="rId57" Type="http://schemas.openxmlformats.org/officeDocument/2006/relationships/hyperlink" Target="https://www.hockey-reference.com/teams/VAN/2024.html" TargetMode="External"/><Relationship Id="rId106" Type="http://schemas.openxmlformats.org/officeDocument/2006/relationships/hyperlink" Target="https://www.hockey-reference.com/teams/NYR/2022.html" TargetMode="External"/><Relationship Id="rId127" Type="http://schemas.openxmlformats.org/officeDocument/2006/relationships/hyperlink" Target="https://www.hockey-reference.com/teams/ANA/2022.html" TargetMode="External"/><Relationship Id="rId10" Type="http://schemas.openxmlformats.org/officeDocument/2006/relationships/hyperlink" Target="https://www.hockey-reference.com/teams/CAR/2025.html" TargetMode="External"/><Relationship Id="rId31" Type="http://schemas.openxmlformats.org/officeDocument/2006/relationships/hyperlink" Target="https://www.hockey-reference.com/teams/SEA/2025.html" TargetMode="External"/><Relationship Id="rId52" Type="http://schemas.openxmlformats.org/officeDocument/2006/relationships/hyperlink" Target="https://www.hockey-reference.com/teams/NSH/2024.html" TargetMode="External"/><Relationship Id="rId73" Type="http://schemas.openxmlformats.org/officeDocument/2006/relationships/hyperlink" Target="https://www.hockey-reference.com/teams/CAR/2023.html" TargetMode="External"/><Relationship Id="rId78" Type="http://schemas.openxmlformats.org/officeDocument/2006/relationships/hyperlink" Target="https://www.hockey-reference.com/teams/WSH/2023.html" TargetMode="External"/><Relationship Id="rId94" Type="http://schemas.openxmlformats.org/officeDocument/2006/relationships/hyperlink" Target="https://www.hockey-reference.com/teams/VAN/2023.html" TargetMode="External"/><Relationship Id="rId99" Type="http://schemas.openxmlformats.org/officeDocument/2006/relationships/hyperlink" Target="https://www.hockey-reference.com/teams/TBL/2022.html" TargetMode="External"/><Relationship Id="rId101" Type="http://schemas.openxmlformats.org/officeDocument/2006/relationships/hyperlink" Target="https://www.hockey-reference.com/teams/BUF/2022.html" TargetMode="External"/><Relationship Id="rId122" Type="http://schemas.openxmlformats.org/officeDocument/2006/relationships/hyperlink" Target="https://www.hockey-reference.com/teams/EDM/2022.html" TargetMode="External"/><Relationship Id="rId143" Type="http://schemas.openxmlformats.org/officeDocument/2006/relationships/hyperlink" Target="https://www.hockey-reference.com/teams/NYR/2020.html" TargetMode="External"/><Relationship Id="rId148" Type="http://schemas.openxmlformats.org/officeDocument/2006/relationships/hyperlink" Target="https://www.hockey-reference.com/teams/WPG/2020.html" TargetMode="External"/><Relationship Id="rId4" Type="http://schemas.openxmlformats.org/officeDocument/2006/relationships/hyperlink" Target="https://www.hockey-reference.com/teams/OTT/2025.html" TargetMode="External"/><Relationship Id="rId9" Type="http://schemas.openxmlformats.org/officeDocument/2006/relationships/hyperlink" Target="https://www.hockey-reference.com/teams/WSH/2025.html" TargetMode="External"/><Relationship Id="rId26" Type="http://schemas.openxmlformats.org/officeDocument/2006/relationships/hyperlink" Target="https://www.hockey-reference.com/teams/LAK/2025.html" TargetMode="External"/><Relationship Id="rId47" Type="http://schemas.openxmlformats.org/officeDocument/2006/relationships/hyperlink" Target="https://www.hockey-reference.com/teams/NJD/2024.html" TargetMode="External"/><Relationship Id="rId68" Type="http://schemas.openxmlformats.org/officeDocument/2006/relationships/hyperlink" Target="https://www.hockey-reference.com/teams/FLA/2023.html" TargetMode="External"/><Relationship Id="rId89" Type="http://schemas.openxmlformats.org/officeDocument/2006/relationships/hyperlink" Target="https://www.hockey-reference.com/teams/VEG/2023.html" TargetMode="External"/><Relationship Id="rId112" Type="http://schemas.openxmlformats.org/officeDocument/2006/relationships/hyperlink" Target="https://www.hockey-reference.com/teams/PHI/2022.html" TargetMode="External"/><Relationship Id="rId133" Type="http://schemas.openxmlformats.org/officeDocument/2006/relationships/hyperlink" Target="https://www.hockey-reference.com/teams/MTL/2020.html" TargetMode="External"/><Relationship Id="rId154" Type="http://schemas.openxmlformats.org/officeDocument/2006/relationships/hyperlink" Target="https://www.hockey-reference.com/teams/CGY/2020.html" TargetMode="External"/><Relationship Id="rId16" Type="http://schemas.openxmlformats.org/officeDocument/2006/relationships/hyperlink" Target="https://www.hockey-reference.com/teams/PHI/2025.html" TargetMode="External"/><Relationship Id="rId37" Type="http://schemas.openxmlformats.org/officeDocument/2006/relationships/hyperlink" Target="https://www.hockey-reference.com/teams/DET/2024.html" TargetMode="External"/><Relationship Id="rId58" Type="http://schemas.openxmlformats.org/officeDocument/2006/relationships/hyperlink" Target="https://www.hockey-reference.com/teams/EDM/2024.html" TargetMode="External"/><Relationship Id="rId79" Type="http://schemas.openxmlformats.org/officeDocument/2006/relationships/hyperlink" Target="https://www.hockey-reference.com/teams/PHI/2023.html" TargetMode="External"/><Relationship Id="rId102" Type="http://schemas.openxmlformats.org/officeDocument/2006/relationships/hyperlink" Target="https://www.hockey-reference.com/teams/DET/2022.html" TargetMode="External"/><Relationship Id="rId123" Type="http://schemas.openxmlformats.org/officeDocument/2006/relationships/hyperlink" Target="https://www.hockey-reference.com/teams/LAK/2022.html" TargetMode="External"/><Relationship Id="rId144" Type="http://schemas.openxmlformats.org/officeDocument/2006/relationships/hyperlink" Target="https://www.hockey-reference.com/teams/NJD/2020.html" TargetMode="External"/><Relationship Id="rId90" Type="http://schemas.openxmlformats.org/officeDocument/2006/relationships/hyperlink" Target="https://www.hockey-reference.com/teams/EDM/2023.html" TargetMode="External"/><Relationship Id="rId27" Type="http://schemas.openxmlformats.org/officeDocument/2006/relationships/hyperlink" Target="https://www.hockey-reference.com/teams/EDM/2025.html" TargetMode="External"/><Relationship Id="rId48" Type="http://schemas.openxmlformats.org/officeDocument/2006/relationships/hyperlink" Target="https://www.hockey-reference.com/teams/CBJ/2024.html" TargetMode="External"/><Relationship Id="rId69" Type="http://schemas.openxmlformats.org/officeDocument/2006/relationships/hyperlink" Target="https://www.hockey-reference.com/teams/BUF/2023.html" TargetMode="External"/><Relationship Id="rId113" Type="http://schemas.openxmlformats.org/officeDocument/2006/relationships/hyperlink" Target="https://www.hockey-reference.com/teams/COL/2022.html" TargetMode="External"/><Relationship Id="rId134" Type="http://schemas.openxmlformats.org/officeDocument/2006/relationships/hyperlink" Target="https://www.hockey-reference.com/teams/BUF/2020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BA2A-E3AA-451F-8CF1-CC6A21A0F0B2}">
  <dimension ref="A1:AF201"/>
  <sheetViews>
    <sheetView tabSelected="1" workbookViewId="0">
      <selection activeCell="A2" sqref="A2"/>
    </sheetView>
  </sheetViews>
  <sheetFormatPr defaultRowHeight="14.4"/>
  <sheetData>
    <row r="1" spans="1:32" ht="15" thickBot="1">
      <c r="A1" s="31" t="s">
        <v>0</v>
      </c>
      <c r="B1" s="31" t="s">
        <v>28</v>
      </c>
      <c r="C1" s="32" t="s">
        <v>1</v>
      </c>
      <c r="D1" s="32" t="s">
        <v>2</v>
      </c>
      <c r="E1" s="32" t="s">
        <v>29</v>
      </c>
      <c r="F1" s="32" t="s">
        <v>30</v>
      </c>
      <c r="G1" s="32" t="s">
        <v>31</v>
      </c>
      <c r="H1" s="32" t="s">
        <v>32</v>
      </c>
      <c r="I1" s="32" t="s">
        <v>33</v>
      </c>
      <c r="J1" s="25" t="s">
        <v>3</v>
      </c>
      <c r="K1" s="32" t="s">
        <v>34</v>
      </c>
      <c r="L1" s="32" t="s">
        <v>35</v>
      </c>
      <c r="M1" s="32" t="s">
        <v>36</v>
      </c>
      <c r="N1" s="32" t="s">
        <v>37</v>
      </c>
      <c r="O1" s="32" t="s">
        <v>38</v>
      </c>
      <c r="P1" s="32" t="s">
        <v>39</v>
      </c>
      <c r="Q1" s="32" t="s">
        <v>40</v>
      </c>
      <c r="R1" s="32" t="s">
        <v>41</v>
      </c>
      <c r="S1" s="32" t="s">
        <v>42</v>
      </c>
      <c r="T1" s="32" t="s">
        <v>43</v>
      </c>
      <c r="U1" s="32" t="s">
        <v>44</v>
      </c>
      <c r="V1" s="32" t="s">
        <v>45</v>
      </c>
      <c r="W1" s="32" t="s">
        <v>46</v>
      </c>
      <c r="X1" s="32" t="s">
        <v>47</v>
      </c>
      <c r="Y1" s="32" t="s">
        <v>48</v>
      </c>
      <c r="Z1" s="32" t="s">
        <v>49</v>
      </c>
      <c r="AA1" s="32" t="s">
        <v>50</v>
      </c>
      <c r="AB1" s="32" t="s">
        <v>51</v>
      </c>
      <c r="AC1" s="32" t="s">
        <v>52</v>
      </c>
      <c r="AD1" s="32" t="s">
        <v>53</v>
      </c>
      <c r="AE1" s="32" t="s">
        <v>54</v>
      </c>
      <c r="AF1" s="33" t="s">
        <v>55</v>
      </c>
    </row>
    <row r="2" spans="1:32">
      <c r="A2">
        <v>2024</v>
      </c>
      <c r="B2" s="15">
        <v>1</v>
      </c>
      <c r="C2" s="1" t="s">
        <v>4</v>
      </c>
      <c r="D2" s="2">
        <v>31</v>
      </c>
      <c r="E2" s="1" t="s">
        <v>14</v>
      </c>
      <c r="F2" s="3" t="s">
        <v>15</v>
      </c>
      <c r="G2" s="2">
        <v>78</v>
      </c>
      <c r="H2" s="2">
        <v>37</v>
      </c>
      <c r="I2" s="4">
        <v>84</v>
      </c>
      <c r="J2" s="4">
        <v>121</v>
      </c>
      <c r="K2" s="2">
        <v>22</v>
      </c>
      <c r="L2" s="2">
        <v>45</v>
      </c>
      <c r="M2" s="2">
        <v>29</v>
      </c>
      <c r="N2" s="2">
        <v>8</v>
      </c>
      <c r="O2" s="2">
        <v>0</v>
      </c>
      <c r="P2" s="2">
        <v>9</v>
      </c>
      <c r="Q2" s="2">
        <v>46</v>
      </c>
      <c r="R2" s="2">
        <v>38</v>
      </c>
      <c r="S2" s="2">
        <v>0</v>
      </c>
      <c r="T2" s="2">
        <v>265</v>
      </c>
      <c r="U2" s="2">
        <v>14</v>
      </c>
      <c r="V2" s="2">
        <v>550</v>
      </c>
      <c r="W2" s="5">
        <v>68.865972222222226</v>
      </c>
      <c r="X2" s="6">
        <v>0.88263888888888886</v>
      </c>
      <c r="Y2" s="2">
        <v>1</v>
      </c>
      <c r="Z2" s="2">
        <v>1</v>
      </c>
      <c r="AA2" s="2">
        <v>50</v>
      </c>
      <c r="AB2" s="2">
        <v>33</v>
      </c>
      <c r="AC2" s="2">
        <v>23</v>
      </c>
      <c r="AD2" s="2">
        <v>30</v>
      </c>
      <c r="AE2" s="2">
        <v>122</v>
      </c>
      <c r="AF2" s="17" t="s">
        <v>16</v>
      </c>
    </row>
    <row r="3" spans="1:32">
      <c r="A3">
        <v>2024</v>
      </c>
      <c r="B3" s="15">
        <v>2</v>
      </c>
      <c r="C3" s="1" t="s">
        <v>5</v>
      </c>
      <c r="D3" s="2">
        <v>29</v>
      </c>
      <c r="E3" s="1" t="s">
        <v>17</v>
      </c>
      <c r="F3" s="3" t="s">
        <v>18</v>
      </c>
      <c r="G3" s="2">
        <v>79</v>
      </c>
      <c r="H3" s="2">
        <v>32</v>
      </c>
      <c r="I3" s="4">
        <v>84</v>
      </c>
      <c r="J3" s="2">
        <v>116</v>
      </c>
      <c r="K3" s="2">
        <v>25</v>
      </c>
      <c r="L3" s="2">
        <v>41</v>
      </c>
      <c r="M3" s="2">
        <v>23</v>
      </c>
      <c r="N3" s="2">
        <v>9</v>
      </c>
      <c r="O3" s="2">
        <v>0</v>
      </c>
      <c r="P3" s="2">
        <v>5</v>
      </c>
      <c r="Q3" s="2">
        <v>55</v>
      </c>
      <c r="R3" s="2">
        <v>29</v>
      </c>
      <c r="S3" s="2">
        <v>0</v>
      </c>
      <c r="T3" s="4">
        <v>320</v>
      </c>
      <c r="U3" s="2">
        <v>10</v>
      </c>
      <c r="V3" s="2">
        <v>590</v>
      </c>
      <c r="W3" s="5">
        <v>74.992361111111109</v>
      </c>
      <c r="X3" s="6">
        <v>0.94930555555555551</v>
      </c>
      <c r="Y3" s="2">
        <v>756</v>
      </c>
      <c r="Z3" s="2">
        <v>758</v>
      </c>
      <c r="AA3" s="2">
        <v>49.9</v>
      </c>
      <c r="AB3" s="2">
        <v>58</v>
      </c>
      <c r="AC3" s="2">
        <v>38</v>
      </c>
      <c r="AD3" s="2">
        <v>27</v>
      </c>
      <c r="AE3" s="2">
        <v>121</v>
      </c>
      <c r="AF3" s="16"/>
    </row>
    <row r="4" spans="1:32">
      <c r="A4">
        <v>2024</v>
      </c>
      <c r="B4" s="15">
        <v>3</v>
      </c>
      <c r="C4" s="1" t="s">
        <v>6</v>
      </c>
      <c r="D4" s="2">
        <v>29</v>
      </c>
      <c r="E4" s="1" t="s">
        <v>19</v>
      </c>
      <c r="F4" s="3" t="s">
        <v>18</v>
      </c>
      <c r="G4" s="2">
        <v>71</v>
      </c>
      <c r="H4" s="4">
        <v>52</v>
      </c>
      <c r="I4" s="2">
        <v>54</v>
      </c>
      <c r="J4" s="2">
        <v>106</v>
      </c>
      <c r="K4" s="2">
        <v>32</v>
      </c>
      <c r="L4" s="2">
        <v>34</v>
      </c>
      <c r="M4" s="2">
        <v>36</v>
      </c>
      <c r="N4" s="2">
        <v>16</v>
      </c>
      <c r="O4" s="2">
        <v>0</v>
      </c>
      <c r="P4" s="4">
        <v>11</v>
      </c>
      <c r="Q4" s="2">
        <v>37</v>
      </c>
      <c r="R4" s="2">
        <v>17</v>
      </c>
      <c r="S4" s="2">
        <v>0</v>
      </c>
      <c r="T4" s="2">
        <v>240</v>
      </c>
      <c r="U4" s="2">
        <v>21.7</v>
      </c>
      <c r="V4" s="2">
        <v>416</v>
      </c>
      <c r="W4" s="5">
        <v>63.655555555555559</v>
      </c>
      <c r="X4" s="6">
        <v>0.89652777777777781</v>
      </c>
      <c r="Y4" s="2">
        <v>650</v>
      </c>
      <c r="Z4" s="2">
        <v>546</v>
      </c>
      <c r="AA4" s="2">
        <v>54.3</v>
      </c>
      <c r="AB4" s="2">
        <v>27</v>
      </c>
      <c r="AC4" s="2">
        <v>23</v>
      </c>
      <c r="AD4" s="2">
        <v>35</v>
      </c>
      <c r="AE4" s="2">
        <v>88</v>
      </c>
      <c r="AF4" s="17" t="s">
        <v>20</v>
      </c>
    </row>
    <row r="5" spans="1:32">
      <c r="A5">
        <v>2024</v>
      </c>
      <c r="B5" s="15">
        <v>4</v>
      </c>
      <c r="C5" s="1" t="s">
        <v>7</v>
      </c>
      <c r="D5" s="2">
        <v>28</v>
      </c>
      <c r="E5" s="1" t="s">
        <v>21</v>
      </c>
      <c r="F5" s="3" t="s">
        <v>15</v>
      </c>
      <c r="G5" s="2">
        <v>82</v>
      </c>
      <c r="H5" s="2">
        <v>43</v>
      </c>
      <c r="I5" s="2">
        <v>63</v>
      </c>
      <c r="J5" s="2">
        <v>106</v>
      </c>
      <c r="K5" s="2">
        <v>0</v>
      </c>
      <c r="L5" s="2">
        <v>42</v>
      </c>
      <c r="M5" s="2">
        <v>34</v>
      </c>
      <c r="N5" s="2">
        <v>9</v>
      </c>
      <c r="O5" s="2">
        <v>0</v>
      </c>
      <c r="P5" s="2">
        <v>4</v>
      </c>
      <c r="Q5" s="2">
        <v>49</v>
      </c>
      <c r="R5" s="2">
        <v>14</v>
      </c>
      <c r="S5" s="2">
        <v>0</v>
      </c>
      <c r="T5" s="2">
        <v>319</v>
      </c>
      <c r="U5" s="2">
        <v>13.5</v>
      </c>
      <c r="V5" s="2">
        <v>624</v>
      </c>
      <c r="W5" s="5">
        <v>68.969444444444449</v>
      </c>
      <c r="X5" s="6">
        <v>0.84097222222222223</v>
      </c>
      <c r="Y5" s="2">
        <v>3</v>
      </c>
      <c r="Z5" s="2">
        <v>5</v>
      </c>
      <c r="AA5" s="2">
        <v>37.5</v>
      </c>
      <c r="AB5" s="2">
        <v>24</v>
      </c>
      <c r="AC5" s="2">
        <v>58</v>
      </c>
      <c r="AD5" s="2">
        <v>40</v>
      </c>
      <c r="AE5" s="2">
        <v>118</v>
      </c>
      <c r="AF5" s="16"/>
    </row>
    <row r="6" spans="1:32">
      <c r="A6">
        <v>2024</v>
      </c>
      <c r="B6" s="15">
        <v>5</v>
      </c>
      <c r="C6" s="1" t="s">
        <v>8</v>
      </c>
      <c r="D6" s="2">
        <v>27</v>
      </c>
      <c r="E6" s="1" t="s">
        <v>22</v>
      </c>
      <c r="F6" s="3" t="s">
        <v>15</v>
      </c>
      <c r="G6" s="2">
        <v>81</v>
      </c>
      <c r="H6" s="2">
        <v>27</v>
      </c>
      <c r="I6" s="2">
        <v>75</v>
      </c>
      <c r="J6" s="2">
        <v>102</v>
      </c>
      <c r="K6" s="2">
        <v>18</v>
      </c>
      <c r="L6" s="2">
        <v>14</v>
      </c>
      <c r="M6" s="2">
        <v>20</v>
      </c>
      <c r="N6" s="2">
        <v>6</v>
      </c>
      <c r="O6" s="2">
        <v>1</v>
      </c>
      <c r="P6" s="2">
        <v>7</v>
      </c>
      <c r="Q6" s="2">
        <v>47</v>
      </c>
      <c r="R6" s="2">
        <v>27</v>
      </c>
      <c r="S6" s="2">
        <v>1</v>
      </c>
      <c r="T6" s="2">
        <v>173</v>
      </c>
      <c r="U6" s="2">
        <v>15.6</v>
      </c>
      <c r="V6" s="2">
        <v>393</v>
      </c>
      <c r="W6" s="5">
        <v>71.939583333333331</v>
      </c>
      <c r="X6" s="6">
        <v>0.8881944444444444</v>
      </c>
      <c r="Y6" s="2">
        <v>10</v>
      </c>
      <c r="Z6" s="2">
        <v>24</v>
      </c>
      <c r="AA6" s="2">
        <v>29.4</v>
      </c>
      <c r="AB6" s="2">
        <v>40</v>
      </c>
      <c r="AC6" s="2">
        <v>49</v>
      </c>
      <c r="AD6" s="2">
        <v>56</v>
      </c>
      <c r="AE6" s="2">
        <v>106</v>
      </c>
      <c r="AF6" s="16"/>
    </row>
    <row r="7" spans="1:32">
      <c r="A7">
        <v>2024</v>
      </c>
      <c r="B7" s="15">
        <v>6</v>
      </c>
      <c r="C7" s="1" t="s">
        <v>9</v>
      </c>
      <c r="D7" s="2">
        <v>28</v>
      </c>
      <c r="E7" s="1" t="s">
        <v>19</v>
      </c>
      <c r="F7" s="3" t="s">
        <v>18</v>
      </c>
      <c r="G7" s="2">
        <v>67</v>
      </c>
      <c r="H7" s="2">
        <v>26</v>
      </c>
      <c r="I7" s="2">
        <v>74</v>
      </c>
      <c r="J7" s="2">
        <v>100</v>
      </c>
      <c r="K7" s="2">
        <v>20</v>
      </c>
      <c r="L7" s="2">
        <v>37</v>
      </c>
      <c r="M7" s="2">
        <v>17</v>
      </c>
      <c r="N7" s="2">
        <v>9</v>
      </c>
      <c r="O7" s="2">
        <v>0</v>
      </c>
      <c r="P7" s="2">
        <v>3</v>
      </c>
      <c r="Q7" s="2">
        <v>52</v>
      </c>
      <c r="R7" s="2">
        <v>22</v>
      </c>
      <c r="S7" s="2">
        <v>0</v>
      </c>
      <c r="T7" s="2">
        <v>196</v>
      </c>
      <c r="U7" s="2">
        <v>13.3</v>
      </c>
      <c r="V7" s="2">
        <v>370</v>
      </c>
      <c r="W7" s="5">
        <v>61.50416666666667</v>
      </c>
      <c r="X7" s="6">
        <v>0.91805555555555551</v>
      </c>
      <c r="Y7" s="2">
        <v>370</v>
      </c>
      <c r="Z7" s="2">
        <v>406</v>
      </c>
      <c r="AA7" s="2">
        <v>47.7</v>
      </c>
      <c r="AB7" s="2">
        <v>18</v>
      </c>
      <c r="AC7" s="2">
        <v>40</v>
      </c>
      <c r="AD7" s="2">
        <v>32</v>
      </c>
      <c r="AE7" s="2">
        <v>74</v>
      </c>
      <c r="AF7" s="16"/>
    </row>
    <row r="8" spans="1:32">
      <c r="A8">
        <v>2024</v>
      </c>
      <c r="B8" s="15">
        <v>7</v>
      </c>
      <c r="C8" s="1" t="s">
        <v>10</v>
      </c>
      <c r="D8" s="2">
        <v>28</v>
      </c>
      <c r="E8" s="1" t="s">
        <v>23</v>
      </c>
      <c r="F8" s="3" t="s">
        <v>24</v>
      </c>
      <c r="G8" s="2">
        <v>82</v>
      </c>
      <c r="H8" s="2">
        <v>41</v>
      </c>
      <c r="I8" s="2">
        <v>56</v>
      </c>
      <c r="J8" s="2">
        <v>97</v>
      </c>
      <c r="K8" s="2">
        <v>17</v>
      </c>
      <c r="L8" s="2">
        <v>25</v>
      </c>
      <c r="M8" s="2">
        <v>30</v>
      </c>
      <c r="N8" s="2">
        <v>9</v>
      </c>
      <c r="O8" s="2">
        <v>2</v>
      </c>
      <c r="P8" s="2">
        <v>8</v>
      </c>
      <c r="Q8" s="2">
        <v>37</v>
      </c>
      <c r="R8" s="2">
        <v>19</v>
      </c>
      <c r="S8" s="2">
        <v>0</v>
      </c>
      <c r="T8" s="2">
        <v>267</v>
      </c>
      <c r="U8" s="2">
        <v>15.4</v>
      </c>
      <c r="V8" s="2">
        <v>484</v>
      </c>
      <c r="W8" s="5">
        <v>69.68194444444444</v>
      </c>
      <c r="X8" s="6">
        <v>0.85</v>
      </c>
      <c r="Y8" s="2">
        <v>1</v>
      </c>
      <c r="Z8" s="2">
        <v>7</v>
      </c>
      <c r="AA8" s="2">
        <v>12.5</v>
      </c>
      <c r="AB8" s="2">
        <v>46</v>
      </c>
      <c r="AC8" s="2">
        <v>21</v>
      </c>
      <c r="AD8" s="2">
        <v>33</v>
      </c>
      <c r="AE8" s="2">
        <v>80</v>
      </c>
      <c r="AF8" s="16"/>
    </row>
    <row r="9" spans="1:32">
      <c r="A9">
        <v>2024</v>
      </c>
      <c r="B9" s="15">
        <v>8</v>
      </c>
      <c r="C9" s="1" t="s">
        <v>11</v>
      </c>
      <c r="D9" s="2">
        <v>28</v>
      </c>
      <c r="E9" s="1" t="s">
        <v>25</v>
      </c>
      <c r="F9" s="3" t="s">
        <v>18</v>
      </c>
      <c r="G9" s="2">
        <v>77</v>
      </c>
      <c r="H9" s="2">
        <v>28</v>
      </c>
      <c r="I9" s="2">
        <v>66</v>
      </c>
      <c r="J9" s="2">
        <v>94</v>
      </c>
      <c r="K9" s="2">
        <v>32</v>
      </c>
      <c r="L9" s="2">
        <v>8</v>
      </c>
      <c r="M9" s="2">
        <v>22</v>
      </c>
      <c r="N9" s="2">
        <v>5</v>
      </c>
      <c r="O9" s="2">
        <v>1</v>
      </c>
      <c r="P9" s="2">
        <v>3</v>
      </c>
      <c r="Q9" s="2">
        <v>36</v>
      </c>
      <c r="R9" s="2">
        <v>29</v>
      </c>
      <c r="S9" s="2">
        <v>1</v>
      </c>
      <c r="T9" s="2">
        <v>233</v>
      </c>
      <c r="U9" s="2">
        <v>12</v>
      </c>
      <c r="V9" s="2">
        <v>403</v>
      </c>
      <c r="W9" s="5">
        <v>65.878472222222229</v>
      </c>
      <c r="X9" s="6">
        <v>0.85555555555555551</v>
      </c>
      <c r="Y9" s="2">
        <v>572</v>
      </c>
      <c r="Z9" s="2">
        <v>682</v>
      </c>
      <c r="AA9" s="2">
        <v>45.6</v>
      </c>
      <c r="AB9" s="2">
        <v>55</v>
      </c>
      <c r="AC9" s="2">
        <v>22</v>
      </c>
      <c r="AD9" s="2">
        <v>28</v>
      </c>
      <c r="AE9" s="2">
        <v>90</v>
      </c>
      <c r="AF9" s="16"/>
    </row>
    <row r="10" spans="1:32">
      <c r="A10">
        <v>2024</v>
      </c>
      <c r="B10" s="15">
        <v>9</v>
      </c>
      <c r="C10" s="1" t="s">
        <v>12</v>
      </c>
      <c r="D10" s="2">
        <v>26</v>
      </c>
      <c r="E10" s="1" t="s">
        <v>17</v>
      </c>
      <c r="F10" s="3" t="s">
        <v>26</v>
      </c>
      <c r="G10" s="2">
        <v>80</v>
      </c>
      <c r="H10" s="2">
        <v>30</v>
      </c>
      <c r="I10" s="2">
        <v>62</v>
      </c>
      <c r="J10" s="2">
        <v>92</v>
      </c>
      <c r="K10" s="2">
        <v>28</v>
      </c>
      <c r="L10" s="2">
        <v>14</v>
      </c>
      <c r="M10" s="2">
        <v>16</v>
      </c>
      <c r="N10" s="2">
        <v>12</v>
      </c>
      <c r="O10" s="2">
        <v>2</v>
      </c>
      <c r="P10" s="2">
        <v>4</v>
      </c>
      <c r="Q10" s="2">
        <v>38</v>
      </c>
      <c r="R10" s="2">
        <v>23</v>
      </c>
      <c r="S10" s="2">
        <v>1</v>
      </c>
      <c r="T10" s="2">
        <v>246</v>
      </c>
      <c r="U10" s="2">
        <v>12.2</v>
      </c>
      <c r="V10" s="2">
        <v>623</v>
      </c>
      <c r="W10" s="5">
        <v>85.720833333333331</v>
      </c>
      <c r="X10" s="5">
        <v>1.0715277777777779</v>
      </c>
      <c r="Y10" s="2">
        <v>0</v>
      </c>
      <c r="Z10" s="2">
        <v>0</v>
      </c>
      <c r="AA10" s="2"/>
      <c r="AB10" s="2">
        <v>128</v>
      </c>
      <c r="AC10" s="2">
        <v>51</v>
      </c>
      <c r="AD10" s="2">
        <v>60</v>
      </c>
      <c r="AE10" s="2">
        <v>113</v>
      </c>
      <c r="AF10" s="16"/>
    </row>
    <row r="11" spans="1:32" ht="15" thickBot="1">
      <c r="A11">
        <v>2024</v>
      </c>
      <c r="B11" s="34">
        <v>10</v>
      </c>
      <c r="C11" s="35" t="s">
        <v>13</v>
      </c>
      <c r="D11" s="36">
        <v>37</v>
      </c>
      <c r="E11" s="35" t="s">
        <v>27</v>
      </c>
      <c r="F11" s="37" t="s">
        <v>18</v>
      </c>
      <c r="G11" s="36">
        <v>80</v>
      </c>
      <c r="H11" s="36">
        <v>33</v>
      </c>
      <c r="I11" s="36">
        <v>58</v>
      </c>
      <c r="J11" s="36">
        <v>91</v>
      </c>
      <c r="K11" s="36">
        <v>-20</v>
      </c>
      <c r="L11" s="36">
        <v>31</v>
      </c>
      <c r="M11" s="36">
        <v>21</v>
      </c>
      <c r="N11" s="36">
        <v>12</v>
      </c>
      <c r="O11" s="36">
        <v>0</v>
      </c>
      <c r="P11" s="36">
        <v>10</v>
      </c>
      <c r="Q11" s="36">
        <v>43</v>
      </c>
      <c r="R11" s="36">
        <v>15</v>
      </c>
      <c r="S11" s="36">
        <v>0</v>
      </c>
      <c r="T11" s="36">
        <v>227</v>
      </c>
      <c r="U11" s="36">
        <v>14.5</v>
      </c>
      <c r="V11" s="36">
        <v>415</v>
      </c>
      <c r="W11" s="38">
        <v>67.915277777777774</v>
      </c>
      <c r="X11" s="39">
        <v>0.84861111111111109</v>
      </c>
      <c r="Y11" s="36">
        <v>1016</v>
      </c>
      <c r="Z11" s="36">
        <v>766</v>
      </c>
      <c r="AA11" s="36">
        <v>57</v>
      </c>
      <c r="AB11" s="36">
        <v>39</v>
      </c>
      <c r="AC11" s="36">
        <v>67</v>
      </c>
      <c r="AD11" s="36">
        <v>29</v>
      </c>
      <c r="AE11" s="36">
        <v>86</v>
      </c>
      <c r="AF11" s="40"/>
    </row>
    <row r="12" spans="1:32">
      <c r="A12">
        <v>2023</v>
      </c>
      <c r="B12" s="7">
        <v>1</v>
      </c>
      <c r="C12" s="8" t="s">
        <v>4</v>
      </c>
      <c r="D12" s="9">
        <v>30</v>
      </c>
      <c r="E12" s="8" t="s">
        <v>14</v>
      </c>
      <c r="F12" s="10" t="s">
        <v>15</v>
      </c>
      <c r="G12" s="9">
        <v>81</v>
      </c>
      <c r="H12" s="9">
        <v>44</v>
      </c>
      <c r="I12" s="11">
        <v>100</v>
      </c>
      <c r="J12" s="11">
        <v>144</v>
      </c>
      <c r="K12" s="9">
        <v>8</v>
      </c>
      <c r="L12" s="9">
        <v>22</v>
      </c>
      <c r="M12" s="9">
        <v>31</v>
      </c>
      <c r="N12" s="9">
        <v>13</v>
      </c>
      <c r="O12" s="9">
        <v>0</v>
      </c>
      <c r="P12" s="9">
        <v>6</v>
      </c>
      <c r="Q12" s="9">
        <v>60</v>
      </c>
      <c r="R12" s="9">
        <v>40</v>
      </c>
      <c r="S12" s="9">
        <v>0</v>
      </c>
      <c r="T12" s="9">
        <v>306</v>
      </c>
      <c r="U12" s="9">
        <v>14.4</v>
      </c>
      <c r="V12" s="9">
        <v>635</v>
      </c>
      <c r="W12" s="12">
        <v>73.131944444444443</v>
      </c>
      <c r="X12" s="13">
        <v>0.90277777777777779</v>
      </c>
      <c r="Y12" s="9">
        <v>2</v>
      </c>
      <c r="Z12" s="9">
        <v>2</v>
      </c>
      <c r="AA12" s="9">
        <v>50</v>
      </c>
      <c r="AB12" s="9">
        <v>35</v>
      </c>
      <c r="AC12" s="9">
        <v>45</v>
      </c>
      <c r="AD12" s="9">
        <v>62</v>
      </c>
      <c r="AE12" s="9">
        <v>96</v>
      </c>
      <c r="AF12" s="41" t="s">
        <v>56</v>
      </c>
    </row>
    <row r="13" spans="1:32">
      <c r="A13">
        <v>2023</v>
      </c>
      <c r="B13" s="15">
        <v>2</v>
      </c>
      <c r="C13" s="1" t="s">
        <v>5</v>
      </c>
      <c r="D13" s="2">
        <v>28</v>
      </c>
      <c r="E13" s="1" t="s">
        <v>17</v>
      </c>
      <c r="F13" s="3" t="s">
        <v>18</v>
      </c>
      <c r="G13" s="2">
        <v>82</v>
      </c>
      <c r="H13" s="2">
        <v>51</v>
      </c>
      <c r="I13" s="2">
        <v>89</v>
      </c>
      <c r="J13" s="2">
        <v>140</v>
      </c>
      <c r="K13" s="2">
        <v>35</v>
      </c>
      <c r="L13" s="2">
        <v>42</v>
      </c>
      <c r="M13" s="2">
        <v>41</v>
      </c>
      <c r="N13" s="2">
        <v>10</v>
      </c>
      <c r="O13" s="2">
        <v>0</v>
      </c>
      <c r="P13" s="2">
        <v>9</v>
      </c>
      <c r="Q13" s="2">
        <v>51</v>
      </c>
      <c r="R13" s="2">
        <v>38</v>
      </c>
      <c r="S13" s="2">
        <v>0</v>
      </c>
      <c r="T13" s="4">
        <v>405</v>
      </c>
      <c r="U13" s="2">
        <v>12.6</v>
      </c>
      <c r="V13" s="2">
        <v>692</v>
      </c>
      <c r="W13" s="5">
        <v>77.948611111111106</v>
      </c>
      <c r="X13" s="6">
        <v>0.9506944444444444</v>
      </c>
      <c r="Y13" s="2">
        <v>607</v>
      </c>
      <c r="Z13" s="2">
        <v>707</v>
      </c>
      <c r="AA13" s="2">
        <v>46.2</v>
      </c>
      <c r="AB13" s="2">
        <v>69</v>
      </c>
      <c r="AC13" s="2">
        <v>55</v>
      </c>
      <c r="AD13" s="2">
        <v>42</v>
      </c>
      <c r="AE13" s="2">
        <v>82</v>
      </c>
      <c r="AF13" s="42" t="s">
        <v>57</v>
      </c>
    </row>
    <row r="14" spans="1:32">
      <c r="A14">
        <v>2023</v>
      </c>
      <c r="B14" s="15">
        <v>3</v>
      </c>
      <c r="C14" s="1" t="s">
        <v>9</v>
      </c>
      <c r="D14" s="2">
        <v>27</v>
      </c>
      <c r="E14" s="1" t="s">
        <v>19</v>
      </c>
      <c r="F14" s="3" t="s">
        <v>18</v>
      </c>
      <c r="G14" s="2">
        <v>76</v>
      </c>
      <c r="H14" s="2">
        <v>32</v>
      </c>
      <c r="I14" s="4">
        <v>100</v>
      </c>
      <c r="J14" s="2">
        <v>132</v>
      </c>
      <c r="K14" s="2">
        <v>35</v>
      </c>
      <c r="L14" s="2">
        <v>30</v>
      </c>
      <c r="M14" s="2">
        <v>24</v>
      </c>
      <c r="N14" s="2">
        <v>7</v>
      </c>
      <c r="O14" s="2">
        <v>1</v>
      </c>
      <c r="P14" s="2">
        <v>5</v>
      </c>
      <c r="Q14" s="2">
        <v>63</v>
      </c>
      <c r="R14" s="2">
        <v>37</v>
      </c>
      <c r="S14" s="2">
        <v>0</v>
      </c>
      <c r="T14" s="2">
        <v>263</v>
      </c>
      <c r="U14" s="2">
        <v>12.2</v>
      </c>
      <c r="V14" s="2">
        <v>452</v>
      </c>
      <c r="W14" s="5">
        <v>67.637500000000003</v>
      </c>
      <c r="X14" s="6">
        <v>0.89027777777777772</v>
      </c>
      <c r="Y14" s="2">
        <v>442</v>
      </c>
      <c r="Z14" s="2">
        <v>423</v>
      </c>
      <c r="AA14" s="2">
        <v>51.1</v>
      </c>
      <c r="AB14" s="2">
        <v>39</v>
      </c>
      <c r="AC14" s="2">
        <v>118</v>
      </c>
      <c r="AD14" s="2">
        <v>68</v>
      </c>
      <c r="AE14" s="2">
        <v>84</v>
      </c>
      <c r="AF14" s="42" t="s">
        <v>58</v>
      </c>
    </row>
    <row r="15" spans="1:32">
      <c r="A15">
        <v>2023</v>
      </c>
      <c r="B15" s="15">
        <v>4</v>
      </c>
      <c r="C15" s="1" t="s">
        <v>59</v>
      </c>
      <c r="D15" s="2">
        <v>32</v>
      </c>
      <c r="E15" s="1" t="s">
        <v>60</v>
      </c>
      <c r="F15" s="3" t="s">
        <v>24</v>
      </c>
      <c r="G15" s="2">
        <v>82</v>
      </c>
      <c r="H15" s="2">
        <v>49</v>
      </c>
      <c r="I15" s="2">
        <v>71</v>
      </c>
      <c r="J15" s="2">
        <v>120</v>
      </c>
      <c r="K15" s="2">
        <v>18</v>
      </c>
      <c r="L15" s="2">
        <v>24</v>
      </c>
      <c r="M15" s="2">
        <v>38</v>
      </c>
      <c r="N15" s="2">
        <v>11</v>
      </c>
      <c r="O15" s="2">
        <v>0</v>
      </c>
      <c r="P15" s="2">
        <v>5</v>
      </c>
      <c r="Q15" s="2">
        <v>37</v>
      </c>
      <c r="R15" s="2">
        <v>33</v>
      </c>
      <c r="S15" s="2">
        <v>1</v>
      </c>
      <c r="T15" s="2">
        <v>303</v>
      </c>
      <c r="U15" s="2">
        <v>16.2</v>
      </c>
      <c r="V15" s="2">
        <v>651</v>
      </c>
      <c r="W15" s="5">
        <v>68.739583333333329</v>
      </c>
      <c r="X15" s="6">
        <v>0.83819444444444446</v>
      </c>
      <c r="Y15" s="2">
        <v>1</v>
      </c>
      <c r="Z15" s="2">
        <v>9</v>
      </c>
      <c r="AA15" s="2">
        <v>10</v>
      </c>
      <c r="AB15" s="2">
        <v>15</v>
      </c>
      <c r="AC15" s="2">
        <v>18</v>
      </c>
      <c r="AD15" s="2">
        <v>34</v>
      </c>
      <c r="AE15" s="2">
        <v>72</v>
      </c>
      <c r="AF15" s="43" t="s">
        <v>61</v>
      </c>
    </row>
    <row r="16" spans="1:32">
      <c r="A16">
        <v>2023</v>
      </c>
      <c r="B16" s="15">
        <v>5</v>
      </c>
      <c r="C16" s="1" t="s">
        <v>7</v>
      </c>
      <c r="D16" s="2">
        <v>27</v>
      </c>
      <c r="E16" s="1" t="s">
        <v>21</v>
      </c>
      <c r="F16" s="3" t="s">
        <v>15</v>
      </c>
      <c r="G16" s="2">
        <v>82</v>
      </c>
      <c r="H16" s="2">
        <v>47</v>
      </c>
      <c r="I16" s="2">
        <v>63</v>
      </c>
      <c r="J16" s="2">
        <v>110</v>
      </c>
      <c r="K16" s="2">
        <v>21</v>
      </c>
      <c r="L16" s="2">
        <v>47</v>
      </c>
      <c r="M16" s="2">
        <v>35</v>
      </c>
      <c r="N16" s="2">
        <v>12</v>
      </c>
      <c r="O16" s="2">
        <v>0</v>
      </c>
      <c r="P16" s="2">
        <v>5</v>
      </c>
      <c r="Q16" s="2">
        <v>40</v>
      </c>
      <c r="R16" s="2">
        <v>23</v>
      </c>
      <c r="S16" s="2">
        <v>0</v>
      </c>
      <c r="T16" s="2">
        <v>382</v>
      </c>
      <c r="U16" s="2">
        <v>12.3</v>
      </c>
      <c r="V16" s="2">
        <v>718</v>
      </c>
      <c r="W16" s="5">
        <v>68.093055555555551</v>
      </c>
      <c r="X16" s="6">
        <v>0.8305555555555556</v>
      </c>
      <c r="Y16" s="2">
        <v>8</v>
      </c>
      <c r="Z16" s="2">
        <v>16</v>
      </c>
      <c r="AA16" s="2">
        <v>33.299999999999997</v>
      </c>
      <c r="AB16" s="2">
        <v>19</v>
      </c>
      <c r="AC16" s="2">
        <v>70</v>
      </c>
      <c r="AD16" s="2">
        <v>54</v>
      </c>
      <c r="AE16" s="2">
        <v>98</v>
      </c>
      <c r="AF16" s="42" t="s">
        <v>62</v>
      </c>
    </row>
    <row r="17" spans="1:32">
      <c r="A17">
        <v>2023</v>
      </c>
      <c r="B17" s="15">
        <v>6</v>
      </c>
      <c r="C17" s="1" t="s">
        <v>63</v>
      </c>
      <c r="D17" s="2">
        <v>26</v>
      </c>
      <c r="E17" s="1" t="s">
        <v>22</v>
      </c>
      <c r="F17" s="3" t="s">
        <v>18</v>
      </c>
      <c r="G17" s="2">
        <v>81</v>
      </c>
      <c r="H17" s="4">
        <v>69</v>
      </c>
      <c r="I17" s="2">
        <v>38</v>
      </c>
      <c r="J17" s="2">
        <v>107</v>
      </c>
      <c r="K17" s="2">
        <v>31</v>
      </c>
      <c r="L17" s="2">
        <v>20</v>
      </c>
      <c r="M17" s="4">
        <v>51</v>
      </c>
      <c r="N17" s="2">
        <v>18</v>
      </c>
      <c r="O17" s="2">
        <v>0</v>
      </c>
      <c r="P17" s="2">
        <v>8</v>
      </c>
      <c r="Q17" s="2">
        <v>26</v>
      </c>
      <c r="R17" s="2">
        <v>11</v>
      </c>
      <c r="S17" s="2">
        <v>1</v>
      </c>
      <c r="T17" s="2">
        <v>369</v>
      </c>
      <c r="U17" s="2">
        <v>18.7</v>
      </c>
      <c r="V17" s="2">
        <v>694</v>
      </c>
      <c r="W17" s="5">
        <v>70.761805555555554</v>
      </c>
      <c r="X17" s="6">
        <v>0.87361111111111112</v>
      </c>
      <c r="Y17" s="2">
        <v>705</v>
      </c>
      <c r="Z17" s="2">
        <v>614</v>
      </c>
      <c r="AA17" s="2">
        <v>53.4</v>
      </c>
      <c r="AB17" s="2">
        <v>93</v>
      </c>
      <c r="AC17" s="2">
        <v>90</v>
      </c>
      <c r="AD17" s="2">
        <v>85</v>
      </c>
      <c r="AE17" s="2">
        <v>54</v>
      </c>
      <c r="AF17" s="42" t="s">
        <v>64</v>
      </c>
    </row>
    <row r="18" spans="1:32">
      <c r="A18">
        <v>2023</v>
      </c>
      <c r="B18" s="15">
        <v>7</v>
      </c>
      <c r="C18" s="1" t="s">
        <v>6</v>
      </c>
      <c r="D18" s="2">
        <v>28</v>
      </c>
      <c r="E18" s="1" t="s">
        <v>19</v>
      </c>
      <c r="F18" s="3" t="s">
        <v>18</v>
      </c>
      <c r="G18" s="2">
        <v>81</v>
      </c>
      <c r="H18" s="2">
        <v>41</v>
      </c>
      <c r="I18" s="2">
        <v>65</v>
      </c>
      <c r="J18" s="2">
        <v>106</v>
      </c>
      <c r="K18" s="2">
        <v>26</v>
      </c>
      <c r="L18" s="2">
        <v>76</v>
      </c>
      <c r="M18" s="2">
        <v>20</v>
      </c>
      <c r="N18" s="2">
        <v>21</v>
      </c>
      <c r="O18" s="2">
        <v>0</v>
      </c>
      <c r="P18" s="2">
        <v>7</v>
      </c>
      <c r="Q18" s="2">
        <v>45</v>
      </c>
      <c r="R18" s="2">
        <v>18</v>
      </c>
      <c r="S18" s="2">
        <v>2</v>
      </c>
      <c r="T18" s="2">
        <v>217</v>
      </c>
      <c r="U18" s="2">
        <v>18.899999999999999</v>
      </c>
      <c r="V18" s="2">
        <v>426</v>
      </c>
      <c r="W18" s="5">
        <v>69.847222222222229</v>
      </c>
      <c r="X18" s="6">
        <v>0.86250000000000004</v>
      </c>
      <c r="Y18" s="2">
        <v>826</v>
      </c>
      <c r="Z18" s="2">
        <v>625</v>
      </c>
      <c r="AA18" s="2">
        <v>56.9</v>
      </c>
      <c r="AB18" s="2">
        <v>26</v>
      </c>
      <c r="AC18" s="2">
        <v>58</v>
      </c>
      <c r="AD18" s="2">
        <v>82</v>
      </c>
      <c r="AE18" s="2">
        <v>92</v>
      </c>
      <c r="AF18" s="17" t="s">
        <v>65</v>
      </c>
    </row>
    <row r="19" spans="1:32">
      <c r="A19">
        <v>2023</v>
      </c>
      <c r="B19" s="15">
        <v>8</v>
      </c>
      <c r="C19" s="1" t="s">
        <v>66</v>
      </c>
      <c r="D19" s="2">
        <v>27</v>
      </c>
      <c r="E19" s="1" t="s">
        <v>17</v>
      </c>
      <c r="F19" s="3" t="s">
        <v>15</v>
      </c>
      <c r="G19" s="2">
        <v>80</v>
      </c>
      <c r="H19" s="2">
        <v>42</v>
      </c>
      <c r="I19" s="2">
        <v>62</v>
      </c>
      <c r="J19" s="2">
        <v>104</v>
      </c>
      <c r="K19" s="2">
        <v>19</v>
      </c>
      <c r="L19" s="2">
        <v>50</v>
      </c>
      <c r="M19" s="2">
        <v>28</v>
      </c>
      <c r="N19" s="2">
        <v>14</v>
      </c>
      <c r="O19" s="2">
        <v>0</v>
      </c>
      <c r="P19" s="2">
        <v>9</v>
      </c>
      <c r="Q19" s="2">
        <v>36</v>
      </c>
      <c r="R19" s="2">
        <v>26</v>
      </c>
      <c r="S19" s="2">
        <v>0</v>
      </c>
      <c r="T19" s="2">
        <v>271</v>
      </c>
      <c r="U19" s="2">
        <v>15.5</v>
      </c>
      <c r="V19" s="2">
        <v>525</v>
      </c>
      <c r="W19" s="5">
        <v>76.35208333333334</v>
      </c>
      <c r="X19" s="6">
        <v>0.95416666666666672</v>
      </c>
      <c r="Y19" s="2">
        <v>275</v>
      </c>
      <c r="Z19" s="2">
        <v>236</v>
      </c>
      <c r="AA19" s="2">
        <v>53.8</v>
      </c>
      <c r="AB19" s="2">
        <v>49</v>
      </c>
      <c r="AC19" s="2">
        <v>53</v>
      </c>
      <c r="AD19" s="2">
        <v>43</v>
      </c>
      <c r="AE19" s="2">
        <v>43</v>
      </c>
      <c r="AF19" s="17" t="s">
        <v>67</v>
      </c>
    </row>
    <row r="20" spans="1:32">
      <c r="A20">
        <v>2023</v>
      </c>
      <c r="B20" s="44">
        <v>9</v>
      </c>
      <c r="C20" s="26" t="s">
        <v>68</v>
      </c>
      <c r="D20" s="27">
        <v>30</v>
      </c>
      <c r="E20" s="26" t="s">
        <v>69</v>
      </c>
      <c r="F20" s="28" t="s">
        <v>18</v>
      </c>
      <c r="G20" s="27">
        <v>81</v>
      </c>
      <c r="H20" s="27">
        <v>37</v>
      </c>
      <c r="I20" s="27">
        <v>66</v>
      </c>
      <c r="J20" s="27">
        <v>103</v>
      </c>
      <c r="K20" s="27">
        <v>32</v>
      </c>
      <c r="L20" s="27">
        <v>58</v>
      </c>
      <c r="M20" s="27">
        <v>25</v>
      </c>
      <c r="N20" s="27">
        <v>10</v>
      </c>
      <c r="O20" s="27">
        <v>2</v>
      </c>
      <c r="P20" s="27">
        <v>9</v>
      </c>
      <c r="Q20" s="27">
        <v>36</v>
      </c>
      <c r="R20" s="27">
        <v>30</v>
      </c>
      <c r="S20" s="27">
        <v>0</v>
      </c>
      <c r="T20" s="27">
        <v>194</v>
      </c>
      <c r="U20" s="27">
        <v>19.100000000000001</v>
      </c>
      <c r="V20" s="27">
        <v>376</v>
      </c>
      <c r="W20" s="29">
        <v>65.77847222222222</v>
      </c>
      <c r="X20" s="30">
        <v>0.81180555555555556</v>
      </c>
      <c r="Y20" s="27">
        <v>823</v>
      </c>
      <c r="Z20" s="27">
        <v>638</v>
      </c>
      <c r="AA20" s="27">
        <v>56.3</v>
      </c>
      <c r="AB20" s="27">
        <v>61</v>
      </c>
      <c r="AC20" s="27">
        <v>217</v>
      </c>
      <c r="AD20" s="27">
        <v>36</v>
      </c>
      <c r="AE20" s="27">
        <v>50</v>
      </c>
      <c r="AF20" s="45" t="s">
        <v>70</v>
      </c>
    </row>
    <row r="21" spans="1:32" ht="15" thickBot="1">
      <c r="A21">
        <v>2023</v>
      </c>
      <c r="B21" s="18">
        <v>10</v>
      </c>
      <c r="C21" s="19" t="s">
        <v>71</v>
      </c>
      <c r="D21" s="20">
        <v>27</v>
      </c>
      <c r="E21" s="19" t="s">
        <v>22</v>
      </c>
      <c r="F21" s="21" t="s">
        <v>18</v>
      </c>
      <c r="G21" s="20">
        <v>82</v>
      </c>
      <c r="H21" s="20">
        <v>40</v>
      </c>
      <c r="I21" s="20">
        <v>58</v>
      </c>
      <c r="J21" s="20">
        <v>98</v>
      </c>
      <c r="K21" s="20">
        <v>1</v>
      </c>
      <c r="L21" s="20">
        <v>24</v>
      </c>
      <c r="M21" s="20">
        <v>26</v>
      </c>
      <c r="N21" s="20">
        <v>11</v>
      </c>
      <c r="O21" s="20">
        <v>3</v>
      </c>
      <c r="P21" s="20">
        <v>7</v>
      </c>
      <c r="Q21" s="20">
        <v>33</v>
      </c>
      <c r="R21" s="20">
        <v>24</v>
      </c>
      <c r="S21" s="20">
        <v>1</v>
      </c>
      <c r="T21" s="20">
        <v>316</v>
      </c>
      <c r="U21" s="20">
        <v>12.7</v>
      </c>
      <c r="V21" s="20">
        <v>580</v>
      </c>
      <c r="W21" s="22">
        <v>68.038194444444443</v>
      </c>
      <c r="X21" s="23">
        <v>0.82986111111111116</v>
      </c>
      <c r="Y21" s="20">
        <v>56</v>
      </c>
      <c r="Z21" s="20">
        <v>63</v>
      </c>
      <c r="AA21" s="20">
        <v>47.1</v>
      </c>
      <c r="AB21" s="20">
        <v>29</v>
      </c>
      <c r="AC21" s="20">
        <v>32</v>
      </c>
      <c r="AD21" s="20">
        <v>68</v>
      </c>
      <c r="AE21" s="20">
        <v>45</v>
      </c>
      <c r="AF21" s="46" t="s">
        <v>72</v>
      </c>
    </row>
    <row r="22" spans="1:32" ht="15" thickBot="1">
      <c r="A22">
        <v>2022</v>
      </c>
      <c r="B22" s="50">
        <v>1</v>
      </c>
      <c r="C22" s="51" t="s">
        <v>9</v>
      </c>
      <c r="D22" s="52">
        <v>26</v>
      </c>
      <c r="E22" s="53" t="s">
        <v>19</v>
      </c>
      <c r="F22" s="10" t="s">
        <v>18</v>
      </c>
      <c r="G22" s="9">
        <v>82</v>
      </c>
      <c r="H22" s="11">
        <v>64</v>
      </c>
      <c r="I22" s="11">
        <v>89</v>
      </c>
      <c r="J22" s="11">
        <v>153</v>
      </c>
      <c r="K22" s="9">
        <v>22</v>
      </c>
      <c r="L22" s="9">
        <v>36</v>
      </c>
      <c r="M22" s="9">
        <v>39</v>
      </c>
      <c r="N22" s="9">
        <v>21</v>
      </c>
      <c r="O22" s="9">
        <v>4</v>
      </c>
      <c r="P22" s="9">
        <v>11</v>
      </c>
      <c r="Q22" s="9">
        <v>36</v>
      </c>
      <c r="R22" s="9">
        <v>50</v>
      </c>
      <c r="S22" s="9">
        <v>3</v>
      </c>
      <c r="T22" s="9">
        <v>352</v>
      </c>
      <c r="U22" s="9">
        <v>18.2</v>
      </c>
      <c r="V22" s="9">
        <v>529</v>
      </c>
      <c r="W22" s="12">
        <v>76.484027777777783</v>
      </c>
      <c r="X22" s="13">
        <v>0.93263888888888891</v>
      </c>
      <c r="Y22" s="9">
        <v>525</v>
      </c>
      <c r="Z22" s="9">
        <v>486</v>
      </c>
      <c r="AA22" s="9">
        <v>51.9</v>
      </c>
      <c r="AB22" s="9">
        <v>40</v>
      </c>
      <c r="AC22" s="9">
        <v>89</v>
      </c>
      <c r="AD22" s="9">
        <v>82</v>
      </c>
      <c r="AE22" s="9">
        <v>77</v>
      </c>
      <c r="AF22" s="41" t="s">
        <v>73</v>
      </c>
    </row>
    <row r="23" spans="1:32" ht="15" thickBot="1">
      <c r="A23">
        <v>2022</v>
      </c>
      <c r="B23" s="54">
        <v>2</v>
      </c>
      <c r="C23" s="47" t="s">
        <v>6</v>
      </c>
      <c r="D23" s="48">
        <v>27</v>
      </c>
      <c r="E23" s="49" t="s">
        <v>19</v>
      </c>
      <c r="F23" s="3" t="s">
        <v>18</v>
      </c>
      <c r="G23" s="2">
        <v>80</v>
      </c>
      <c r="H23" s="2">
        <v>52</v>
      </c>
      <c r="I23" s="2">
        <v>76</v>
      </c>
      <c r="J23" s="2">
        <v>128</v>
      </c>
      <c r="K23" s="2">
        <v>7</v>
      </c>
      <c r="L23" s="2">
        <v>24</v>
      </c>
      <c r="M23" s="2">
        <v>19</v>
      </c>
      <c r="N23" s="4">
        <v>32</v>
      </c>
      <c r="O23" s="2">
        <v>1</v>
      </c>
      <c r="P23" s="2">
        <v>11</v>
      </c>
      <c r="Q23" s="2">
        <v>45</v>
      </c>
      <c r="R23" s="2">
        <v>30</v>
      </c>
      <c r="S23" s="2">
        <v>1</v>
      </c>
      <c r="T23" s="2">
        <v>247</v>
      </c>
      <c r="U23" s="2">
        <v>21.1</v>
      </c>
      <c r="V23" s="2">
        <v>423</v>
      </c>
      <c r="W23" s="5">
        <v>72.446527777777774</v>
      </c>
      <c r="X23" s="6">
        <v>0.90555555555555556</v>
      </c>
      <c r="Y23" s="2">
        <v>807</v>
      </c>
      <c r="Z23" s="2">
        <v>663</v>
      </c>
      <c r="AA23" s="2">
        <v>54.9</v>
      </c>
      <c r="AB23" s="2">
        <v>40</v>
      </c>
      <c r="AC23" s="2">
        <v>66</v>
      </c>
      <c r="AD23" s="2">
        <v>77</v>
      </c>
      <c r="AE23" s="2">
        <v>102</v>
      </c>
      <c r="AF23" s="42" t="s">
        <v>74</v>
      </c>
    </row>
    <row r="24" spans="1:32" ht="15" thickBot="1">
      <c r="A24">
        <v>2022</v>
      </c>
      <c r="B24" s="54">
        <v>3</v>
      </c>
      <c r="C24" s="47" t="s">
        <v>4</v>
      </c>
      <c r="D24" s="48">
        <v>29</v>
      </c>
      <c r="E24" s="49" t="s">
        <v>14</v>
      </c>
      <c r="F24" s="3" t="s">
        <v>15</v>
      </c>
      <c r="G24" s="2">
        <v>82</v>
      </c>
      <c r="H24" s="2">
        <v>30</v>
      </c>
      <c r="I24" s="2">
        <v>83</v>
      </c>
      <c r="J24" s="2">
        <v>113</v>
      </c>
      <c r="K24" s="2">
        <v>-2</v>
      </c>
      <c r="L24" s="2">
        <v>36</v>
      </c>
      <c r="M24" s="2">
        <v>22</v>
      </c>
      <c r="N24" s="2">
        <v>8</v>
      </c>
      <c r="O24" s="2">
        <v>0</v>
      </c>
      <c r="P24" s="2">
        <v>4</v>
      </c>
      <c r="Q24" s="2">
        <v>41</v>
      </c>
      <c r="R24" s="2">
        <v>42</v>
      </c>
      <c r="S24" s="2">
        <v>0</v>
      </c>
      <c r="T24" s="2">
        <v>271</v>
      </c>
      <c r="U24" s="2">
        <v>11.1</v>
      </c>
      <c r="V24" s="2">
        <v>545</v>
      </c>
      <c r="W24" s="5">
        <v>68.785416666666663</v>
      </c>
      <c r="X24" s="6">
        <v>0.83888888888888891</v>
      </c>
      <c r="Y24" s="2">
        <v>2</v>
      </c>
      <c r="Z24" s="2">
        <v>0</v>
      </c>
      <c r="AA24" s="2">
        <v>100</v>
      </c>
      <c r="AB24" s="2">
        <v>28</v>
      </c>
      <c r="AC24" s="2">
        <v>61</v>
      </c>
      <c r="AD24" s="2">
        <v>57</v>
      </c>
      <c r="AE24" s="2">
        <v>98</v>
      </c>
      <c r="AF24" s="42" t="s">
        <v>75</v>
      </c>
    </row>
    <row r="25" spans="1:32" ht="15" thickBot="1">
      <c r="A25">
        <v>2022</v>
      </c>
      <c r="B25" s="54">
        <v>4</v>
      </c>
      <c r="C25" s="47" t="s">
        <v>7</v>
      </c>
      <c r="D25" s="48">
        <v>26</v>
      </c>
      <c r="E25" s="49" t="s">
        <v>21</v>
      </c>
      <c r="F25" s="3" t="s">
        <v>15</v>
      </c>
      <c r="G25" s="2">
        <v>82</v>
      </c>
      <c r="H25" s="2">
        <v>61</v>
      </c>
      <c r="I25" s="2">
        <v>52</v>
      </c>
      <c r="J25" s="2">
        <v>113</v>
      </c>
      <c r="K25" s="2">
        <v>34</v>
      </c>
      <c r="L25" s="2">
        <v>38</v>
      </c>
      <c r="M25" s="4">
        <v>43</v>
      </c>
      <c r="N25" s="2">
        <v>18</v>
      </c>
      <c r="O25" s="2">
        <v>0</v>
      </c>
      <c r="P25" s="4">
        <v>13</v>
      </c>
      <c r="Q25" s="2">
        <v>33</v>
      </c>
      <c r="R25" s="2">
        <v>19</v>
      </c>
      <c r="S25" s="2">
        <v>0</v>
      </c>
      <c r="T25" s="4">
        <v>407</v>
      </c>
      <c r="U25" s="2">
        <v>15</v>
      </c>
      <c r="V25" s="2">
        <v>727</v>
      </c>
      <c r="W25" s="5">
        <v>66.845138888888883</v>
      </c>
      <c r="X25" s="6">
        <v>0.81527777777777777</v>
      </c>
      <c r="Y25" s="2">
        <v>8</v>
      </c>
      <c r="Z25" s="2">
        <v>11</v>
      </c>
      <c r="AA25" s="2">
        <v>42.1</v>
      </c>
      <c r="AB25" s="2">
        <v>33</v>
      </c>
      <c r="AC25" s="2">
        <v>91</v>
      </c>
      <c r="AD25" s="2">
        <v>52</v>
      </c>
      <c r="AE25" s="2">
        <v>109</v>
      </c>
      <c r="AF25" s="42" t="s">
        <v>76</v>
      </c>
    </row>
    <row r="26" spans="1:32" ht="15" thickBot="1">
      <c r="A26">
        <v>2022</v>
      </c>
      <c r="B26" s="54">
        <v>5</v>
      </c>
      <c r="C26" s="47" t="s">
        <v>5</v>
      </c>
      <c r="D26" s="48">
        <v>27</v>
      </c>
      <c r="E26" s="49" t="s">
        <v>17</v>
      </c>
      <c r="F26" s="3" t="s">
        <v>18</v>
      </c>
      <c r="G26" s="2">
        <v>71</v>
      </c>
      <c r="H26" s="2">
        <v>42</v>
      </c>
      <c r="I26" s="2">
        <v>69</v>
      </c>
      <c r="J26" s="2">
        <v>111</v>
      </c>
      <c r="K26" s="2">
        <v>29</v>
      </c>
      <c r="L26" s="2">
        <v>30</v>
      </c>
      <c r="M26" s="2">
        <v>30</v>
      </c>
      <c r="N26" s="2">
        <v>12</v>
      </c>
      <c r="O26" s="2">
        <v>0</v>
      </c>
      <c r="P26" s="2">
        <v>9</v>
      </c>
      <c r="Q26" s="2">
        <v>47</v>
      </c>
      <c r="R26" s="2">
        <v>22</v>
      </c>
      <c r="S26" s="2">
        <v>0</v>
      </c>
      <c r="T26" s="2">
        <v>366</v>
      </c>
      <c r="U26" s="2">
        <v>11.5</v>
      </c>
      <c r="V26" s="2">
        <v>629</v>
      </c>
      <c r="W26" s="5">
        <v>66.022222222222226</v>
      </c>
      <c r="X26" s="6">
        <v>0.92986111111111114</v>
      </c>
      <c r="Y26" s="2">
        <v>519</v>
      </c>
      <c r="Z26" s="2">
        <v>649</v>
      </c>
      <c r="AA26" s="2">
        <v>44.4</v>
      </c>
      <c r="AB26" s="2">
        <v>40</v>
      </c>
      <c r="AC26" s="2">
        <v>53</v>
      </c>
      <c r="AD26" s="2">
        <v>43</v>
      </c>
      <c r="AE26" s="2">
        <v>47</v>
      </c>
      <c r="AF26" s="42" t="s">
        <v>77</v>
      </c>
    </row>
    <row r="27" spans="1:32" ht="15" thickBot="1">
      <c r="A27">
        <v>2022</v>
      </c>
      <c r="B27" s="54">
        <v>6</v>
      </c>
      <c r="C27" s="47" t="s">
        <v>78</v>
      </c>
      <c r="D27" s="48">
        <v>23</v>
      </c>
      <c r="E27" s="49" t="s">
        <v>79</v>
      </c>
      <c r="F27" s="3" t="s">
        <v>24</v>
      </c>
      <c r="G27" s="2">
        <v>82</v>
      </c>
      <c r="H27" s="2">
        <v>46</v>
      </c>
      <c r="I27" s="2">
        <v>63</v>
      </c>
      <c r="J27" s="2">
        <v>109</v>
      </c>
      <c r="K27" s="2">
        <v>37</v>
      </c>
      <c r="L27" s="2">
        <v>20</v>
      </c>
      <c r="M27" s="2">
        <v>33</v>
      </c>
      <c r="N27" s="2">
        <v>13</v>
      </c>
      <c r="O27" s="2">
        <v>0</v>
      </c>
      <c r="P27" s="2">
        <v>7</v>
      </c>
      <c r="Q27" s="2">
        <v>35</v>
      </c>
      <c r="R27" s="2">
        <v>28</v>
      </c>
      <c r="S27" s="2">
        <v>0</v>
      </c>
      <c r="T27" s="2">
        <v>313</v>
      </c>
      <c r="U27" s="2">
        <v>14.7</v>
      </c>
      <c r="V27" s="2">
        <v>565</v>
      </c>
      <c r="W27" s="5">
        <v>64.365972222222226</v>
      </c>
      <c r="X27" s="6">
        <v>0.78472222222222221</v>
      </c>
      <c r="Y27" s="2">
        <v>0</v>
      </c>
      <c r="Z27" s="2">
        <v>1</v>
      </c>
      <c r="AA27" s="2">
        <v>0</v>
      </c>
      <c r="AB27" s="2">
        <v>19</v>
      </c>
      <c r="AC27" s="2">
        <v>57</v>
      </c>
      <c r="AD27" s="2">
        <v>62</v>
      </c>
      <c r="AE27" s="2">
        <v>66</v>
      </c>
      <c r="AF27" s="42" t="s">
        <v>80</v>
      </c>
    </row>
    <row r="28" spans="1:32" ht="15" thickBot="1">
      <c r="A28">
        <v>2022</v>
      </c>
      <c r="B28" s="54">
        <v>7</v>
      </c>
      <c r="C28" s="47" t="s">
        <v>81</v>
      </c>
      <c r="D28" s="48">
        <v>25</v>
      </c>
      <c r="E28" s="49" t="s">
        <v>82</v>
      </c>
      <c r="F28" s="3" t="s">
        <v>24</v>
      </c>
      <c r="G28" s="2">
        <v>79</v>
      </c>
      <c r="H28" s="2">
        <v>40</v>
      </c>
      <c r="I28" s="2">
        <v>69</v>
      </c>
      <c r="J28" s="2">
        <v>109</v>
      </c>
      <c r="K28" s="2">
        <v>29</v>
      </c>
      <c r="L28" s="2">
        <v>123</v>
      </c>
      <c r="M28" s="2">
        <v>26</v>
      </c>
      <c r="N28" s="2">
        <v>14</v>
      </c>
      <c r="O28" s="2">
        <v>0</v>
      </c>
      <c r="P28" s="2">
        <v>6</v>
      </c>
      <c r="Q28" s="2">
        <v>46</v>
      </c>
      <c r="R28" s="2">
        <v>22</v>
      </c>
      <c r="S28" s="2">
        <v>1</v>
      </c>
      <c r="T28" s="2">
        <v>322</v>
      </c>
      <c r="U28" s="2">
        <v>12.4</v>
      </c>
      <c r="V28" s="2">
        <v>536</v>
      </c>
      <c r="W28" s="5">
        <v>67.268055555555549</v>
      </c>
      <c r="X28" s="6">
        <v>0.85138888888888886</v>
      </c>
      <c r="Y28" s="2">
        <v>13</v>
      </c>
      <c r="Z28" s="2">
        <v>16</v>
      </c>
      <c r="AA28" s="2">
        <v>44.8</v>
      </c>
      <c r="AB28" s="2">
        <v>31</v>
      </c>
      <c r="AC28" s="2">
        <v>68</v>
      </c>
      <c r="AD28" s="2">
        <v>38</v>
      </c>
      <c r="AE28" s="2">
        <v>62</v>
      </c>
      <c r="AF28" s="42" t="s">
        <v>83</v>
      </c>
    </row>
    <row r="29" spans="1:32" ht="15" thickBot="1">
      <c r="A29">
        <v>2022</v>
      </c>
      <c r="B29" s="54">
        <v>8</v>
      </c>
      <c r="C29" s="47" t="s">
        <v>66</v>
      </c>
      <c r="D29" s="48">
        <v>26</v>
      </c>
      <c r="E29" s="49" t="s">
        <v>17</v>
      </c>
      <c r="F29" s="3" t="s">
        <v>15</v>
      </c>
      <c r="G29" s="2">
        <v>82</v>
      </c>
      <c r="H29" s="2">
        <v>55</v>
      </c>
      <c r="I29" s="2">
        <v>50</v>
      </c>
      <c r="J29" s="2">
        <v>105</v>
      </c>
      <c r="K29" s="2">
        <v>15</v>
      </c>
      <c r="L29" s="2">
        <v>82</v>
      </c>
      <c r="M29" s="2">
        <v>42</v>
      </c>
      <c r="N29" s="2">
        <v>13</v>
      </c>
      <c r="O29" s="2">
        <v>0</v>
      </c>
      <c r="P29" s="2">
        <v>9</v>
      </c>
      <c r="Q29" s="2">
        <v>26</v>
      </c>
      <c r="R29" s="2">
        <v>24</v>
      </c>
      <c r="S29" s="2">
        <v>0</v>
      </c>
      <c r="T29" s="2">
        <v>306</v>
      </c>
      <c r="U29" s="2">
        <v>18</v>
      </c>
      <c r="V29" s="2">
        <v>558</v>
      </c>
      <c r="W29" s="5">
        <v>75.932638888888889</v>
      </c>
      <c r="X29" s="6">
        <v>0.92569444444444449</v>
      </c>
      <c r="Y29" s="2">
        <v>222</v>
      </c>
      <c r="Z29" s="2">
        <v>231</v>
      </c>
      <c r="AA29" s="2">
        <v>49</v>
      </c>
      <c r="AB29" s="2">
        <v>41</v>
      </c>
      <c r="AC29" s="2">
        <v>77</v>
      </c>
      <c r="AD29" s="2">
        <v>61</v>
      </c>
      <c r="AE29" s="2">
        <v>45</v>
      </c>
      <c r="AF29" s="42" t="s">
        <v>84</v>
      </c>
    </row>
    <row r="30" spans="1:32" ht="15" thickBot="1">
      <c r="A30">
        <v>2022</v>
      </c>
      <c r="B30" s="54">
        <v>9</v>
      </c>
      <c r="C30" s="47" t="s">
        <v>85</v>
      </c>
      <c r="D30" s="48">
        <v>29</v>
      </c>
      <c r="E30" s="49" t="s">
        <v>19</v>
      </c>
      <c r="F30" s="3" t="s">
        <v>18</v>
      </c>
      <c r="G30" s="2">
        <v>82</v>
      </c>
      <c r="H30" s="2">
        <v>37</v>
      </c>
      <c r="I30" s="2">
        <v>67</v>
      </c>
      <c r="J30" s="2">
        <v>104</v>
      </c>
      <c r="K30" s="2">
        <v>12</v>
      </c>
      <c r="L30" s="2">
        <v>35</v>
      </c>
      <c r="M30" s="2">
        <v>21</v>
      </c>
      <c r="N30" s="2">
        <v>15</v>
      </c>
      <c r="O30" s="2">
        <v>1</v>
      </c>
      <c r="P30" s="2">
        <v>3</v>
      </c>
      <c r="Q30" s="2">
        <v>26</v>
      </c>
      <c r="R30" s="2">
        <v>38</v>
      </c>
      <c r="S30" s="2">
        <v>3</v>
      </c>
      <c r="T30" s="2">
        <v>201</v>
      </c>
      <c r="U30" s="2">
        <v>18.399999999999999</v>
      </c>
      <c r="V30" s="2">
        <v>328</v>
      </c>
      <c r="W30" s="5">
        <v>67.654166666666669</v>
      </c>
      <c r="X30" s="6">
        <v>0.82499999999999996</v>
      </c>
      <c r="Y30" s="2">
        <v>308</v>
      </c>
      <c r="Z30" s="2">
        <v>374</v>
      </c>
      <c r="AA30" s="2">
        <v>45.2</v>
      </c>
      <c r="AB30" s="2">
        <v>26</v>
      </c>
      <c r="AC30" s="2">
        <v>48</v>
      </c>
      <c r="AD30" s="2">
        <v>56</v>
      </c>
      <c r="AE30" s="2">
        <v>31</v>
      </c>
      <c r="AF30" s="42" t="s">
        <v>86</v>
      </c>
    </row>
    <row r="31" spans="1:32" ht="15" thickBot="1">
      <c r="A31">
        <v>2022</v>
      </c>
      <c r="B31" s="34">
        <v>10</v>
      </c>
      <c r="C31" s="55" t="s">
        <v>87</v>
      </c>
      <c r="D31" s="36">
        <v>24</v>
      </c>
      <c r="E31" s="56" t="s">
        <v>69</v>
      </c>
      <c r="F31" s="37" t="s">
        <v>18</v>
      </c>
      <c r="G31" s="36">
        <v>80</v>
      </c>
      <c r="H31" s="36">
        <v>39</v>
      </c>
      <c r="I31" s="36">
        <v>63</v>
      </c>
      <c r="J31" s="36">
        <v>102</v>
      </c>
      <c r="K31" s="36">
        <v>16</v>
      </c>
      <c r="L31" s="36">
        <v>14</v>
      </c>
      <c r="M31" s="36">
        <v>28</v>
      </c>
      <c r="N31" s="36">
        <v>6</v>
      </c>
      <c r="O31" s="57">
        <v>5</v>
      </c>
      <c r="P31" s="36">
        <v>6</v>
      </c>
      <c r="Q31" s="36">
        <v>40</v>
      </c>
      <c r="R31" s="36">
        <v>19</v>
      </c>
      <c r="S31" s="36">
        <v>4</v>
      </c>
      <c r="T31" s="36">
        <v>257</v>
      </c>
      <c r="U31" s="36">
        <v>15.2</v>
      </c>
      <c r="V31" s="36">
        <v>489</v>
      </c>
      <c r="W31" s="38">
        <v>68.515972222222217</v>
      </c>
      <c r="X31" s="39">
        <v>0.85624999999999996</v>
      </c>
      <c r="Y31" s="36">
        <v>442</v>
      </c>
      <c r="Z31" s="36">
        <v>555</v>
      </c>
      <c r="AA31" s="36">
        <v>44.3</v>
      </c>
      <c r="AB31" s="36">
        <v>89</v>
      </c>
      <c r="AC31" s="36">
        <v>74</v>
      </c>
      <c r="AD31" s="36">
        <v>56</v>
      </c>
      <c r="AE31" s="36">
        <v>47</v>
      </c>
      <c r="AF31" s="58" t="s">
        <v>88</v>
      </c>
    </row>
    <row r="32" spans="1:32" ht="15" thickBot="1">
      <c r="A32">
        <v>2021</v>
      </c>
      <c r="B32" s="50">
        <v>1</v>
      </c>
      <c r="C32" s="51" t="s">
        <v>9</v>
      </c>
      <c r="D32" s="52">
        <v>25</v>
      </c>
      <c r="E32" s="53" t="s">
        <v>19</v>
      </c>
      <c r="F32" s="10" t="s">
        <v>18</v>
      </c>
      <c r="G32" s="9">
        <v>80</v>
      </c>
      <c r="H32" s="9">
        <v>44</v>
      </c>
      <c r="I32" s="9">
        <v>79</v>
      </c>
      <c r="J32" s="11">
        <v>123</v>
      </c>
      <c r="K32" s="9">
        <v>28</v>
      </c>
      <c r="L32" s="9">
        <v>45</v>
      </c>
      <c r="M32" s="9">
        <v>34</v>
      </c>
      <c r="N32" s="9">
        <v>10</v>
      </c>
      <c r="O32" s="9">
        <v>0</v>
      </c>
      <c r="P32" s="9">
        <v>9</v>
      </c>
      <c r="Q32" s="9">
        <v>44</v>
      </c>
      <c r="R32" s="9">
        <v>34</v>
      </c>
      <c r="S32" s="9">
        <v>1</v>
      </c>
      <c r="T32" s="9">
        <v>314</v>
      </c>
      <c r="U32" s="9">
        <v>14</v>
      </c>
      <c r="V32" s="9">
        <v>480</v>
      </c>
      <c r="W32" s="12">
        <v>73.55416666666666</v>
      </c>
      <c r="X32" s="13">
        <v>0.9194444444444444</v>
      </c>
      <c r="Y32" s="9">
        <v>562</v>
      </c>
      <c r="Z32" s="9">
        <v>484</v>
      </c>
      <c r="AA32" s="9">
        <v>53.7</v>
      </c>
      <c r="AB32" s="9">
        <v>26</v>
      </c>
      <c r="AC32" s="9">
        <v>75</v>
      </c>
      <c r="AD32" s="9">
        <v>73</v>
      </c>
      <c r="AE32" s="9">
        <v>68</v>
      </c>
      <c r="AF32" s="41" t="s">
        <v>89</v>
      </c>
    </row>
    <row r="33" spans="1:32" ht="15" thickBot="1">
      <c r="A33">
        <v>2021</v>
      </c>
      <c r="B33" s="54">
        <v>2</v>
      </c>
      <c r="C33" s="47" t="s">
        <v>90</v>
      </c>
      <c r="D33" s="48">
        <v>28</v>
      </c>
      <c r="E33" s="49" t="s">
        <v>91</v>
      </c>
      <c r="F33" s="3" t="s">
        <v>24</v>
      </c>
      <c r="G33" s="4">
        <v>82</v>
      </c>
      <c r="H33" s="2">
        <v>40</v>
      </c>
      <c r="I33" s="2">
        <v>75</v>
      </c>
      <c r="J33" s="2">
        <v>115</v>
      </c>
      <c r="K33" s="4">
        <v>64</v>
      </c>
      <c r="L33" s="2">
        <v>26</v>
      </c>
      <c r="M33" s="2">
        <v>34</v>
      </c>
      <c r="N33" s="2">
        <v>6</v>
      </c>
      <c r="O33" s="2">
        <v>0</v>
      </c>
      <c r="P33" s="2">
        <v>9</v>
      </c>
      <c r="Q33" s="2">
        <v>56</v>
      </c>
      <c r="R33" s="2">
        <v>19</v>
      </c>
      <c r="S33" s="2">
        <v>0</v>
      </c>
      <c r="T33" s="2">
        <v>262</v>
      </c>
      <c r="U33" s="2">
        <v>15.3</v>
      </c>
      <c r="V33" s="2">
        <v>463</v>
      </c>
      <c r="W33" s="5">
        <v>63.463888888888889</v>
      </c>
      <c r="X33" s="6">
        <v>0.77361111111111114</v>
      </c>
      <c r="Y33" s="2">
        <v>1</v>
      </c>
      <c r="Z33" s="2">
        <v>0</v>
      </c>
      <c r="AA33" s="2">
        <v>100</v>
      </c>
      <c r="AB33" s="2">
        <v>9</v>
      </c>
      <c r="AC33" s="2">
        <v>10</v>
      </c>
      <c r="AD33" s="2">
        <v>50</v>
      </c>
      <c r="AE33" s="2">
        <v>81</v>
      </c>
      <c r="AF33" s="42" t="s">
        <v>92</v>
      </c>
    </row>
    <row r="34" spans="1:32" ht="15" thickBot="1">
      <c r="A34">
        <v>2021</v>
      </c>
      <c r="B34" s="54">
        <v>3</v>
      </c>
      <c r="C34" s="47" t="s">
        <v>93</v>
      </c>
      <c r="D34" s="48">
        <v>28</v>
      </c>
      <c r="E34" s="49" t="s">
        <v>82</v>
      </c>
      <c r="F34" s="3" t="s">
        <v>24</v>
      </c>
      <c r="G34" s="2">
        <v>80</v>
      </c>
      <c r="H34" s="2">
        <v>30</v>
      </c>
      <c r="I34" s="4">
        <v>85</v>
      </c>
      <c r="J34" s="2">
        <v>115</v>
      </c>
      <c r="K34" s="2">
        <v>35</v>
      </c>
      <c r="L34" s="2">
        <v>54</v>
      </c>
      <c r="M34" s="2">
        <v>22</v>
      </c>
      <c r="N34" s="2">
        <v>5</v>
      </c>
      <c r="O34" s="2">
        <v>3</v>
      </c>
      <c r="P34" s="2">
        <v>7</v>
      </c>
      <c r="Q34" s="2">
        <v>50</v>
      </c>
      <c r="R34" s="2">
        <v>33</v>
      </c>
      <c r="S34" s="2">
        <v>2</v>
      </c>
      <c r="T34" s="2">
        <v>222</v>
      </c>
      <c r="U34" s="2">
        <v>13.5</v>
      </c>
      <c r="V34" s="2">
        <v>344</v>
      </c>
      <c r="W34" s="5">
        <v>64.748611111111117</v>
      </c>
      <c r="X34" s="6">
        <v>0.80902777777777779</v>
      </c>
      <c r="Y34" s="2">
        <v>18</v>
      </c>
      <c r="Z34" s="2">
        <v>36</v>
      </c>
      <c r="AA34" s="2">
        <v>33.299999999999997</v>
      </c>
      <c r="AB34" s="2">
        <v>28</v>
      </c>
      <c r="AC34" s="2">
        <v>99</v>
      </c>
      <c r="AD34" s="2">
        <v>63</v>
      </c>
      <c r="AE34" s="2">
        <v>85</v>
      </c>
      <c r="AF34" s="42" t="s">
        <v>94</v>
      </c>
    </row>
    <row r="35" spans="1:32" ht="15" thickBot="1">
      <c r="A35">
        <v>2021</v>
      </c>
      <c r="B35" s="54">
        <v>4</v>
      </c>
      <c r="C35" s="47" t="s">
        <v>6</v>
      </c>
      <c r="D35" s="48">
        <v>26</v>
      </c>
      <c r="E35" s="49" t="s">
        <v>19</v>
      </c>
      <c r="F35" s="3" t="s">
        <v>18</v>
      </c>
      <c r="G35" s="2">
        <v>80</v>
      </c>
      <c r="H35" s="2">
        <v>55</v>
      </c>
      <c r="I35" s="2">
        <v>55</v>
      </c>
      <c r="J35" s="2">
        <v>110</v>
      </c>
      <c r="K35" s="2">
        <v>17</v>
      </c>
      <c r="L35" s="2">
        <v>40</v>
      </c>
      <c r="M35" s="2">
        <v>30</v>
      </c>
      <c r="N35" s="2">
        <v>24</v>
      </c>
      <c r="O35" s="2">
        <v>1</v>
      </c>
      <c r="P35" s="4">
        <v>11</v>
      </c>
      <c r="Q35" s="2">
        <v>38</v>
      </c>
      <c r="R35" s="2">
        <v>17</v>
      </c>
      <c r="S35" s="2">
        <v>0</v>
      </c>
      <c r="T35" s="2">
        <v>278</v>
      </c>
      <c r="U35" s="2">
        <v>19.8</v>
      </c>
      <c r="V35" s="2">
        <v>482</v>
      </c>
      <c r="W35" s="5">
        <v>74.49722222222222</v>
      </c>
      <c r="X35" s="6">
        <v>0.93125000000000002</v>
      </c>
      <c r="Y35" s="2">
        <v>887</v>
      </c>
      <c r="Z35" s="2">
        <v>774</v>
      </c>
      <c r="AA35" s="2">
        <v>53.4</v>
      </c>
      <c r="AB35" s="2">
        <v>25</v>
      </c>
      <c r="AC35" s="2">
        <v>53</v>
      </c>
      <c r="AD35" s="2">
        <v>74</v>
      </c>
      <c r="AE35" s="2">
        <v>88</v>
      </c>
      <c r="AF35" s="42" t="s">
        <v>95</v>
      </c>
    </row>
    <row r="36" spans="1:32" ht="15" thickBot="1">
      <c r="A36">
        <v>2021</v>
      </c>
      <c r="B36" s="54">
        <v>5</v>
      </c>
      <c r="C36" s="47" t="s">
        <v>96</v>
      </c>
      <c r="D36" s="48">
        <v>24</v>
      </c>
      <c r="E36" s="49" t="s">
        <v>97</v>
      </c>
      <c r="F36" s="3" t="s">
        <v>24</v>
      </c>
      <c r="G36" s="2">
        <v>81</v>
      </c>
      <c r="H36" s="2">
        <v>47</v>
      </c>
      <c r="I36" s="2">
        <v>61</v>
      </c>
      <c r="J36" s="2">
        <v>108</v>
      </c>
      <c r="K36" s="2">
        <v>27</v>
      </c>
      <c r="L36" s="2">
        <v>34</v>
      </c>
      <c r="M36" s="2">
        <v>33</v>
      </c>
      <c r="N36" s="2">
        <v>14</v>
      </c>
      <c r="O36" s="2">
        <v>0</v>
      </c>
      <c r="P36" s="2">
        <v>5</v>
      </c>
      <c r="Q36" s="2">
        <v>44</v>
      </c>
      <c r="R36" s="2">
        <v>17</v>
      </c>
      <c r="S36" s="2">
        <v>0</v>
      </c>
      <c r="T36" s="2">
        <v>289</v>
      </c>
      <c r="U36" s="2">
        <v>16.3</v>
      </c>
      <c r="V36" s="2">
        <v>515</v>
      </c>
      <c r="W36" s="5">
        <v>64.488888888888894</v>
      </c>
      <c r="X36" s="6">
        <v>0.79583333333333328</v>
      </c>
      <c r="Y36" s="2">
        <v>5</v>
      </c>
      <c r="Z36" s="2">
        <v>4</v>
      </c>
      <c r="AA36" s="2">
        <v>55.6</v>
      </c>
      <c r="AB36" s="2">
        <v>29</v>
      </c>
      <c r="AC36" s="2">
        <v>73</v>
      </c>
      <c r="AD36" s="2">
        <v>57</v>
      </c>
      <c r="AE36" s="2">
        <v>72</v>
      </c>
      <c r="AF36" s="42" t="s">
        <v>98</v>
      </c>
    </row>
    <row r="37" spans="1:32" ht="15" thickBot="1">
      <c r="A37">
        <v>2021</v>
      </c>
      <c r="B37" s="54">
        <v>6</v>
      </c>
      <c r="C37" s="47" t="s">
        <v>63</v>
      </c>
      <c r="D37" s="48">
        <v>24</v>
      </c>
      <c r="E37" s="49" t="s">
        <v>22</v>
      </c>
      <c r="F37" s="3" t="s">
        <v>18</v>
      </c>
      <c r="G37" s="2">
        <v>73</v>
      </c>
      <c r="H37" s="4">
        <v>60</v>
      </c>
      <c r="I37" s="2">
        <v>46</v>
      </c>
      <c r="J37" s="2">
        <v>106</v>
      </c>
      <c r="K37" s="2">
        <v>20</v>
      </c>
      <c r="L37" s="2">
        <v>18</v>
      </c>
      <c r="M37" s="4">
        <v>44</v>
      </c>
      <c r="N37" s="2">
        <v>16</v>
      </c>
      <c r="O37" s="2">
        <v>0</v>
      </c>
      <c r="P37" s="2">
        <v>10</v>
      </c>
      <c r="Q37" s="2">
        <v>33</v>
      </c>
      <c r="R37" s="2">
        <v>13</v>
      </c>
      <c r="S37" s="2">
        <v>0</v>
      </c>
      <c r="T37" s="4">
        <v>348</v>
      </c>
      <c r="U37" s="2">
        <v>17.2</v>
      </c>
      <c r="V37" s="2">
        <v>599</v>
      </c>
      <c r="W37" s="5">
        <v>62.68611111111111</v>
      </c>
      <c r="X37" s="6">
        <v>0.85902777777777772</v>
      </c>
      <c r="Y37" s="2">
        <v>691</v>
      </c>
      <c r="Z37" s="2">
        <v>538</v>
      </c>
      <c r="AA37" s="2">
        <v>56.2</v>
      </c>
      <c r="AB37" s="2">
        <v>62</v>
      </c>
      <c r="AC37" s="2">
        <v>67</v>
      </c>
      <c r="AD37" s="2">
        <v>92</v>
      </c>
      <c r="AE37" s="2">
        <v>48</v>
      </c>
      <c r="AF37" s="42" t="s">
        <v>99</v>
      </c>
    </row>
    <row r="38" spans="1:32" ht="15" thickBot="1">
      <c r="A38">
        <v>2021</v>
      </c>
      <c r="B38" s="54">
        <v>7</v>
      </c>
      <c r="C38" s="47" t="s">
        <v>100</v>
      </c>
      <c r="D38" s="48">
        <v>31</v>
      </c>
      <c r="E38" s="49" t="s">
        <v>14</v>
      </c>
      <c r="F38" s="3" t="s">
        <v>18</v>
      </c>
      <c r="G38" s="2">
        <v>81</v>
      </c>
      <c r="H38" s="2">
        <v>42</v>
      </c>
      <c r="I38" s="2">
        <v>64</v>
      </c>
      <c r="J38" s="2">
        <v>106</v>
      </c>
      <c r="K38" s="2">
        <v>24</v>
      </c>
      <c r="L38" s="2">
        <v>36</v>
      </c>
      <c r="M38" s="2">
        <v>26</v>
      </c>
      <c r="N38" s="2">
        <v>16</v>
      </c>
      <c r="O38" s="2">
        <v>0</v>
      </c>
      <c r="P38" s="4">
        <v>11</v>
      </c>
      <c r="Q38" s="2">
        <v>44</v>
      </c>
      <c r="R38" s="2">
        <v>20</v>
      </c>
      <c r="S38" s="2">
        <v>0</v>
      </c>
      <c r="T38" s="2">
        <v>241</v>
      </c>
      <c r="U38" s="2">
        <v>17.399999999999999</v>
      </c>
      <c r="V38" s="2">
        <v>401</v>
      </c>
      <c r="W38" s="5">
        <v>62.380555555555553</v>
      </c>
      <c r="X38" s="6">
        <v>0.77013888888888893</v>
      </c>
      <c r="Y38" s="2">
        <v>545</v>
      </c>
      <c r="Z38" s="2">
        <v>523</v>
      </c>
      <c r="AA38" s="2">
        <v>51</v>
      </c>
      <c r="AB38" s="2">
        <v>31</v>
      </c>
      <c r="AC38" s="2">
        <v>93</v>
      </c>
      <c r="AD38" s="2">
        <v>30</v>
      </c>
      <c r="AE38" s="2">
        <v>24</v>
      </c>
      <c r="AF38" s="42" t="s">
        <v>101</v>
      </c>
    </row>
    <row r="39" spans="1:32" ht="15" thickBot="1">
      <c r="A39">
        <v>2021</v>
      </c>
      <c r="B39" s="54">
        <v>8</v>
      </c>
      <c r="C39" s="47" t="s">
        <v>81</v>
      </c>
      <c r="D39" s="48">
        <v>24</v>
      </c>
      <c r="E39" s="49" t="s">
        <v>91</v>
      </c>
      <c r="F39" s="3" t="s">
        <v>15</v>
      </c>
      <c r="G39" s="4">
        <v>82</v>
      </c>
      <c r="H39" s="2">
        <v>42</v>
      </c>
      <c r="I39" s="2">
        <v>62</v>
      </c>
      <c r="J39" s="2">
        <v>104</v>
      </c>
      <c r="K39" s="2">
        <v>57</v>
      </c>
      <c r="L39" s="2">
        <v>68</v>
      </c>
      <c r="M39" s="2">
        <v>30</v>
      </c>
      <c r="N39" s="2">
        <v>12</v>
      </c>
      <c r="O39" s="2">
        <v>0</v>
      </c>
      <c r="P39" s="2">
        <v>6</v>
      </c>
      <c r="Q39" s="2">
        <v>45</v>
      </c>
      <c r="R39" s="2">
        <v>17</v>
      </c>
      <c r="S39" s="2">
        <v>0</v>
      </c>
      <c r="T39" s="2">
        <v>253</v>
      </c>
      <c r="U39" s="2">
        <v>16.600000000000001</v>
      </c>
      <c r="V39" s="2">
        <v>455</v>
      </c>
      <c r="W39" s="5">
        <v>61.15625</v>
      </c>
      <c r="X39" s="6">
        <v>0.74583333333333335</v>
      </c>
      <c r="Y39" s="2">
        <v>20</v>
      </c>
      <c r="Z39" s="2">
        <v>23</v>
      </c>
      <c r="AA39" s="2">
        <v>46.5</v>
      </c>
      <c r="AB39" s="2">
        <v>20</v>
      </c>
      <c r="AC39" s="2">
        <v>93</v>
      </c>
      <c r="AD39" s="2">
        <v>41</v>
      </c>
      <c r="AE39" s="2">
        <v>91</v>
      </c>
      <c r="AF39" s="42" t="s">
        <v>102</v>
      </c>
    </row>
    <row r="40" spans="1:32" ht="15" thickBot="1">
      <c r="A40">
        <v>2021</v>
      </c>
      <c r="B40" s="54">
        <v>9</v>
      </c>
      <c r="C40" s="47" t="s">
        <v>68</v>
      </c>
      <c r="D40" s="48">
        <v>28</v>
      </c>
      <c r="E40" s="49" t="s">
        <v>69</v>
      </c>
      <c r="F40" s="3" t="s">
        <v>18</v>
      </c>
      <c r="G40" s="2">
        <v>80</v>
      </c>
      <c r="H40" s="2">
        <v>32</v>
      </c>
      <c r="I40" s="2">
        <v>67</v>
      </c>
      <c r="J40" s="2">
        <v>99</v>
      </c>
      <c r="K40" s="2">
        <v>15</v>
      </c>
      <c r="L40" s="2">
        <v>47</v>
      </c>
      <c r="M40" s="2">
        <v>24</v>
      </c>
      <c r="N40" s="2">
        <v>8</v>
      </c>
      <c r="O40" s="2">
        <v>0</v>
      </c>
      <c r="P40" s="2">
        <v>6</v>
      </c>
      <c r="Q40" s="2">
        <v>35</v>
      </c>
      <c r="R40" s="2">
        <v>30</v>
      </c>
      <c r="S40" s="2">
        <v>2</v>
      </c>
      <c r="T40" s="2">
        <v>206</v>
      </c>
      <c r="U40" s="2">
        <v>15.5</v>
      </c>
      <c r="V40" s="2">
        <v>350</v>
      </c>
      <c r="W40" s="5">
        <v>70.256249999999994</v>
      </c>
      <c r="X40" s="6">
        <v>0.87847222222222221</v>
      </c>
      <c r="Y40" s="2">
        <v>667</v>
      </c>
      <c r="Z40" s="2">
        <v>566</v>
      </c>
      <c r="AA40" s="2">
        <v>54.1</v>
      </c>
      <c r="AB40" s="2">
        <v>56</v>
      </c>
      <c r="AC40" s="2">
        <v>172</v>
      </c>
      <c r="AD40" s="2">
        <v>56</v>
      </c>
      <c r="AE40" s="2">
        <v>62</v>
      </c>
      <c r="AF40" s="42" t="s">
        <v>103</v>
      </c>
    </row>
    <row r="41" spans="1:32" ht="15" thickBot="1">
      <c r="A41">
        <v>2021</v>
      </c>
      <c r="B41" s="34">
        <v>10</v>
      </c>
      <c r="C41" s="55" t="s">
        <v>8</v>
      </c>
      <c r="D41" s="36">
        <v>24</v>
      </c>
      <c r="E41" s="56" t="s">
        <v>22</v>
      </c>
      <c r="F41" s="37" t="s">
        <v>15</v>
      </c>
      <c r="G41" s="36">
        <v>72</v>
      </c>
      <c r="H41" s="36">
        <v>35</v>
      </c>
      <c r="I41" s="36">
        <v>62</v>
      </c>
      <c r="J41" s="36">
        <v>97</v>
      </c>
      <c r="K41" s="36">
        <v>23</v>
      </c>
      <c r="L41" s="36">
        <v>16</v>
      </c>
      <c r="M41" s="36">
        <v>26</v>
      </c>
      <c r="N41" s="36">
        <v>6</v>
      </c>
      <c r="O41" s="36">
        <v>3</v>
      </c>
      <c r="P41" s="36">
        <v>5</v>
      </c>
      <c r="Q41" s="36">
        <v>42</v>
      </c>
      <c r="R41" s="36">
        <v>19</v>
      </c>
      <c r="S41" s="36">
        <v>1</v>
      </c>
      <c r="T41" s="36">
        <v>224</v>
      </c>
      <c r="U41" s="36">
        <v>15.6</v>
      </c>
      <c r="V41" s="36">
        <v>420</v>
      </c>
      <c r="W41" s="38">
        <v>62.648611111111109</v>
      </c>
      <c r="X41" s="39">
        <v>0.87013888888888891</v>
      </c>
      <c r="Y41" s="36">
        <v>10</v>
      </c>
      <c r="Z41" s="36">
        <v>8</v>
      </c>
      <c r="AA41" s="36">
        <v>55.6</v>
      </c>
      <c r="AB41" s="36">
        <v>31</v>
      </c>
      <c r="AC41" s="36">
        <v>75</v>
      </c>
      <c r="AD41" s="36">
        <v>72</v>
      </c>
      <c r="AE41" s="36">
        <v>63</v>
      </c>
      <c r="AF41" s="59" t="s">
        <v>104</v>
      </c>
    </row>
    <row r="42" spans="1:32">
      <c r="A42">
        <v>2020</v>
      </c>
      <c r="B42" s="7">
        <v>1</v>
      </c>
      <c r="C42" s="8" t="s">
        <v>9</v>
      </c>
      <c r="D42" s="9">
        <v>24</v>
      </c>
      <c r="E42" s="8" t="s">
        <v>19</v>
      </c>
      <c r="F42" s="10" t="s">
        <v>18</v>
      </c>
      <c r="G42" s="9">
        <v>56</v>
      </c>
      <c r="H42" s="9">
        <v>33</v>
      </c>
      <c r="I42" s="11">
        <v>72</v>
      </c>
      <c r="J42" s="11">
        <v>105</v>
      </c>
      <c r="K42" s="9">
        <v>21</v>
      </c>
      <c r="L42" s="9">
        <v>20</v>
      </c>
      <c r="M42" s="9">
        <v>24</v>
      </c>
      <c r="N42" s="9">
        <v>9</v>
      </c>
      <c r="O42" s="9">
        <v>0</v>
      </c>
      <c r="P42" s="9">
        <v>11</v>
      </c>
      <c r="Q42" s="9">
        <v>44</v>
      </c>
      <c r="R42" s="9">
        <v>28</v>
      </c>
      <c r="S42" s="9">
        <v>0</v>
      </c>
      <c r="T42" s="9">
        <v>200</v>
      </c>
      <c r="U42" s="9">
        <v>16.5</v>
      </c>
      <c r="V42" s="9">
        <v>314</v>
      </c>
      <c r="W42" s="12">
        <v>51.69166666666667</v>
      </c>
      <c r="X42" s="13">
        <v>0.92291666666666672</v>
      </c>
      <c r="Y42" s="9">
        <v>316</v>
      </c>
      <c r="Z42" s="9">
        <v>322</v>
      </c>
      <c r="AA42" s="9">
        <v>49.5</v>
      </c>
      <c r="AB42" s="9">
        <v>24</v>
      </c>
      <c r="AC42" s="9">
        <v>61</v>
      </c>
      <c r="AD42" s="9">
        <v>36</v>
      </c>
      <c r="AE42" s="9">
        <v>47</v>
      </c>
      <c r="AF42" s="60" t="s">
        <v>105</v>
      </c>
    </row>
    <row r="43" spans="1:32">
      <c r="A43">
        <v>2020</v>
      </c>
      <c r="B43" s="15">
        <v>2</v>
      </c>
      <c r="C43" s="1" t="s">
        <v>6</v>
      </c>
      <c r="D43" s="2">
        <v>25</v>
      </c>
      <c r="E43" s="1" t="s">
        <v>19</v>
      </c>
      <c r="F43" s="3" t="s">
        <v>18</v>
      </c>
      <c r="G43" s="2">
        <v>56</v>
      </c>
      <c r="H43" s="2">
        <v>31</v>
      </c>
      <c r="I43" s="2">
        <v>53</v>
      </c>
      <c r="J43" s="2">
        <v>84</v>
      </c>
      <c r="K43" s="2">
        <v>29</v>
      </c>
      <c r="L43" s="2">
        <v>22</v>
      </c>
      <c r="M43" s="2">
        <v>15</v>
      </c>
      <c r="N43" s="4">
        <v>15</v>
      </c>
      <c r="O43" s="2">
        <v>1</v>
      </c>
      <c r="P43" s="2">
        <v>8</v>
      </c>
      <c r="Q43" s="2">
        <v>36</v>
      </c>
      <c r="R43" s="2">
        <v>17</v>
      </c>
      <c r="S43" s="2">
        <v>0</v>
      </c>
      <c r="T43" s="2">
        <v>168</v>
      </c>
      <c r="U43" s="2">
        <v>18.5</v>
      </c>
      <c r="V43" s="2">
        <v>302</v>
      </c>
      <c r="W43" s="5">
        <v>51.772916666666667</v>
      </c>
      <c r="X43" s="6">
        <v>0.9243055555555556</v>
      </c>
      <c r="Y43" s="2">
        <v>574</v>
      </c>
      <c r="Z43" s="2">
        <v>457</v>
      </c>
      <c r="AA43" s="2">
        <v>55.7</v>
      </c>
      <c r="AB43" s="2">
        <v>12</v>
      </c>
      <c r="AC43" s="2">
        <v>37</v>
      </c>
      <c r="AD43" s="2">
        <v>56</v>
      </c>
      <c r="AE43" s="2">
        <v>71</v>
      </c>
      <c r="AF43" s="42" t="s">
        <v>106</v>
      </c>
    </row>
    <row r="44" spans="1:32">
      <c r="A44">
        <v>2020</v>
      </c>
      <c r="B44" s="15">
        <v>3</v>
      </c>
      <c r="C44" s="1" t="s">
        <v>107</v>
      </c>
      <c r="D44" s="2">
        <v>32</v>
      </c>
      <c r="E44" s="1" t="s">
        <v>21</v>
      </c>
      <c r="F44" s="3" t="s">
        <v>24</v>
      </c>
      <c r="G44" s="2">
        <v>53</v>
      </c>
      <c r="H44" s="2">
        <v>29</v>
      </c>
      <c r="I44" s="2">
        <v>40</v>
      </c>
      <c r="J44" s="2">
        <v>69</v>
      </c>
      <c r="K44" s="2">
        <v>26</v>
      </c>
      <c r="L44" s="2">
        <v>46</v>
      </c>
      <c r="M44" s="2">
        <v>21</v>
      </c>
      <c r="N44" s="2">
        <v>4</v>
      </c>
      <c r="O44" s="2">
        <v>4</v>
      </c>
      <c r="P44" s="2">
        <v>5</v>
      </c>
      <c r="Q44" s="2">
        <v>23</v>
      </c>
      <c r="R44" s="2">
        <v>14</v>
      </c>
      <c r="S44" s="2">
        <v>3</v>
      </c>
      <c r="T44" s="2">
        <v>143</v>
      </c>
      <c r="U44" s="2">
        <v>20.3</v>
      </c>
      <c r="V44" s="2">
        <v>228</v>
      </c>
      <c r="W44" s="5">
        <v>41.760416666666664</v>
      </c>
      <c r="X44" s="6">
        <v>0.78819444444444442</v>
      </c>
      <c r="Y44" s="2">
        <v>11</v>
      </c>
      <c r="Z44" s="2">
        <v>24</v>
      </c>
      <c r="AA44" s="2">
        <v>31.4</v>
      </c>
      <c r="AB44" s="2">
        <v>11</v>
      </c>
      <c r="AC44" s="2">
        <v>66</v>
      </c>
      <c r="AD44" s="2">
        <v>42</v>
      </c>
      <c r="AE44" s="2">
        <v>36</v>
      </c>
      <c r="AF44" s="43" t="s">
        <v>108</v>
      </c>
    </row>
    <row r="45" spans="1:32">
      <c r="A45">
        <v>2020</v>
      </c>
      <c r="B45" s="15">
        <v>4</v>
      </c>
      <c r="C45" s="1" t="s">
        <v>8</v>
      </c>
      <c r="D45" s="2">
        <v>23</v>
      </c>
      <c r="E45" s="1" t="s">
        <v>22</v>
      </c>
      <c r="F45" s="3" t="s">
        <v>15</v>
      </c>
      <c r="G45" s="2">
        <v>55</v>
      </c>
      <c r="H45" s="2">
        <v>20</v>
      </c>
      <c r="I45" s="2">
        <v>47</v>
      </c>
      <c r="J45" s="2">
        <v>67</v>
      </c>
      <c r="K45" s="2">
        <v>21</v>
      </c>
      <c r="L45" s="2">
        <v>20</v>
      </c>
      <c r="M45" s="2">
        <v>20</v>
      </c>
      <c r="N45" s="2">
        <v>0</v>
      </c>
      <c r="O45" s="2">
        <v>0</v>
      </c>
      <c r="P45" s="2">
        <v>5</v>
      </c>
      <c r="Q45" s="2">
        <v>31</v>
      </c>
      <c r="R45" s="2">
        <v>14</v>
      </c>
      <c r="S45" s="2">
        <v>2</v>
      </c>
      <c r="T45" s="2">
        <v>156</v>
      </c>
      <c r="U45" s="2">
        <v>12.8</v>
      </c>
      <c r="V45" s="2">
        <v>295</v>
      </c>
      <c r="W45" s="5">
        <v>51.395138888888887</v>
      </c>
      <c r="X45" s="6">
        <v>0.93472222222222223</v>
      </c>
      <c r="Y45" s="2">
        <v>4</v>
      </c>
      <c r="Z45" s="2">
        <v>1</v>
      </c>
      <c r="AA45" s="2">
        <v>80</v>
      </c>
      <c r="AB45" s="2">
        <v>41</v>
      </c>
      <c r="AC45" s="2">
        <v>23</v>
      </c>
      <c r="AD45" s="2">
        <v>53</v>
      </c>
      <c r="AE45" s="2">
        <v>69</v>
      </c>
      <c r="AF45" s="43" t="s">
        <v>109</v>
      </c>
    </row>
    <row r="46" spans="1:32">
      <c r="A46">
        <v>2020</v>
      </c>
      <c r="B46" s="15">
        <v>5</v>
      </c>
      <c r="C46" s="1" t="s">
        <v>110</v>
      </c>
      <c r="D46" s="2">
        <v>32</v>
      </c>
      <c r="E46" s="1" t="s">
        <v>111</v>
      </c>
      <c r="F46" s="3" t="s">
        <v>15</v>
      </c>
      <c r="G46" s="2">
        <v>56</v>
      </c>
      <c r="H46" s="2">
        <v>15</v>
      </c>
      <c r="I46" s="2">
        <v>51</v>
      </c>
      <c r="J46" s="2">
        <v>66</v>
      </c>
      <c r="K46" s="2">
        <v>-7</v>
      </c>
      <c r="L46" s="2">
        <v>14</v>
      </c>
      <c r="M46" s="2">
        <v>12</v>
      </c>
      <c r="N46" s="2">
        <v>3</v>
      </c>
      <c r="O46" s="2">
        <v>0</v>
      </c>
      <c r="P46" s="2">
        <v>3</v>
      </c>
      <c r="Q46" s="2">
        <v>32</v>
      </c>
      <c r="R46" s="2">
        <v>19</v>
      </c>
      <c r="S46" s="2">
        <v>0</v>
      </c>
      <c r="T46" s="2">
        <v>191</v>
      </c>
      <c r="U46" s="2">
        <v>7.9</v>
      </c>
      <c r="V46" s="2">
        <v>323</v>
      </c>
      <c r="W46" s="5">
        <v>51.869444444444447</v>
      </c>
      <c r="X46" s="6">
        <v>0.92638888888888893</v>
      </c>
      <c r="Y46" s="2">
        <v>2</v>
      </c>
      <c r="Z46" s="2">
        <v>5</v>
      </c>
      <c r="AA46" s="2">
        <v>28.6</v>
      </c>
      <c r="AB46" s="2">
        <v>15</v>
      </c>
      <c r="AC46" s="2">
        <v>13</v>
      </c>
      <c r="AD46" s="2">
        <v>33</v>
      </c>
      <c r="AE46" s="2">
        <v>45</v>
      </c>
      <c r="AF46" s="42" t="s">
        <v>112</v>
      </c>
    </row>
    <row r="47" spans="1:32">
      <c r="A47">
        <v>2020</v>
      </c>
      <c r="B47" s="15">
        <v>6</v>
      </c>
      <c r="C47" s="1" t="s">
        <v>63</v>
      </c>
      <c r="D47" s="2">
        <v>23</v>
      </c>
      <c r="E47" s="1" t="s">
        <v>22</v>
      </c>
      <c r="F47" s="3" t="s">
        <v>18</v>
      </c>
      <c r="G47" s="2">
        <v>52</v>
      </c>
      <c r="H47" s="4">
        <v>41</v>
      </c>
      <c r="I47" s="2">
        <v>25</v>
      </c>
      <c r="J47" s="2">
        <v>66</v>
      </c>
      <c r="K47" s="2">
        <v>21</v>
      </c>
      <c r="L47" s="2">
        <v>10</v>
      </c>
      <c r="M47" s="4">
        <v>31</v>
      </c>
      <c r="N47" s="2">
        <v>10</v>
      </c>
      <c r="O47" s="2">
        <v>0</v>
      </c>
      <c r="P47" s="4">
        <v>12</v>
      </c>
      <c r="Q47" s="2">
        <v>22</v>
      </c>
      <c r="R47" s="2">
        <v>3</v>
      </c>
      <c r="S47" s="2">
        <v>0</v>
      </c>
      <c r="T47" s="4">
        <v>222</v>
      </c>
      <c r="U47" s="2">
        <v>18.5</v>
      </c>
      <c r="V47" s="2">
        <v>366</v>
      </c>
      <c r="W47" s="5">
        <v>46.698611111111113</v>
      </c>
      <c r="X47" s="6">
        <v>0.8979166666666667</v>
      </c>
      <c r="Y47" s="2">
        <v>450</v>
      </c>
      <c r="Z47" s="2">
        <v>417</v>
      </c>
      <c r="AA47" s="2">
        <v>51.9</v>
      </c>
      <c r="AB47" s="2">
        <v>47</v>
      </c>
      <c r="AC47" s="2">
        <v>57</v>
      </c>
      <c r="AD47" s="2">
        <v>47</v>
      </c>
      <c r="AE47" s="2">
        <v>53</v>
      </c>
      <c r="AF47" s="42" t="s">
        <v>113</v>
      </c>
    </row>
    <row r="48" spans="1:32">
      <c r="A48">
        <v>2020</v>
      </c>
      <c r="B48" s="15">
        <v>7</v>
      </c>
      <c r="C48" s="1" t="s">
        <v>66</v>
      </c>
      <c r="D48" s="2">
        <v>24</v>
      </c>
      <c r="E48" s="1" t="s">
        <v>17</v>
      </c>
      <c r="F48" s="3" t="s">
        <v>15</v>
      </c>
      <c r="G48" s="2">
        <v>52</v>
      </c>
      <c r="H48" s="2">
        <v>30</v>
      </c>
      <c r="I48" s="2">
        <v>36</v>
      </c>
      <c r="J48" s="2">
        <v>66</v>
      </c>
      <c r="K48" s="4">
        <v>30</v>
      </c>
      <c r="L48" s="2">
        <v>34</v>
      </c>
      <c r="M48" s="2">
        <v>21</v>
      </c>
      <c r="N48" s="2">
        <v>9</v>
      </c>
      <c r="O48" s="2">
        <v>0</v>
      </c>
      <c r="P48" s="2">
        <v>7</v>
      </c>
      <c r="Q48" s="2">
        <v>21</v>
      </c>
      <c r="R48" s="2">
        <v>15</v>
      </c>
      <c r="S48" s="2">
        <v>0</v>
      </c>
      <c r="T48" s="2">
        <v>177</v>
      </c>
      <c r="U48" s="2">
        <v>16.899999999999999</v>
      </c>
      <c r="V48" s="2">
        <v>310</v>
      </c>
      <c r="W48" s="5">
        <v>43.155555555555559</v>
      </c>
      <c r="X48" s="6">
        <v>0.82986111111111116</v>
      </c>
      <c r="Y48" s="2">
        <v>32</v>
      </c>
      <c r="Z48" s="2">
        <v>32</v>
      </c>
      <c r="AA48" s="2">
        <v>50</v>
      </c>
      <c r="AB48" s="2">
        <v>20</v>
      </c>
      <c r="AC48" s="2">
        <v>26</v>
      </c>
      <c r="AD48" s="2">
        <v>32</v>
      </c>
      <c r="AE48" s="2">
        <v>16</v>
      </c>
      <c r="AF48" s="42" t="s">
        <v>114</v>
      </c>
    </row>
    <row r="49" spans="1:32">
      <c r="A49">
        <v>2020</v>
      </c>
      <c r="B49" s="15">
        <v>8</v>
      </c>
      <c r="C49" s="1" t="s">
        <v>5</v>
      </c>
      <c r="D49" s="2">
        <v>25</v>
      </c>
      <c r="E49" s="1" t="s">
        <v>17</v>
      </c>
      <c r="F49" s="3" t="s">
        <v>18</v>
      </c>
      <c r="G49" s="2">
        <v>48</v>
      </c>
      <c r="H49" s="2">
        <v>20</v>
      </c>
      <c r="I49" s="2">
        <v>45</v>
      </c>
      <c r="J49" s="2">
        <v>65</v>
      </c>
      <c r="K49" s="2">
        <v>22</v>
      </c>
      <c r="L49" s="2">
        <v>37</v>
      </c>
      <c r="M49" s="2">
        <v>12</v>
      </c>
      <c r="N49" s="2">
        <v>8</v>
      </c>
      <c r="O49" s="2">
        <v>0</v>
      </c>
      <c r="P49" s="2">
        <v>2</v>
      </c>
      <c r="Q49" s="2">
        <v>28</v>
      </c>
      <c r="R49" s="2">
        <v>17</v>
      </c>
      <c r="S49" s="2">
        <v>0</v>
      </c>
      <c r="T49" s="2">
        <v>206</v>
      </c>
      <c r="U49" s="2">
        <v>9.6999999999999993</v>
      </c>
      <c r="V49" s="2">
        <v>374</v>
      </c>
      <c r="W49" s="5">
        <v>40.728472222222223</v>
      </c>
      <c r="X49" s="6">
        <v>0.84861111111111109</v>
      </c>
      <c r="Y49" s="2">
        <v>239</v>
      </c>
      <c r="Z49" s="2">
        <v>254</v>
      </c>
      <c r="AA49" s="2">
        <v>48.5</v>
      </c>
      <c r="AB49" s="2">
        <v>15</v>
      </c>
      <c r="AC49" s="2">
        <v>38</v>
      </c>
      <c r="AD49" s="2">
        <v>16</v>
      </c>
      <c r="AE49" s="2">
        <v>29</v>
      </c>
      <c r="AF49" s="42" t="s">
        <v>115</v>
      </c>
    </row>
    <row r="50" spans="1:32">
      <c r="A50">
        <v>2020</v>
      </c>
      <c r="B50" s="44">
        <v>9</v>
      </c>
      <c r="C50" s="26" t="s">
        <v>116</v>
      </c>
      <c r="D50" s="27">
        <v>27</v>
      </c>
      <c r="E50" s="26" t="s">
        <v>23</v>
      </c>
      <c r="F50" s="28" t="s">
        <v>18</v>
      </c>
      <c r="G50" s="27">
        <v>56</v>
      </c>
      <c r="H50" s="27">
        <v>21</v>
      </c>
      <c r="I50" s="27">
        <v>42</v>
      </c>
      <c r="J50" s="27">
        <v>63</v>
      </c>
      <c r="K50" s="27">
        <v>-4</v>
      </c>
      <c r="L50" s="27">
        <v>12</v>
      </c>
      <c r="M50" s="27">
        <v>17</v>
      </c>
      <c r="N50" s="27">
        <v>4</v>
      </c>
      <c r="O50" s="27">
        <v>0</v>
      </c>
      <c r="P50" s="27">
        <v>4</v>
      </c>
      <c r="Q50" s="27">
        <v>29</v>
      </c>
      <c r="R50" s="27">
        <v>13</v>
      </c>
      <c r="S50" s="27">
        <v>0</v>
      </c>
      <c r="T50" s="27">
        <v>126</v>
      </c>
      <c r="U50" s="27">
        <v>16.7</v>
      </c>
      <c r="V50" s="27">
        <v>205</v>
      </c>
      <c r="W50" s="29">
        <v>48.912500000000001</v>
      </c>
      <c r="X50" s="30">
        <v>0.87361111111111112</v>
      </c>
      <c r="Y50" s="27">
        <v>352</v>
      </c>
      <c r="Z50" s="27">
        <v>355</v>
      </c>
      <c r="AA50" s="27">
        <v>49.8</v>
      </c>
      <c r="AB50" s="27">
        <v>38</v>
      </c>
      <c r="AC50" s="27">
        <v>31</v>
      </c>
      <c r="AD50" s="27">
        <v>48</v>
      </c>
      <c r="AE50" s="27">
        <v>37</v>
      </c>
      <c r="AF50" s="61" t="s">
        <v>117</v>
      </c>
    </row>
    <row r="51" spans="1:32" ht="15" thickBot="1">
      <c r="A51">
        <v>2020</v>
      </c>
      <c r="B51" s="18">
        <v>10</v>
      </c>
      <c r="C51" s="19" t="s">
        <v>13</v>
      </c>
      <c r="D51" s="20">
        <v>33</v>
      </c>
      <c r="E51" s="19" t="s">
        <v>27</v>
      </c>
      <c r="F51" s="21" t="s">
        <v>18</v>
      </c>
      <c r="G51" s="20">
        <v>55</v>
      </c>
      <c r="H51" s="20">
        <v>24</v>
      </c>
      <c r="I51" s="20">
        <v>38</v>
      </c>
      <c r="J51" s="20">
        <v>62</v>
      </c>
      <c r="K51" s="20">
        <v>8</v>
      </c>
      <c r="L51" s="20">
        <v>26</v>
      </c>
      <c r="M51" s="20">
        <v>18</v>
      </c>
      <c r="N51" s="20">
        <v>5</v>
      </c>
      <c r="O51" s="20">
        <v>1</v>
      </c>
      <c r="P51" s="20">
        <v>5</v>
      </c>
      <c r="Q51" s="20">
        <v>21</v>
      </c>
      <c r="R51" s="20">
        <v>17</v>
      </c>
      <c r="S51" s="20">
        <v>0</v>
      </c>
      <c r="T51" s="20">
        <v>159</v>
      </c>
      <c r="U51" s="20">
        <v>15.1</v>
      </c>
      <c r="V51" s="20">
        <v>251</v>
      </c>
      <c r="W51" s="22">
        <v>46.74583333333333</v>
      </c>
      <c r="X51" s="23">
        <v>0.85</v>
      </c>
      <c r="Y51" s="20">
        <v>676</v>
      </c>
      <c r="Z51" s="20">
        <v>586</v>
      </c>
      <c r="AA51" s="20">
        <v>53.6</v>
      </c>
      <c r="AB51" s="20">
        <v>28</v>
      </c>
      <c r="AC51" s="20">
        <v>44</v>
      </c>
      <c r="AD51" s="20">
        <v>51</v>
      </c>
      <c r="AE51" s="20">
        <v>54</v>
      </c>
      <c r="AF51" s="46" t="s">
        <v>118</v>
      </c>
    </row>
    <row r="52" spans="1:32">
      <c r="A52">
        <v>2019</v>
      </c>
      <c r="B52" s="7">
        <v>1</v>
      </c>
      <c r="C52" s="8" t="s">
        <v>6</v>
      </c>
      <c r="D52" s="9">
        <v>24</v>
      </c>
      <c r="E52" s="8" t="s">
        <v>19</v>
      </c>
      <c r="F52" s="10" t="s">
        <v>18</v>
      </c>
      <c r="G52" s="11">
        <v>71</v>
      </c>
      <c r="H52" s="9">
        <v>43</v>
      </c>
      <c r="I52" s="11">
        <v>67</v>
      </c>
      <c r="J52" s="11">
        <v>110</v>
      </c>
      <c r="K52" s="9">
        <v>-7</v>
      </c>
      <c r="L52" s="9">
        <v>18</v>
      </c>
      <c r="M52" s="9">
        <v>27</v>
      </c>
      <c r="N52" s="9">
        <v>16</v>
      </c>
      <c r="O52" s="9">
        <v>0</v>
      </c>
      <c r="P52" s="11">
        <v>10</v>
      </c>
      <c r="Q52" s="9">
        <v>39</v>
      </c>
      <c r="R52" s="9">
        <v>28</v>
      </c>
      <c r="S52" s="9">
        <v>0</v>
      </c>
      <c r="T52" s="9">
        <v>218</v>
      </c>
      <c r="U52" s="9">
        <v>19.7</v>
      </c>
      <c r="V52" s="9">
        <v>402</v>
      </c>
      <c r="W52" s="12">
        <v>66.891666666666666</v>
      </c>
      <c r="X52" s="13">
        <v>0.94236111111111109</v>
      </c>
      <c r="Y52" s="9">
        <v>662</v>
      </c>
      <c r="Z52" s="9">
        <v>608</v>
      </c>
      <c r="AA52" s="9">
        <v>52.1</v>
      </c>
      <c r="AB52" s="9">
        <v>19</v>
      </c>
      <c r="AC52" s="9">
        <v>27</v>
      </c>
      <c r="AD52" s="9">
        <v>60</v>
      </c>
      <c r="AE52" s="9">
        <v>91</v>
      </c>
      <c r="AF52" s="41" t="s">
        <v>119</v>
      </c>
    </row>
    <row r="53" spans="1:32">
      <c r="A53">
        <v>2019</v>
      </c>
      <c r="B53" s="15">
        <v>2</v>
      </c>
      <c r="C53" s="1" t="s">
        <v>9</v>
      </c>
      <c r="D53" s="2">
        <v>23</v>
      </c>
      <c r="E53" s="1" t="s">
        <v>19</v>
      </c>
      <c r="F53" s="3" t="s">
        <v>18</v>
      </c>
      <c r="G53" s="2">
        <v>64</v>
      </c>
      <c r="H53" s="2">
        <v>34</v>
      </c>
      <c r="I53" s="2">
        <v>63</v>
      </c>
      <c r="J53" s="2">
        <v>97</v>
      </c>
      <c r="K53" s="2">
        <v>-6</v>
      </c>
      <c r="L53" s="2">
        <v>28</v>
      </c>
      <c r="M53" s="2">
        <v>23</v>
      </c>
      <c r="N53" s="2">
        <v>11</v>
      </c>
      <c r="O53" s="2">
        <v>0</v>
      </c>
      <c r="P53" s="2">
        <v>6</v>
      </c>
      <c r="Q53" s="2">
        <v>31</v>
      </c>
      <c r="R53" s="2">
        <v>32</v>
      </c>
      <c r="S53" s="2">
        <v>0</v>
      </c>
      <c r="T53" s="2">
        <v>212</v>
      </c>
      <c r="U53" s="2">
        <v>16</v>
      </c>
      <c r="V53" s="2">
        <v>339</v>
      </c>
      <c r="W53" s="5">
        <v>58.30833333333333</v>
      </c>
      <c r="X53" s="6">
        <v>0.91111111111111109</v>
      </c>
      <c r="Y53" s="2">
        <v>320</v>
      </c>
      <c r="Z53" s="2">
        <v>350</v>
      </c>
      <c r="AA53" s="2">
        <v>47.8</v>
      </c>
      <c r="AB53" s="2">
        <v>18</v>
      </c>
      <c r="AC53" s="2">
        <v>37</v>
      </c>
      <c r="AD53" s="2">
        <v>53</v>
      </c>
      <c r="AE53" s="2">
        <v>75</v>
      </c>
      <c r="AF53" s="42" t="s">
        <v>120</v>
      </c>
    </row>
    <row r="54" spans="1:32">
      <c r="A54">
        <v>2019</v>
      </c>
      <c r="B54" s="15">
        <v>3</v>
      </c>
      <c r="C54" s="1" t="s">
        <v>59</v>
      </c>
      <c r="D54" s="2">
        <v>28</v>
      </c>
      <c r="E54" s="1" t="s">
        <v>60</v>
      </c>
      <c r="F54" s="3" t="s">
        <v>24</v>
      </c>
      <c r="G54" s="2">
        <v>69</v>
      </c>
      <c r="H54" s="2">
        <v>32</v>
      </c>
      <c r="I54" s="2">
        <v>63</v>
      </c>
      <c r="J54" s="2">
        <v>95</v>
      </c>
      <c r="K54" s="2">
        <v>36</v>
      </c>
      <c r="L54" s="2">
        <v>20</v>
      </c>
      <c r="M54" s="2">
        <v>25</v>
      </c>
      <c r="N54" s="2">
        <v>7</v>
      </c>
      <c r="O54" s="2">
        <v>0</v>
      </c>
      <c r="P54" s="2">
        <v>4</v>
      </c>
      <c r="Q54" s="2">
        <v>46</v>
      </c>
      <c r="R54" s="2">
        <v>17</v>
      </c>
      <c r="S54" s="2">
        <v>0</v>
      </c>
      <c r="T54" s="2">
        <v>209</v>
      </c>
      <c r="U54" s="2">
        <v>15.3</v>
      </c>
      <c r="V54" s="2">
        <v>403</v>
      </c>
      <c r="W54" s="5">
        <v>59.236111111111114</v>
      </c>
      <c r="X54" s="6">
        <v>0.85833333333333328</v>
      </c>
      <c r="Y54" s="2">
        <v>1</v>
      </c>
      <c r="Z54" s="2">
        <v>1</v>
      </c>
      <c r="AA54" s="2">
        <v>50</v>
      </c>
      <c r="AB54" s="2">
        <v>18</v>
      </c>
      <c r="AC54" s="2">
        <v>25</v>
      </c>
      <c r="AD54" s="2">
        <v>56</v>
      </c>
      <c r="AE54" s="2">
        <v>82</v>
      </c>
      <c r="AF54" s="43" t="s">
        <v>121</v>
      </c>
    </row>
    <row r="55" spans="1:32">
      <c r="A55">
        <v>2019</v>
      </c>
      <c r="B55" s="15">
        <v>4</v>
      </c>
      <c r="C55" s="1" t="s">
        <v>7</v>
      </c>
      <c r="D55" s="2">
        <v>23</v>
      </c>
      <c r="E55" s="1" t="s">
        <v>21</v>
      </c>
      <c r="F55" s="3" t="s">
        <v>15</v>
      </c>
      <c r="G55" s="2">
        <v>70</v>
      </c>
      <c r="H55" s="4">
        <v>48</v>
      </c>
      <c r="I55" s="2">
        <v>47</v>
      </c>
      <c r="J55" s="2">
        <v>95</v>
      </c>
      <c r="K55" s="2">
        <v>21</v>
      </c>
      <c r="L55" s="2">
        <v>40</v>
      </c>
      <c r="M55" s="2">
        <v>28</v>
      </c>
      <c r="N55" s="4">
        <v>20</v>
      </c>
      <c r="O55" s="2">
        <v>0</v>
      </c>
      <c r="P55" s="4">
        <v>10</v>
      </c>
      <c r="Q55" s="2">
        <v>29</v>
      </c>
      <c r="R55" s="2">
        <v>18</v>
      </c>
      <c r="S55" s="2">
        <v>0</v>
      </c>
      <c r="T55" s="2">
        <v>279</v>
      </c>
      <c r="U55" s="2">
        <v>17.2</v>
      </c>
      <c r="V55" s="2">
        <v>507</v>
      </c>
      <c r="W55" s="5">
        <v>55.302083333333336</v>
      </c>
      <c r="X55" s="6">
        <v>0.79027777777777775</v>
      </c>
      <c r="Y55" s="2">
        <v>7</v>
      </c>
      <c r="Z55" s="2">
        <v>11</v>
      </c>
      <c r="AA55" s="2">
        <v>38.9</v>
      </c>
      <c r="AB55" s="2">
        <v>22</v>
      </c>
      <c r="AC55" s="2">
        <v>47</v>
      </c>
      <c r="AD55" s="2">
        <v>49</v>
      </c>
      <c r="AE55" s="2">
        <v>88</v>
      </c>
      <c r="AF55" s="42" t="s">
        <v>122</v>
      </c>
    </row>
    <row r="56" spans="1:32">
      <c r="A56">
        <v>2019</v>
      </c>
      <c r="B56" s="15">
        <v>5</v>
      </c>
      <c r="C56" s="1" t="s">
        <v>5</v>
      </c>
      <c r="D56" s="2">
        <v>24</v>
      </c>
      <c r="E56" s="1" t="s">
        <v>17</v>
      </c>
      <c r="F56" s="3" t="s">
        <v>18</v>
      </c>
      <c r="G56" s="2">
        <v>69</v>
      </c>
      <c r="H56" s="2">
        <v>35</v>
      </c>
      <c r="I56" s="2">
        <v>58</v>
      </c>
      <c r="J56" s="2">
        <v>93</v>
      </c>
      <c r="K56" s="2">
        <v>13</v>
      </c>
      <c r="L56" s="2">
        <v>12</v>
      </c>
      <c r="M56" s="2">
        <v>23</v>
      </c>
      <c r="N56" s="2">
        <v>12</v>
      </c>
      <c r="O56" s="2">
        <v>0</v>
      </c>
      <c r="P56" s="2">
        <v>4</v>
      </c>
      <c r="Q56" s="2">
        <v>39</v>
      </c>
      <c r="R56" s="2">
        <v>19</v>
      </c>
      <c r="S56" s="2">
        <v>0</v>
      </c>
      <c r="T56" s="4">
        <v>318</v>
      </c>
      <c r="U56" s="2">
        <v>11</v>
      </c>
      <c r="V56" s="2">
        <v>552</v>
      </c>
      <c r="W56" s="5">
        <v>61.014583333333334</v>
      </c>
      <c r="X56" s="6">
        <v>0.88402777777777775</v>
      </c>
      <c r="Y56" s="2">
        <v>363</v>
      </c>
      <c r="Z56" s="2">
        <v>478</v>
      </c>
      <c r="AA56" s="2">
        <v>43.2</v>
      </c>
      <c r="AB56" s="2">
        <v>31</v>
      </c>
      <c r="AC56" s="2">
        <v>51</v>
      </c>
      <c r="AD56" s="2">
        <v>38</v>
      </c>
      <c r="AE56" s="2">
        <v>53</v>
      </c>
      <c r="AF56" s="42" t="s">
        <v>123</v>
      </c>
    </row>
    <row r="57" spans="1:32">
      <c r="A57">
        <v>2019</v>
      </c>
      <c r="B57" s="15">
        <v>6</v>
      </c>
      <c r="C57" s="1" t="s">
        <v>107</v>
      </c>
      <c r="D57" s="2">
        <v>31</v>
      </c>
      <c r="E57" s="1" t="s">
        <v>21</v>
      </c>
      <c r="F57" s="3" t="s">
        <v>24</v>
      </c>
      <c r="G57" s="2">
        <v>70</v>
      </c>
      <c r="H57" s="2">
        <v>28</v>
      </c>
      <c r="I57" s="2">
        <v>59</v>
      </c>
      <c r="J57" s="2">
        <v>87</v>
      </c>
      <c r="K57" s="2">
        <v>25</v>
      </c>
      <c r="L57" s="2">
        <v>82</v>
      </c>
      <c r="M57" s="2">
        <v>22</v>
      </c>
      <c r="N57" s="2">
        <v>5</v>
      </c>
      <c r="O57" s="2">
        <v>1</v>
      </c>
      <c r="P57" s="2">
        <v>5</v>
      </c>
      <c r="Q57" s="2">
        <v>34</v>
      </c>
      <c r="R57" s="2">
        <v>23</v>
      </c>
      <c r="S57" s="2">
        <v>2</v>
      </c>
      <c r="T57" s="2">
        <v>185</v>
      </c>
      <c r="U57" s="2">
        <v>15.1</v>
      </c>
      <c r="V57" s="2">
        <v>301</v>
      </c>
      <c r="W57" s="5">
        <v>56.735416666666666</v>
      </c>
      <c r="X57" s="6">
        <v>0.81041666666666667</v>
      </c>
      <c r="Y57" s="2">
        <v>22</v>
      </c>
      <c r="Z57" s="2">
        <v>29</v>
      </c>
      <c r="AA57" s="2">
        <v>43.1</v>
      </c>
      <c r="AB57" s="2">
        <v>19</v>
      </c>
      <c r="AC57" s="2">
        <v>55</v>
      </c>
      <c r="AD57" s="2">
        <v>43</v>
      </c>
      <c r="AE57" s="2">
        <v>71</v>
      </c>
      <c r="AF57" s="42" t="s">
        <v>124</v>
      </c>
    </row>
    <row r="58" spans="1:32">
      <c r="A58">
        <v>2019</v>
      </c>
      <c r="B58" s="15">
        <v>7</v>
      </c>
      <c r="C58" s="1" t="s">
        <v>4</v>
      </c>
      <c r="D58" s="2">
        <v>26</v>
      </c>
      <c r="E58" s="1" t="s">
        <v>14</v>
      </c>
      <c r="F58" s="3" t="s">
        <v>15</v>
      </c>
      <c r="G58" s="2">
        <v>68</v>
      </c>
      <c r="H58" s="2">
        <v>33</v>
      </c>
      <c r="I58" s="2">
        <v>52</v>
      </c>
      <c r="J58" s="2">
        <v>85</v>
      </c>
      <c r="K58" s="2">
        <v>26</v>
      </c>
      <c r="L58" s="2">
        <v>38</v>
      </c>
      <c r="M58" s="2">
        <v>29</v>
      </c>
      <c r="N58" s="2">
        <v>4</v>
      </c>
      <c r="O58" s="2">
        <v>0</v>
      </c>
      <c r="P58" s="2">
        <v>6</v>
      </c>
      <c r="Q58" s="2">
        <v>31</v>
      </c>
      <c r="R58" s="2">
        <v>21</v>
      </c>
      <c r="S58" s="2">
        <v>0</v>
      </c>
      <c r="T58" s="2">
        <v>210</v>
      </c>
      <c r="U58" s="2">
        <v>15.7</v>
      </c>
      <c r="V58" s="2">
        <v>386</v>
      </c>
      <c r="W58" s="5">
        <v>53.445833333333333</v>
      </c>
      <c r="X58" s="6">
        <v>0.78611111111111109</v>
      </c>
      <c r="Y58" s="2">
        <v>0</v>
      </c>
      <c r="Z58" s="2">
        <v>1</v>
      </c>
      <c r="AA58" s="2">
        <v>0</v>
      </c>
      <c r="AB58" s="2">
        <v>19</v>
      </c>
      <c r="AC58" s="2">
        <v>37</v>
      </c>
      <c r="AD58" s="2">
        <v>30</v>
      </c>
      <c r="AE58" s="2">
        <v>59</v>
      </c>
      <c r="AF58" s="42" t="s">
        <v>125</v>
      </c>
    </row>
    <row r="59" spans="1:32">
      <c r="A59">
        <v>2019</v>
      </c>
      <c r="B59" s="15">
        <v>8</v>
      </c>
      <c r="C59" s="1" t="s">
        <v>110</v>
      </c>
      <c r="D59" s="2">
        <v>31</v>
      </c>
      <c r="E59" s="1" t="s">
        <v>111</v>
      </c>
      <c r="F59" s="3" t="s">
        <v>15</v>
      </c>
      <c r="G59" s="2">
        <v>70</v>
      </c>
      <c r="H59" s="2">
        <v>33</v>
      </c>
      <c r="I59" s="2">
        <v>51</v>
      </c>
      <c r="J59" s="2">
        <v>84</v>
      </c>
      <c r="K59" s="2">
        <v>8</v>
      </c>
      <c r="L59" s="2">
        <v>40</v>
      </c>
      <c r="M59" s="2">
        <v>25</v>
      </c>
      <c r="N59" s="2">
        <v>8</v>
      </c>
      <c r="O59" s="2">
        <v>0</v>
      </c>
      <c r="P59" s="2">
        <v>2</v>
      </c>
      <c r="Q59" s="2">
        <v>36</v>
      </c>
      <c r="R59" s="2">
        <v>15</v>
      </c>
      <c r="S59" s="2">
        <v>0</v>
      </c>
      <c r="T59" s="2">
        <v>275</v>
      </c>
      <c r="U59" s="2">
        <v>12</v>
      </c>
      <c r="V59" s="2">
        <v>464</v>
      </c>
      <c r="W59" s="5">
        <v>62.243749999999999</v>
      </c>
      <c r="X59" s="6">
        <v>0.88888888888888884</v>
      </c>
      <c r="Y59" s="2">
        <v>1</v>
      </c>
      <c r="Z59" s="2">
        <v>3</v>
      </c>
      <c r="AA59" s="2">
        <v>25</v>
      </c>
      <c r="AB59" s="2">
        <v>19</v>
      </c>
      <c r="AC59" s="2">
        <v>24</v>
      </c>
      <c r="AD59" s="2">
        <v>43</v>
      </c>
      <c r="AE59" s="2">
        <v>41</v>
      </c>
      <c r="AF59" s="42" t="s">
        <v>126</v>
      </c>
    </row>
    <row r="60" spans="1:32">
      <c r="A60">
        <v>2019</v>
      </c>
      <c r="B60" s="15">
        <v>9</v>
      </c>
      <c r="C60" s="1" t="s">
        <v>63</v>
      </c>
      <c r="D60" s="2">
        <v>22</v>
      </c>
      <c r="E60" s="1" t="s">
        <v>22</v>
      </c>
      <c r="F60" s="3" t="s">
        <v>18</v>
      </c>
      <c r="G60" s="2">
        <v>70</v>
      </c>
      <c r="H60" s="2">
        <v>47</v>
      </c>
      <c r="I60" s="2">
        <v>33</v>
      </c>
      <c r="J60" s="2">
        <v>80</v>
      </c>
      <c r="K60" s="2">
        <v>19</v>
      </c>
      <c r="L60" s="2">
        <v>8</v>
      </c>
      <c r="M60" s="4">
        <v>35</v>
      </c>
      <c r="N60" s="2">
        <v>12</v>
      </c>
      <c r="O60" s="2">
        <v>0</v>
      </c>
      <c r="P60" s="2">
        <v>5</v>
      </c>
      <c r="Q60" s="2">
        <v>20</v>
      </c>
      <c r="R60" s="2">
        <v>13</v>
      </c>
      <c r="S60" s="2">
        <v>0</v>
      </c>
      <c r="T60" s="2">
        <v>290</v>
      </c>
      <c r="U60" s="2">
        <v>16.2</v>
      </c>
      <c r="V60" s="2">
        <v>504</v>
      </c>
      <c r="W60" s="5">
        <v>61.161111111111111</v>
      </c>
      <c r="X60" s="6">
        <v>0.87361111111111112</v>
      </c>
      <c r="Y60" s="2">
        <v>506</v>
      </c>
      <c r="Z60" s="2">
        <v>415</v>
      </c>
      <c r="AA60" s="2">
        <v>54.9</v>
      </c>
      <c r="AB60" s="2">
        <v>60</v>
      </c>
      <c r="AC60" s="2">
        <v>40</v>
      </c>
      <c r="AD60" s="2">
        <v>78</v>
      </c>
      <c r="AE60" s="2">
        <v>48</v>
      </c>
      <c r="AF60" s="42" t="s">
        <v>127</v>
      </c>
    </row>
    <row r="61" spans="1:32" ht="15" thickBot="1">
      <c r="A61">
        <v>2019</v>
      </c>
      <c r="B61" s="34">
        <v>10</v>
      </c>
      <c r="C61" s="35" t="s">
        <v>11</v>
      </c>
      <c r="D61" s="36">
        <v>23</v>
      </c>
      <c r="E61" s="35" t="s">
        <v>128</v>
      </c>
      <c r="F61" s="37" t="s">
        <v>18</v>
      </c>
      <c r="G61" s="36">
        <v>68</v>
      </c>
      <c r="H61" s="36">
        <v>36</v>
      </c>
      <c r="I61" s="36">
        <v>42</v>
      </c>
      <c r="J61" s="36">
        <v>78</v>
      </c>
      <c r="K61" s="36">
        <v>5</v>
      </c>
      <c r="L61" s="36">
        <v>34</v>
      </c>
      <c r="M61" s="36">
        <v>24</v>
      </c>
      <c r="N61" s="36">
        <v>11</v>
      </c>
      <c r="O61" s="36">
        <v>1</v>
      </c>
      <c r="P61" s="36">
        <v>9</v>
      </c>
      <c r="Q61" s="36">
        <v>26</v>
      </c>
      <c r="R61" s="36">
        <v>16</v>
      </c>
      <c r="S61" s="36">
        <v>0</v>
      </c>
      <c r="T61" s="36">
        <v>227</v>
      </c>
      <c r="U61" s="36">
        <v>15.9</v>
      </c>
      <c r="V61" s="36">
        <v>396</v>
      </c>
      <c r="W61" s="38">
        <v>62.619444444444447</v>
      </c>
      <c r="X61" s="39">
        <v>0.92083333333333328</v>
      </c>
      <c r="Y61" s="36">
        <v>615</v>
      </c>
      <c r="Z61" s="36">
        <v>696</v>
      </c>
      <c r="AA61" s="36">
        <v>46.9</v>
      </c>
      <c r="AB61" s="36">
        <v>42</v>
      </c>
      <c r="AC61" s="36">
        <v>40</v>
      </c>
      <c r="AD61" s="36">
        <v>44</v>
      </c>
      <c r="AE61" s="36">
        <v>67</v>
      </c>
      <c r="AF61" s="58" t="s">
        <v>129</v>
      </c>
    </row>
    <row r="62" spans="1:32">
      <c r="A62">
        <v>2018</v>
      </c>
      <c r="B62" s="7">
        <v>1</v>
      </c>
      <c r="C62" s="8" t="s">
        <v>4</v>
      </c>
      <c r="D62" s="9">
        <v>25</v>
      </c>
      <c r="E62" s="8" t="s">
        <v>14</v>
      </c>
      <c r="F62" s="10" t="s">
        <v>15</v>
      </c>
      <c r="G62" s="9">
        <v>82</v>
      </c>
      <c r="H62" s="9">
        <v>41</v>
      </c>
      <c r="I62" s="11">
        <v>87</v>
      </c>
      <c r="J62" s="11">
        <v>128</v>
      </c>
      <c r="K62" s="9">
        <v>24</v>
      </c>
      <c r="L62" s="9">
        <v>62</v>
      </c>
      <c r="M62" s="9">
        <v>26</v>
      </c>
      <c r="N62" s="9">
        <v>15</v>
      </c>
      <c r="O62" s="9">
        <v>0</v>
      </c>
      <c r="P62" s="9">
        <v>8</v>
      </c>
      <c r="Q62" s="9">
        <v>54</v>
      </c>
      <c r="R62" s="9">
        <v>33</v>
      </c>
      <c r="S62" s="9">
        <v>0</v>
      </c>
      <c r="T62" s="9">
        <v>246</v>
      </c>
      <c r="U62" s="9">
        <v>16.7</v>
      </c>
      <c r="V62" s="9">
        <v>499</v>
      </c>
      <c r="W62" s="12">
        <v>68.215277777777771</v>
      </c>
      <c r="X62" s="13">
        <v>0.83194444444444449</v>
      </c>
      <c r="Y62" s="9">
        <v>0</v>
      </c>
      <c r="Z62" s="9">
        <v>3</v>
      </c>
      <c r="AA62" s="9">
        <v>0</v>
      </c>
      <c r="AB62" s="9">
        <v>31</v>
      </c>
      <c r="AC62" s="9">
        <v>44</v>
      </c>
      <c r="AD62" s="9">
        <v>58</v>
      </c>
      <c r="AE62" s="9">
        <v>89</v>
      </c>
      <c r="AF62" s="41" t="s">
        <v>130</v>
      </c>
    </row>
    <row r="63" spans="1:32">
      <c r="A63">
        <v>2018</v>
      </c>
      <c r="B63" s="15">
        <v>2</v>
      </c>
      <c r="C63" s="1" t="s">
        <v>9</v>
      </c>
      <c r="D63" s="2">
        <v>22</v>
      </c>
      <c r="E63" s="1" t="s">
        <v>19</v>
      </c>
      <c r="F63" s="3" t="s">
        <v>18</v>
      </c>
      <c r="G63" s="2">
        <v>78</v>
      </c>
      <c r="H63" s="2">
        <v>41</v>
      </c>
      <c r="I63" s="2">
        <v>75</v>
      </c>
      <c r="J63" s="2">
        <v>116</v>
      </c>
      <c r="K63" s="2">
        <v>3</v>
      </c>
      <c r="L63" s="2">
        <v>20</v>
      </c>
      <c r="M63" s="2">
        <v>31</v>
      </c>
      <c r="N63" s="2">
        <v>9</v>
      </c>
      <c r="O63" s="2">
        <v>1</v>
      </c>
      <c r="P63" s="2">
        <v>9</v>
      </c>
      <c r="Q63" s="2">
        <v>50</v>
      </c>
      <c r="R63" s="2">
        <v>24</v>
      </c>
      <c r="S63" s="2">
        <v>1</v>
      </c>
      <c r="T63" s="2">
        <v>240</v>
      </c>
      <c r="U63" s="2">
        <v>17.100000000000001</v>
      </c>
      <c r="V63" s="2">
        <v>423</v>
      </c>
      <c r="W63" s="5">
        <v>74.220833333333331</v>
      </c>
      <c r="X63" s="6">
        <v>0.95138888888888884</v>
      </c>
      <c r="Y63" s="2">
        <v>428</v>
      </c>
      <c r="Z63" s="2">
        <v>490</v>
      </c>
      <c r="AA63" s="2">
        <v>46.6</v>
      </c>
      <c r="AB63" s="2">
        <v>30</v>
      </c>
      <c r="AC63" s="2">
        <v>39</v>
      </c>
      <c r="AD63" s="2">
        <v>99</v>
      </c>
      <c r="AE63" s="2">
        <v>89</v>
      </c>
      <c r="AF63" s="42" t="s">
        <v>131</v>
      </c>
    </row>
    <row r="64" spans="1:32">
      <c r="A64">
        <v>2018</v>
      </c>
      <c r="B64" s="15">
        <v>3</v>
      </c>
      <c r="C64" s="1" t="s">
        <v>110</v>
      </c>
      <c r="D64" s="2">
        <v>30</v>
      </c>
      <c r="E64" s="1" t="s">
        <v>111</v>
      </c>
      <c r="F64" s="3" t="s">
        <v>15</v>
      </c>
      <c r="G64" s="2">
        <v>81</v>
      </c>
      <c r="H64" s="2">
        <v>44</v>
      </c>
      <c r="I64" s="2">
        <v>66</v>
      </c>
      <c r="J64" s="2">
        <v>110</v>
      </c>
      <c r="K64" s="2">
        <v>2</v>
      </c>
      <c r="L64" s="2">
        <v>22</v>
      </c>
      <c r="M64" s="2">
        <v>35</v>
      </c>
      <c r="N64" s="2">
        <v>9</v>
      </c>
      <c r="O64" s="2">
        <v>0</v>
      </c>
      <c r="P64" s="2">
        <v>7</v>
      </c>
      <c r="Q64" s="2">
        <v>45</v>
      </c>
      <c r="R64" s="2">
        <v>21</v>
      </c>
      <c r="S64" s="2">
        <v>0</v>
      </c>
      <c r="T64" s="2">
        <v>341</v>
      </c>
      <c r="U64" s="2">
        <v>12.9</v>
      </c>
      <c r="V64" s="2">
        <v>598</v>
      </c>
      <c r="W64" s="5">
        <v>75.90069444444444</v>
      </c>
      <c r="X64" s="6">
        <v>0.93680555555555556</v>
      </c>
      <c r="Y64" s="2">
        <v>1</v>
      </c>
      <c r="Z64" s="2">
        <v>4</v>
      </c>
      <c r="AA64" s="2">
        <v>20</v>
      </c>
      <c r="AB64" s="2">
        <v>18</v>
      </c>
      <c r="AC64" s="2">
        <v>21</v>
      </c>
      <c r="AD64" s="2">
        <v>42</v>
      </c>
      <c r="AE64" s="2">
        <v>54</v>
      </c>
      <c r="AF64" s="42" t="s">
        <v>132</v>
      </c>
    </row>
    <row r="65" spans="1:32">
      <c r="A65">
        <v>2018</v>
      </c>
      <c r="B65" s="15">
        <v>4</v>
      </c>
      <c r="C65" s="1" t="s">
        <v>6</v>
      </c>
      <c r="D65" s="2">
        <v>23</v>
      </c>
      <c r="E65" s="1" t="s">
        <v>19</v>
      </c>
      <c r="F65" s="3" t="s">
        <v>18</v>
      </c>
      <c r="G65" s="2">
        <v>82</v>
      </c>
      <c r="H65" s="2">
        <v>50</v>
      </c>
      <c r="I65" s="2">
        <v>55</v>
      </c>
      <c r="J65" s="2">
        <v>105</v>
      </c>
      <c r="K65" s="2">
        <v>2</v>
      </c>
      <c r="L65" s="2">
        <v>52</v>
      </c>
      <c r="M65" s="2">
        <v>31</v>
      </c>
      <c r="N65" s="2">
        <v>16</v>
      </c>
      <c r="O65" s="2">
        <v>3</v>
      </c>
      <c r="P65" s="2">
        <v>5</v>
      </c>
      <c r="Q65" s="2">
        <v>42</v>
      </c>
      <c r="R65" s="2">
        <v>13</v>
      </c>
      <c r="S65" s="2">
        <v>0</v>
      </c>
      <c r="T65" s="2">
        <v>231</v>
      </c>
      <c r="U65" s="4">
        <v>21.6</v>
      </c>
      <c r="V65" s="2">
        <v>404</v>
      </c>
      <c r="W65" s="5">
        <v>77.185416666666669</v>
      </c>
      <c r="X65" s="6">
        <v>0.94097222222222221</v>
      </c>
      <c r="Y65" s="2">
        <v>677</v>
      </c>
      <c r="Z65" s="2">
        <v>663</v>
      </c>
      <c r="AA65" s="2">
        <v>50.5</v>
      </c>
      <c r="AB65" s="2">
        <v>26</v>
      </c>
      <c r="AC65" s="2">
        <v>57</v>
      </c>
      <c r="AD65" s="2">
        <v>71</v>
      </c>
      <c r="AE65" s="2">
        <v>116</v>
      </c>
      <c r="AF65" s="42" t="s">
        <v>133</v>
      </c>
    </row>
    <row r="66" spans="1:32">
      <c r="A66">
        <v>2018</v>
      </c>
      <c r="B66" s="15">
        <v>5</v>
      </c>
      <c r="C66" s="1" t="s">
        <v>13</v>
      </c>
      <c r="D66" s="2">
        <v>31</v>
      </c>
      <c r="E66" s="1" t="s">
        <v>27</v>
      </c>
      <c r="F66" s="3" t="s">
        <v>18</v>
      </c>
      <c r="G66" s="2">
        <v>79</v>
      </c>
      <c r="H66" s="2">
        <v>35</v>
      </c>
      <c r="I66" s="2">
        <v>65</v>
      </c>
      <c r="J66" s="2">
        <v>100</v>
      </c>
      <c r="K66" s="2">
        <v>18</v>
      </c>
      <c r="L66" s="2">
        <v>36</v>
      </c>
      <c r="M66" s="2">
        <v>23</v>
      </c>
      <c r="N66" s="2">
        <v>12</v>
      </c>
      <c r="O66" s="2">
        <v>0</v>
      </c>
      <c r="P66" s="2">
        <v>3</v>
      </c>
      <c r="Q66" s="2">
        <v>46</v>
      </c>
      <c r="R66" s="2">
        <v>17</v>
      </c>
      <c r="S66" s="2">
        <v>2</v>
      </c>
      <c r="T66" s="2">
        <v>220</v>
      </c>
      <c r="U66" s="2">
        <v>15.9</v>
      </c>
      <c r="V66" s="2">
        <v>348</v>
      </c>
      <c r="W66" s="5">
        <v>69.097916666666663</v>
      </c>
      <c r="X66" s="2">
        <v>0.875</v>
      </c>
      <c r="Y66" s="2">
        <v>1012</v>
      </c>
      <c r="Z66" s="2">
        <v>814</v>
      </c>
      <c r="AA66" s="2">
        <v>55.4</v>
      </c>
      <c r="AB66" s="2">
        <v>43</v>
      </c>
      <c r="AC66" s="2">
        <v>85</v>
      </c>
      <c r="AD66" s="2">
        <v>54</v>
      </c>
      <c r="AE66" s="2">
        <v>67</v>
      </c>
      <c r="AF66" s="42" t="s">
        <v>134</v>
      </c>
    </row>
    <row r="67" spans="1:32">
      <c r="A67">
        <v>2018</v>
      </c>
      <c r="B67" s="15">
        <v>6</v>
      </c>
      <c r="C67" s="1" t="s">
        <v>107</v>
      </c>
      <c r="D67" s="2">
        <v>30</v>
      </c>
      <c r="E67" s="1" t="s">
        <v>21</v>
      </c>
      <c r="F67" s="3" t="s">
        <v>24</v>
      </c>
      <c r="G67" s="2">
        <v>79</v>
      </c>
      <c r="H67" s="2">
        <v>36</v>
      </c>
      <c r="I67" s="2">
        <v>64</v>
      </c>
      <c r="J67" s="2">
        <v>100</v>
      </c>
      <c r="K67" s="2">
        <v>15</v>
      </c>
      <c r="L67" s="2">
        <v>96</v>
      </c>
      <c r="M67" s="2">
        <v>23</v>
      </c>
      <c r="N67" s="2">
        <v>10</v>
      </c>
      <c r="O67" s="2">
        <v>3</v>
      </c>
      <c r="P67" s="2">
        <v>9</v>
      </c>
      <c r="Q67" s="2">
        <v>36</v>
      </c>
      <c r="R67" s="2">
        <v>24</v>
      </c>
      <c r="S67" s="2">
        <v>4</v>
      </c>
      <c r="T67" s="2">
        <v>231</v>
      </c>
      <c r="U67" s="2">
        <v>15.6</v>
      </c>
      <c r="V67" s="2">
        <v>430</v>
      </c>
      <c r="W67" s="5">
        <v>64.594444444444449</v>
      </c>
      <c r="X67" s="6">
        <v>0.81736111111111109</v>
      </c>
      <c r="Y67" s="2">
        <v>45</v>
      </c>
      <c r="Z67" s="2">
        <v>60</v>
      </c>
      <c r="AA67" s="2">
        <v>42.9</v>
      </c>
      <c r="AB67" s="2">
        <v>19</v>
      </c>
      <c r="AC67" s="2">
        <v>46</v>
      </c>
      <c r="AD67" s="2">
        <v>59</v>
      </c>
      <c r="AE67" s="2">
        <v>84</v>
      </c>
      <c r="AF67" s="42" t="s">
        <v>135</v>
      </c>
    </row>
    <row r="68" spans="1:32">
      <c r="A68">
        <v>2018</v>
      </c>
      <c r="B68" s="15">
        <v>7</v>
      </c>
      <c r="C68" s="1" t="s">
        <v>90</v>
      </c>
      <c r="D68" s="2">
        <v>25</v>
      </c>
      <c r="E68" s="1" t="s">
        <v>91</v>
      </c>
      <c r="F68" s="3" t="s">
        <v>24</v>
      </c>
      <c r="G68" s="2">
        <v>82</v>
      </c>
      <c r="H68" s="2">
        <v>36</v>
      </c>
      <c r="I68" s="2">
        <v>63</v>
      </c>
      <c r="J68" s="2">
        <v>99</v>
      </c>
      <c r="K68" s="2">
        <v>18</v>
      </c>
      <c r="L68" s="2">
        <v>24</v>
      </c>
      <c r="M68" s="2">
        <v>30</v>
      </c>
      <c r="N68" s="2">
        <v>6</v>
      </c>
      <c r="O68" s="2">
        <v>0</v>
      </c>
      <c r="P68" s="2">
        <v>8</v>
      </c>
      <c r="Q68" s="2">
        <v>42</v>
      </c>
      <c r="R68" s="2">
        <v>21</v>
      </c>
      <c r="S68" s="2">
        <v>0</v>
      </c>
      <c r="T68" s="2">
        <v>245</v>
      </c>
      <c r="U68" s="2">
        <v>14.7</v>
      </c>
      <c r="V68" s="2">
        <v>436</v>
      </c>
      <c r="W68" s="5">
        <v>68.586805555555557</v>
      </c>
      <c r="X68" s="6">
        <v>0.83611111111111114</v>
      </c>
      <c r="Y68" s="2">
        <v>1</v>
      </c>
      <c r="Z68" s="2">
        <v>2</v>
      </c>
      <c r="AA68" s="2">
        <v>33.299999999999997</v>
      </c>
      <c r="AB68" s="2">
        <v>12</v>
      </c>
      <c r="AC68" s="2">
        <v>12</v>
      </c>
      <c r="AD68" s="2">
        <v>58</v>
      </c>
      <c r="AE68" s="2">
        <v>124</v>
      </c>
      <c r="AF68" s="42" t="s">
        <v>136</v>
      </c>
    </row>
    <row r="69" spans="1:32">
      <c r="A69">
        <v>2018</v>
      </c>
      <c r="B69" s="15">
        <v>8</v>
      </c>
      <c r="C69" s="1" t="s">
        <v>5</v>
      </c>
      <c r="D69" s="2">
        <v>23</v>
      </c>
      <c r="E69" s="1" t="s">
        <v>17</v>
      </c>
      <c r="F69" s="3" t="s">
        <v>18</v>
      </c>
      <c r="G69" s="2">
        <v>82</v>
      </c>
      <c r="H69" s="2">
        <v>41</v>
      </c>
      <c r="I69" s="2">
        <v>58</v>
      </c>
      <c r="J69" s="2">
        <v>99</v>
      </c>
      <c r="K69" s="2">
        <v>20</v>
      </c>
      <c r="L69" s="2">
        <v>34</v>
      </c>
      <c r="M69" s="2">
        <v>29</v>
      </c>
      <c r="N69" s="2">
        <v>12</v>
      </c>
      <c r="O69" s="2">
        <v>0</v>
      </c>
      <c r="P69" s="2">
        <v>6</v>
      </c>
      <c r="Q69" s="2">
        <v>33</v>
      </c>
      <c r="R69" s="2">
        <v>25</v>
      </c>
      <c r="S69" s="2">
        <v>0</v>
      </c>
      <c r="T69" s="4">
        <v>365</v>
      </c>
      <c r="U69" s="2">
        <v>11.2</v>
      </c>
      <c r="V69" s="2">
        <v>589</v>
      </c>
      <c r="W69" s="5">
        <v>75.479166666666671</v>
      </c>
      <c r="X69" s="6">
        <v>0.92013888888888884</v>
      </c>
      <c r="Y69" s="2">
        <v>518</v>
      </c>
      <c r="Z69" s="2">
        <v>666</v>
      </c>
      <c r="AA69" s="2">
        <v>43.8</v>
      </c>
      <c r="AB69" s="2">
        <v>31</v>
      </c>
      <c r="AC69" s="2">
        <v>54</v>
      </c>
      <c r="AD69" s="2">
        <v>48</v>
      </c>
      <c r="AE69" s="2">
        <v>64</v>
      </c>
      <c r="AF69" s="42" t="s">
        <v>137</v>
      </c>
    </row>
    <row r="70" spans="1:32">
      <c r="A70">
        <v>2018</v>
      </c>
      <c r="B70" s="15">
        <v>9</v>
      </c>
      <c r="C70" s="1" t="s">
        <v>100</v>
      </c>
      <c r="D70" s="2">
        <v>28</v>
      </c>
      <c r="E70" s="1" t="s">
        <v>14</v>
      </c>
      <c r="F70" s="3" t="s">
        <v>18</v>
      </c>
      <c r="G70" s="2">
        <v>82</v>
      </c>
      <c r="H70" s="2">
        <v>45</v>
      </c>
      <c r="I70" s="2">
        <v>53</v>
      </c>
      <c r="J70" s="2">
        <v>98</v>
      </c>
      <c r="K70" s="2">
        <v>4</v>
      </c>
      <c r="L70" s="2">
        <v>37</v>
      </c>
      <c r="M70" s="2">
        <v>24</v>
      </c>
      <c r="N70" s="2">
        <v>19</v>
      </c>
      <c r="O70" s="2">
        <v>2</v>
      </c>
      <c r="P70" s="2">
        <v>6</v>
      </c>
      <c r="Q70" s="2">
        <v>32</v>
      </c>
      <c r="R70" s="2">
        <v>21</v>
      </c>
      <c r="S70" s="2">
        <v>0</v>
      </c>
      <c r="T70" s="2">
        <v>234</v>
      </c>
      <c r="U70" s="2">
        <v>19.2</v>
      </c>
      <c r="V70" s="2">
        <v>425</v>
      </c>
      <c r="W70" s="5">
        <v>62.525694444444447</v>
      </c>
      <c r="X70" s="6">
        <v>0.76249999999999996</v>
      </c>
      <c r="Y70" s="2">
        <v>506</v>
      </c>
      <c r="Z70" s="2">
        <v>447</v>
      </c>
      <c r="AA70" s="2">
        <v>53.1</v>
      </c>
      <c r="AB70" s="2">
        <v>40</v>
      </c>
      <c r="AC70" s="2">
        <v>72</v>
      </c>
      <c r="AD70" s="2">
        <v>28</v>
      </c>
      <c r="AE70" s="2">
        <v>60</v>
      </c>
      <c r="AF70" s="42" t="s">
        <v>138</v>
      </c>
    </row>
    <row r="71" spans="1:32" ht="15" thickBot="1">
      <c r="A71">
        <v>2018</v>
      </c>
      <c r="B71" s="34">
        <v>10</v>
      </c>
      <c r="C71" s="35" t="s">
        <v>139</v>
      </c>
      <c r="D71" s="36">
        <v>23</v>
      </c>
      <c r="E71" s="35" t="s">
        <v>82</v>
      </c>
      <c r="F71" s="37" t="s">
        <v>18</v>
      </c>
      <c r="G71" s="36">
        <v>82</v>
      </c>
      <c r="H71" s="36">
        <v>35</v>
      </c>
      <c r="I71" s="36">
        <v>61</v>
      </c>
      <c r="J71" s="36">
        <v>96</v>
      </c>
      <c r="K71" s="36">
        <v>-3</v>
      </c>
      <c r="L71" s="36">
        <v>8</v>
      </c>
      <c r="M71" s="36">
        <v>22</v>
      </c>
      <c r="N71" s="36">
        <v>13</v>
      </c>
      <c r="O71" s="36">
        <v>0</v>
      </c>
      <c r="P71" s="36">
        <v>5</v>
      </c>
      <c r="Q71" s="36">
        <v>42</v>
      </c>
      <c r="R71" s="36">
        <v>18</v>
      </c>
      <c r="S71" s="36">
        <v>1</v>
      </c>
      <c r="T71" s="36">
        <v>206</v>
      </c>
      <c r="U71" s="36">
        <v>17</v>
      </c>
      <c r="V71" s="36">
        <v>317</v>
      </c>
      <c r="W71" s="38">
        <v>76.375694444444449</v>
      </c>
      <c r="X71" s="39">
        <v>0.93125000000000002</v>
      </c>
      <c r="Y71" s="36">
        <v>1041</v>
      </c>
      <c r="Z71" s="36">
        <v>898</v>
      </c>
      <c r="AA71" s="36">
        <v>53.7</v>
      </c>
      <c r="AB71" s="36">
        <v>61</v>
      </c>
      <c r="AC71" s="36">
        <v>28</v>
      </c>
      <c r="AD71" s="36">
        <v>100</v>
      </c>
      <c r="AE71" s="36">
        <v>69</v>
      </c>
      <c r="AF71" s="58" t="s">
        <v>140</v>
      </c>
    </row>
    <row r="72" spans="1:32">
      <c r="A72">
        <v>2017</v>
      </c>
      <c r="B72" s="7">
        <v>1</v>
      </c>
      <c r="C72" s="8" t="s">
        <v>9</v>
      </c>
      <c r="D72" s="9">
        <v>21</v>
      </c>
      <c r="E72" s="8" t="s">
        <v>19</v>
      </c>
      <c r="F72" s="10" t="s">
        <v>18</v>
      </c>
      <c r="G72" s="11">
        <v>82</v>
      </c>
      <c r="H72" s="9">
        <v>41</v>
      </c>
      <c r="I72" s="9">
        <v>67</v>
      </c>
      <c r="J72" s="11">
        <v>108</v>
      </c>
      <c r="K72" s="9">
        <v>20</v>
      </c>
      <c r="L72" s="9">
        <v>26</v>
      </c>
      <c r="M72" s="11">
        <v>35</v>
      </c>
      <c r="N72" s="9">
        <v>5</v>
      </c>
      <c r="O72" s="9">
        <v>1</v>
      </c>
      <c r="P72" s="9">
        <v>7</v>
      </c>
      <c r="Q72" s="9">
        <v>49</v>
      </c>
      <c r="R72" s="9">
        <v>15</v>
      </c>
      <c r="S72" s="9">
        <v>3</v>
      </c>
      <c r="T72" s="9">
        <v>274</v>
      </c>
      <c r="U72" s="9">
        <v>15</v>
      </c>
      <c r="V72" s="9">
        <v>432</v>
      </c>
      <c r="W72" s="12">
        <v>73.634722222222223</v>
      </c>
      <c r="X72" s="13">
        <v>0.8979166666666667</v>
      </c>
      <c r="Y72" s="9">
        <v>376</v>
      </c>
      <c r="Z72" s="9">
        <v>533</v>
      </c>
      <c r="AA72" s="9">
        <v>41.4</v>
      </c>
      <c r="AB72" s="9">
        <v>46</v>
      </c>
      <c r="AC72" s="9">
        <v>28</v>
      </c>
      <c r="AD72" s="9">
        <v>111</v>
      </c>
      <c r="AE72" s="9">
        <v>67</v>
      </c>
      <c r="AF72" s="41" t="s">
        <v>141</v>
      </c>
    </row>
    <row r="73" spans="1:32">
      <c r="A73">
        <v>2017</v>
      </c>
      <c r="B73" s="15">
        <v>2</v>
      </c>
      <c r="C73" s="1" t="s">
        <v>142</v>
      </c>
      <c r="D73" s="2">
        <v>30</v>
      </c>
      <c r="E73" s="1" t="s">
        <v>143</v>
      </c>
      <c r="F73" s="3" t="s">
        <v>24</v>
      </c>
      <c r="G73" s="4">
        <v>82</v>
      </c>
      <c r="H73" s="2">
        <v>34</v>
      </c>
      <c r="I73" s="4">
        <v>68</v>
      </c>
      <c r="J73" s="2">
        <v>102</v>
      </c>
      <c r="K73" s="2">
        <v>28</v>
      </c>
      <c r="L73" s="2">
        <v>20</v>
      </c>
      <c r="M73" s="2">
        <v>25</v>
      </c>
      <c r="N73" s="2">
        <v>9</v>
      </c>
      <c r="O73" s="2">
        <v>0</v>
      </c>
      <c r="P73" s="2">
        <v>1</v>
      </c>
      <c r="Q73" s="2">
        <v>41</v>
      </c>
      <c r="R73" s="2">
        <v>27</v>
      </c>
      <c r="S73" s="2">
        <v>0</v>
      </c>
      <c r="T73" s="2">
        <v>193</v>
      </c>
      <c r="U73" s="2">
        <v>17.600000000000001</v>
      </c>
      <c r="V73" s="2">
        <v>361</v>
      </c>
      <c r="W73" s="5">
        <v>69.575000000000003</v>
      </c>
      <c r="X73" s="6">
        <v>0.84861111111111109</v>
      </c>
      <c r="Y73" s="2">
        <v>638</v>
      </c>
      <c r="Z73" s="2">
        <v>450</v>
      </c>
      <c r="AA73" s="2">
        <v>58.6</v>
      </c>
      <c r="AB73" s="2">
        <v>23</v>
      </c>
      <c r="AC73" s="2">
        <v>30</v>
      </c>
      <c r="AD73" s="2">
        <v>34</v>
      </c>
      <c r="AE73" s="2">
        <v>44</v>
      </c>
      <c r="AF73" s="42" t="s">
        <v>144</v>
      </c>
    </row>
    <row r="74" spans="1:32">
      <c r="A74">
        <v>2017</v>
      </c>
      <c r="B74" s="15">
        <v>3</v>
      </c>
      <c r="C74" s="1" t="s">
        <v>4</v>
      </c>
      <c r="D74" s="2">
        <v>24</v>
      </c>
      <c r="E74" s="1" t="s">
        <v>14</v>
      </c>
      <c r="F74" s="3" t="s">
        <v>15</v>
      </c>
      <c r="G74" s="2">
        <v>80</v>
      </c>
      <c r="H74" s="2">
        <v>39</v>
      </c>
      <c r="I74" s="2">
        <v>61</v>
      </c>
      <c r="J74" s="2">
        <v>100</v>
      </c>
      <c r="K74" s="2">
        <v>15</v>
      </c>
      <c r="L74" s="2">
        <v>42</v>
      </c>
      <c r="M74" s="2">
        <v>31</v>
      </c>
      <c r="N74" s="2">
        <v>8</v>
      </c>
      <c r="O74" s="2">
        <v>0</v>
      </c>
      <c r="P74" s="2">
        <v>7</v>
      </c>
      <c r="Q74" s="2">
        <v>33</v>
      </c>
      <c r="R74" s="2">
        <v>28</v>
      </c>
      <c r="S74" s="2">
        <v>0</v>
      </c>
      <c r="T74" s="2">
        <v>279</v>
      </c>
      <c r="U74" s="2">
        <v>14</v>
      </c>
      <c r="V74" s="2">
        <v>547</v>
      </c>
      <c r="W74" s="5">
        <v>66.071527777777774</v>
      </c>
      <c r="X74" s="6">
        <v>0.8256944444444444</v>
      </c>
      <c r="Y74" s="2">
        <v>3</v>
      </c>
      <c r="Z74" s="2">
        <v>2</v>
      </c>
      <c r="AA74" s="2">
        <v>60</v>
      </c>
      <c r="AB74" s="2">
        <v>15</v>
      </c>
      <c r="AC74" s="2">
        <v>31</v>
      </c>
      <c r="AD74" s="2">
        <v>66</v>
      </c>
      <c r="AE74" s="2">
        <v>79</v>
      </c>
      <c r="AF74" s="42" t="s">
        <v>145</v>
      </c>
    </row>
    <row r="75" spans="1:32">
      <c r="A75">
        <v>2017</v>
      </c>
      <c r="B75" s="15">
        <v>4</v>
      </c>
      <c r="C75" s="1" t="s">
        <v>146</v>
      </c>
      <c r="D75" s="2">
        <v>31</v>
      </c>
      <c r="E75" s="1" t="s">
        <v>27</v>
      </c>
      <c r="F75" s="3" t="s">
        <v>18</v>
      </c>
      <c r="G75" s="2">
        <v>78</v>
      </c>
      <c r="H75" s="2">
        <v>42</v>
      </c>
      <c r="I75" s="2">
        <v>56</v>
      </c>
      <c r="J75" s="2">
        <v>98</v>
      </c>
      <c r="K75" s="2">
        <v>16</v>
      </c>
      <c r="L75" s="2">
        <v>87</v>
      </c>
      <c r="M75" s="2">
        <v>28</v>
      </c>
      <c r="N75" s="2">
        <v>14</v>
      </c>
      <c r="O75" s="2">
        <v>0</v>
      </c>
      <c r="P75" s="2">
        <v>7</v>
      </c>
      <c r="Q75" s="2">
        <v>32</v>
      </c>
      <c r="R75" s="2">
        <v>24</v>
      </c>
      <c r="S75" s="2">
        <v>0</v>
      </c>
      <c r="T75" s="2">
        <v>239</v>
      </c>
      <c r="U75" s="2">
        <v>17.600000000000001</v>
      </c>
      <c r="V75" s="2">
        <v>379</v>
      </c>
      <c r="W75" s="5">
        <v>61.71736111111111</v>
      </c>
      <c r="X75" s="6">
        <v>0.79097222222222219</v>
      </c>
      <c r="Y75" s="2">
        <v>460</v>
      </c>
      <c r="Z75" s="2">
        <v>592</v>
      </c>
      <c r="AA75" s="2">
        <v>43.7</v>
      </c>
      <c r="AB75" s="2">
        <v>32</v>
      </c>
      <c r="AC75" s="2">
        <v>48</v>
      </c>
      <c r="AD75" s="2">
        <v>75</v>
      </c>
      <c r="AE75" s="2">
        <v>73</v>
      </c>
      <c r="AF75" s="42" t="s">
        <v>147</v>
      </c>
    </row>
    <row r="76" spans="1:32">
      <c r="A76">
        <v>2017</v>
      </c>
      <c r="B76" s="15">
        <v>5</v>
      </c>
      <c r="C76" s="1" t="s">
        <v>5</v>
      </c>
      <c r="D76" s="2">
        <v>22</v>
      </c>
      <c r="E76" s="1" t="s">
        <v>17</v>
      </c>
      <c r="F76" s="3" t="s">
        <v>18</v>
      </c>
      <c r="G76" s="2">
        <v>74</v>
      </c>
      <c r="H76" s="2">
        <v>39</v>
      </c>
      <c r="I76" s="2">
        <v>58</v>
      </c>
      <c r="J76" s="2">
        <v>97</v>
      </c>
      <c r="K76" s="2">
        <v>11</v>
      </c>
      <c r="L76" s="2">
        <v>55</v>
      </c>
      <c r="M76" s="2">
        <v>27</v>
      </c>
      <c r="N76" s="2">
        <v>12</v>
      </c>
      <c r="O76" s="2">
        <v>0</v>
      </c>
      <c r="P76" s="4">
        <v>12</v>
      </c>
      <c r="Q76" s="2">
        <v>37</v>
      </c>
      <c r="R76" s="2">
        <v>20</v>
      </c>
      <c r="S76" s="2">
        <v>1</v>
      </c>
      <c r="T76" s="2">
        <v>284</v>
      </c>
      <c r="U76" s="2">
        <v>13.7</v>
      </c>
      <c r="V76" s="2">
        <v>496</v>
      </c>
      <c r="W76" s="5">
        <v>61.374305555555559</v>
      </c>
      <c r="X76" s="6">
        <v>0.82916666666666672</v>
      </c>
      <c r="Y76" s="2">
        <v>484</v>
      </c>
      <c r="Z76" s="2">
        <v>672</v>
      </c>
      <c r="AA76" s="2">
        <v>41.9</v>
      </c>
      <c r="AB76" s="2">
        <v>22</v>
      </c>
      <c r="AC76" s="2">
        <v>38</v>
      </c>
      <c r="AD76" s="2">
        <v>36</v>
      </c>
      <c r="AE76" s="2">
        <v>41</v>
      </c>
      <c r="AF76" s="42" t="s">
        <v>148</v>
      </c>
    </row>
    <row r="77" spans="1:32">
      <c r="A77">
        <v>2017</v>
      </c>
      <c r="B77" s="15">
        <v>6</v>
      </c>
      <c r="C77" s="1" t="s">
        <v>149</v>
      </c>
      <c r="D77" s="2">
        <v>26</v>
      </c>
      <c r="E77" s="1" t="s">
        <v>150</v>
      </c>
      <c r="F77" s="3" t="s">
        <v>24</v>
      </c>
      <c r="G77" s="2">
        <v>76</v>
      </c>
      <c r="H77" s="2">
        <v>39</v>
      </c>
      <c r="I77" s="2">
        <v>54</v>
      </c>
      <c r="J77" s="2">
        <v>93</v>
      </c>
      <c r="K77" s="2">
        <v>14</v>
      </c>
      <c r="L77" s="2">
        <v>34</v>
      </c>
      <c r="M77" s="2">
        <v>25</v>
      </c>
      <c r="N77" s="2">
        <v>13</v>
      </c>
      <c r="O77" s="2">
        <v>1</v>
      </c>
      <c r="P77" s="2">
        <v>7</v>
      </c>
      <c r="Q77" s="2">
        <v>30</v>
      </c>
      <c r="R77" s="2">
        <v>24</v>
      </c>
      <c r="S77" s="2">
        <v>0</v>
      </c>
      <c r="T77" s="2">
        <v>278</v>
      </c>
      <c r="U77" s="2">
        <v>14</v>
      </c>
      <c r="V77" s="2">
        <v>460</v>
      </c>
      <c r="W77" s="5">
        <v>60.615277777777777</v>
      </c>
      <c r="X77" s="6">
        <v>0.79791666666666672</v>
      </c>
      <c r="Y77" s="2">
        <v>72</v>
      </c>
      <c r="Z77" s="2">
        <v>76</v>
      </c>
      <c r="AA77" s="2">
        <v>48.6</v>
      </c>
      <c r="AB77" s="2">
        <v>44</v>
      </c>
      <c r="AC77" s="2">
        <v>72</v>
      </c>
      <c r="AD77" s="2">
        <v>81</v>
      </c>
      <c r="AE77" s="2">
        <v>69</v>
      </c>
      <c r="AF77" s="43" t="s">
        <v>151</v>
      </c>
    </row>
    <row r="78" spans="1:32">
      <c r="A78">
        <v>2017</v>
      </c>
      <c r="B78" s="15">
        <v>7</v>
      </c>
      <c r="C78" s="1" t="s">
        <v>152</v>
      </c>
      <c r="D78" s="2">
        <v>30</v>
      </c>
      <c r="E78" s="1" t="s">
        <v>27</v>
      </c>
      <c r="F78" s="3" t="s">
        <v>15</v>
      </c>
      <c r="G78" s="4">
        <v>82</v>
      </c>
      <c r="H78" s="2">
        <v>34</v>
      </c>
      <c r="I78" s="2">
        <v>58</v>
      </c>
      <c r="J78" s="2">
        <v>92</v>
      </c>
      <c r="K78" s="2">
        <v>-4</v>
      </c>
      <c r="L78" s="2">
        <v>36</v>
      </c>
      <c r="M78" s="2">
        <v>22</v>
      </c>
      <c r="N78" s="2">
        <v>12</v>
      </c>
      <c r="O78" s="2">
        <v>0</v>
      </c>
      <c r="P78" s="2">
        <v>6</v>
      </c>
      <c r="Q78" s="2">
        <v>28</v>
      </c>
      <c r="R78" s="2">
        <v>30</v>
      </c>
      <c r="S78" s="2">
        <v>0</v>
      </c>
      <c r="T78" s="2">
        <v>261</v>
      </c>
      <c r="U78" s="2">
        <v>13</v>
      </c>
      <c r="V78" s="2">
        <v>449</v>
      </c>
      <c r="W78" s="5">
        <v>63.84375</v>
      </c>
      <c r="X78" s="6">
        <v>0.77847222222222223</v>
      </c>
      <c r="Y78" s="2">
        <v>6</v>
      </c>
      <c r="Z78" s="2">
        <v>13</v>
      </c>
      <c r="AA78" s="2">
        <v>31.6</v>
      </c>
      <c r="AB78" s="2">
        <v>17</v>
      </c>
      <c r="AC78" s="2">
        <v>10</v>
      </c>
      <c r="AD78" s="2">
        <v>26</v>
      </c>
      <c r="AE78" s="2">
        <v>60</v>
      </c>
      <c r="AF78" s="17" t="s">
        <v>153</v>
      </c>
    </row>
    <row r="79" spans="1:32">
      <c r="A79">
        <v>2017</v>
      </c>
      <c r="B79" s="15">
        <v>8</v>
      </c>
      <c r="C79" s="1" t="s">
        <v>154</v>
      </c>
      <c r="D79" s="2">
        <v>30</v>
      </c>
      <c r="E79" s="1" t="s">
        <v>155</v>
      </c>
      <c r="F79" s="3" t="s">
        <v>18</v>
      </c>
      <c r="G79" s="4">
        <v>82</v>
      </c>
      <c r="H79" s="2">
        <v>35</v>
      </c>
      <c r="I79" s="2">
        <v>57</v>
      </c>
      <c r="J79" s="2">
        <v>92</v>
      </c>
      <c r="K79" s="2">
        <v>21</v>
      </c>
      <c r="L79" s="2">
        <v>20</v>
      </c>
      <c r="M79" s="2">
        <v>28</v>
      </c>
      <c r="N79" s="2">
        <v>7</v>
      </c>
      <c r="O79" s="2">
        <v>0</v>
      </c>
      <c r="P79" s="2">
        <v>6</v>
      </c>
      <c r="Q79" s="2">
        <v>35</v>
      </c>
      <c r="R79" s="2">
        <v>20</v>
      </c>
      <c r="S79" s="2">
        <v>2</v>
      </c>
      <c r="T79" s="2">
        <v>200</v>
      </c>
      <c r="U79" s="2">
        <v>17.5</v>
      </c>
      <c r="V79" s="2">
        <v>350</v>
      </c>
      <c r="W79" s="5">
        <v>75.456944444444446</v>
      </c>
      <c r="X79" s="6">
        <v>0.92013888888888884</v>
      </c>
      <c r="Y79" s="2">
        <v>983</v>
      </c>
      <c r="Z79" s="2">
        <v>833</v>
      </c>
      <c r="AA79" s="2">
        <v>54.1</v>
      </c>
      <c r="AB79" s="2">
        <v>64</v>
      </c>
      <c r="AC79" s="2">
        <v>50</v>
      </c>
      <c r="AD79" s="2">
        <v>54</v>
      </c>
      <c r="AE79" s="2">
        <v>70</v>
      </c>
      <c r="AF79" s="42" t="s">
        <v>156</v>
      </c>
    </row>
    <row r="80" spans="1:32">
      <c r="A80">
        <v>2017</v>
      </c>
      <c r="B80" s="15">
        <v>9</v>
      </c>
      <c r="C80" s="1" t="s">
        <v>157</v>
      </c>
      <c r="D80" s="2">
        <v>31</v>
      </c>
      <c r="E80" s="1" t="s">
        <v>23</v>
      </c>
      <c r="F80" s="3" t="s">
        <v>15</v>
      </c>
      <c r="G80" s="2">
        <v>81</v>
      </c>
      <c r="H80" s="2">
        <v>23</v>
      </c>
      <c r="I80" s="4">
        <v>68</v>
      </c>
      <c r="J80" s="2">
        <v>91</v>
      </c>
      <c r="K80" s="2">
        <v>13</v>
      </c>
      <c r="L80" s="2">
        <v>52</v>
      </c>
      <c r="M80" s="2">
        <v>17</v>
      </c>
      <c r="N80" s="2">
        <v>6</v>
      </c>
      <c r="O80" s="2">
        <v>0</v>
      </c>
      <c r="P80" s="2">
        <v>2</v>
      </c>
      <c r="Q80" s="2">
        <v>32</v>
      </c>
      <c r="R80" s="2">
        <v>34</v>
      </c>
      <c r="S80" s="2">
        <v>2</v>
      </c>
      <c r="T80" s="2">
        <v>246</v>
      </c>
      <c r="U80" s="2">
        <v>9.3000000000000007</v>
      </c>
      <c r="V80" s="2">
        <v>410</v>
      </c>
      <c r="W80" s="5">
        <v>68.365972222222226</v>
      </c>
      <c r="X80" s="6">
        <v>0.84375</v>
      </c>
      <c r="Y80" s="2">
        <v>166</v>
      </c>
      <c r="Z80" s="2">
        <v>196</v>
      </c>
      <c r="AA80" s="2">
        <v>45.9</v>
      </c>
      <c r="AB80" s="2">
        <v>66</v>
      </c>
      <c r="AC80" s="2">
        <v>94</v>
      </c>
      <c r="AD80" s="2">
        <v>34</v>
      </c>
      <c r="AE80" s="2">
        <v>55</v>
      </c>
      <c r="AF80" s="42" t="s">
        <v>158</v>
      </c>
    </row>
    <row r="81" spans="1:32" ht="15" thickBot="1">
      <c r="A81">
        <v>2017</v>
      </c>
      <c r="B81" s="34">
        <v>10</v>
      </c>
      <c r="C81" s="35" t="s">
        <v>13</v>
      </c>
      <c r="D81" s="36">
        <v>30</v>
      </c>
      <c r="E81" s="35" t="s">
        <v>27</v>
      </c>
      <c r="F81" s="37" t="s">
        <v>18</v>
      </c>
      <c r="G81" s="57">
        <v>82</v>
      </c>
      <c r="H81" s="36">
        <v>29</v>
      </c>
      <c r="I81" s="36">
        <v>60</v>
      </c>
      <c r="J81" s="36">
        <v>89</v>
      </c>
      <c r="K81" s="36">
        <v>0</v>
      </c>
      <c r="L81" s="36">
        <v>46</v>
      </c>
      <c r="M81" s="36">
        <v>20</v>
      </c>
      <c r="N81" s="36">
        <v>9</v>
      </c>
      <c r="O81" s="36">
        <v>0</v>
      </c>
      <c r="P81" s="36">
        <v>6</v>
      </c>
      <c r="Q81" s="36">
        <v>31</v>
      </c>
      <c r="R81" s="36">
        <v>29</v>
      </c>
      <c r="S81" s="36">
        <v>0</v>
      </c>
      <c r="T81" s="36">
        <v>247</v>
      </c>
      <c r="U81" s="36">
        <v>11.7</v>
      </c>
      <c r="V81" s="36">
        <v>412</v>
      </c>
      <c r="W81" s="38">
        <v>70.688194444444449</v>
      </c>
      <c r="X81" s="39">
        <v>0.8618055555555556</v>
      </c>
      <c r="Y81" s="36">
        <v>1026</v>
      </c>
      <c r="Z81" s="36">
        <v>909</v>
      </c>
      <c r="AA81" s="36">
        <v>53</v>
      </c>
      <c r="AB81" s="36">
        <v>36</v>
      </c>
      <c r="AC81" s="36">
        <v>75</v>
      </c>
      <c r="AD81" s="36">
        <v>42</v>
      </c>
      <c r="AE81" s="36">
        <v>76</v>
      </c>
      <c r="AF81" s="58" t="s">
        <v>159</v>
      </c>
    </row>
    <row r="82" spans="1:32">
      <c r="A82">
        <v>2016</v>
      </c>
      <c r="B82" s="7">
        <v>1</v>
      </c>
      <c r="C82" s="8" t="s">
        <v>9</v>
      </c>
      <c r="D82" s="9">
        <v>20</v>
      </c>
      <c r="E82" s="8" t="s">
        <v>19</v>
      </c>
      <c r="F82" s="10" t="s">
        <v>18</v>
      </c>
      <c r="G82" s="11">
        <v>82</v>
      </c>
      <c r="H82" s="9">
        <v>30</v>
      </c>
      <c r="I82" s="11">
        <v>70</v>
      </c>
      <c r="J82" s="11">
        <v>100</v>
      </c>
      <c r="K82" s="9">
        <v>27</v>
      </c>
      <c r="L82" s="9">
        <v>26</v>
      </c>
      <c r="M82" s="9">
        <v>26</v>
      </c>
      <c r="N82" s="9">
        <v>3</v>
      </c>
      <c r="O82" s="9">
        <v>1</v>
      </c>
      <c r="P82" s="9">
        <v>6</v>
      </c>
      <c r="Q82" s="9">
        <v>45</v>
      </c>
      <c r="R82" s="9">
        <v>24</v>
      </c>
      <c r="S82" s="9">
        <v>1</v>
      </c>
      <c r="T82" s="9">
        <v>251</v>
      </c>
      <c r="U82" s="9">
        <v>12</v>
      </c>
      <c r="V82" s="9">
        <v>420</v>
      </c>
      <c r="W82" s="12">
        <v>72.199305555555554</v>
      </c>
      <c r="X82" s="13">
        <v>0.88055555555555554</v>
      </c>
      <c r="Y82" s="9">
        <v>348</v>
      </c>
      <c r="Z82" s="9">
        <v>458</v>
      </c>
      <c r="AA82" s="9">
        <v>43.2</v>
      </c>
      <c r="AB82" s="9">
        <v>29</v>
      </c>
      <c r="AC82" s="9">
        <v>34</v>
      </c>
      <c r="AD82" s="9">
        <v>76</v>
      </c>
      <c r="AE82" s="9">
        <v>54</v>
      </c>
      <c r="AF82" s="41" t="s">
        <v>160</v>
      </c>
    </row>
    <row r="83" spans="1:32">
      <c r="A83">
        <v>2016</v>
      </c>
      <c r="B83" s="15">
        <v>2</v>
      </c>
      <c r="C83" s="1" t="s">
        <v>13</v>
      </c>
      <c r="D83" s="2">
        <v>29</v>
      </c>
      <c r="E83" s="1" t="s">
        <v>27</v>
      </c>
      <c r="F83" s="3" t="s">
        <v>18</v>
      </c>
      <c r="G83" s="2">
        <v>75</v>
      </c>
      <c r="H83" s="4">
        <v>44</v>
      </c>
      <c r="I83" s="2">
        <v>45</v>
      </c>
      <c r="J83" s="2">
        <v>89</v>
      </c>
      <c r="K83" s="2">
        <v>17</v>
      </c>
      <c r="L83" s="2">
        <v>24</v>
      </c>
      <c r="M83" s="2">
        <v>30</v>
      </c>
      <c r="N83" s="2">
        <v>14</v>
      </c>
      <c r="O83" s="2">
        <v>0</v>
      </c>
      <c r="P83" s="2">
        <v>5</v>
      </c>
      <c r="Q83" s="2">
        <v>34</v>
      </c>
      <c r="R83" s="2">
        <v>11</v>
      </c>
      <c r="S83" s="2">
        <v>0</v>
      </c>
      <c r="T83" s="2">
        <v>255</v>
      </c>
      <c r="U83" s="2">
        <v>17.3</v>
      </c>
      <c r="V83" s="2">
        <v>411</v>
      </c>
      <c r="W83" s="5">
        <v>62.118055555555557</v>
      </c>
      <c r="X83" s="6">
        <v>0.82847222222222228</v>
      </c>
      <c r="Y83" s="2">
        <v>842</v>
      </c>
      <c r="Z83" s="2">
        <v>906</v>
      </c>
      <c r="AA83" s="2">
        <v>48.2</v>
      </c>
      <c r="AB83" s="2">
        <v>27</v>
      </c>
      <c r="AC83" s="2">
        <v>80</v>
      </c>
      <c r="AD83" s="2">
        <v>39</v>
      </c>
      <c r="AE83" s="2">
        <v>70</v>
      </c>
      <c r="AF83" s="42" t="s">
        <v>161</v>
      </c>
    </row>
    <row r="84" spans="1:32">
      <c r="A84">
        <v>2016</v>
      </c>
      <c r="B84" s="15">
        <v>3</v>
      </c>
      <c r="C84" s="1" t="s">
        <v>110</v>
      </c>
      <c r="D84" s="2">
        <v>28</v>
      </c>
      <c r="E84" s="1" t="s">
        <v>111</v>
      </c>
      <c r="F84" s="3" t="s">
        <v>15</v>
      </c>
      <c r="G84" s="4">
        <v>82</v>
      </c>
      <c r="H84" s="2">
        <v>34</v>
      </c>
      <c r="I84" s="2">
        <v>55</v>
      </c>
      <c r="J84" s="2">
        <v>89</v>
      </c>
      <c r="K84" s="2">
        <v>11</v>
      </c>
      <c r="L84" s="2">
        <v>32</v>
      </c>
      <c r="M84" s="2">
        <v>27</v>
      </c>
      <c r="N84" s="2">
        <v>7</v>
      </c>
      <c r="O84" s="2">
        <v>0</v>
      </c>
      <c r="P84" s="2">
        <v>5</v>
      </c>
      <c r="Q84" s="2">
        <v>39</v>
      </c>
      <c r="R84" s="2">
        <v>16</v>
      </c>
      <c r="S84" s="2">
        <v>0</v>
      </c>
      <c r="T84" s="2">
        <v>292</v>
      </c>
      <c r="U84" s="2">
        <v>11.6</v>
      </c>
      <c r="V84" s="2">
        <v>491</v>
      </c>
      <c r="W84" s="5">
        <v>73.09930555555556</v>
      </c>
      <c r="X84" s="6">
        <v>0.89166666666666672</v>
      </c>
      <c r="Y84" s="2">
        <v>7</v>
      </c>
      <c r="Z84" s="2">
        <v>44</v>
      </c>
      <c r="AA84" s="2">
        <v>13.7</v>
      </c>
      <c r="AB84" s="2">
        <v>15</v>
      </c>
      <c r="AC84" s="2">
        <v>28</v>
      </c>
      <c r="AD84" s="2">
        <v>49</v>
      </c>
      <c r="AE84" s="2">
        <v>42</v>
      </c>
      <c r="AF84" s="42" t="s">
        <v>162</v>
      </c>
    </row>
    <row r="85" spans="1:32">
      <c r="A85">
        <v>2016</v>
      </c>
      <c r="B85" s="15">
        <v>4</v>
      </c>
      <c r="C85" s="1" t="s">
        <v>163</v>
      </c>
      <c r="D85" s="2">
        <v>29</v>
      </c>
      <c r="E85" s="1" t="s">
        <v>164</v>
      </c>
      <c r="F85" s="3" t="s">
        <v>18</v>
      </c>
      <c r="G85" s="4">
        <v>82</v>
      </c>
      <c r="H85" s="2">
        <v>23</v>
      </c>
      <c r="I85" s="2">
        <v>63</v>
      </c>
      <c r="J85" s="2">
        <v>86</v>
      </c>
      <c r="K85" s="2">
        <v>17</v>
      </c>
      <c r="L85" s="2">
        <v>38</v>
      </c>
      <c r="M85" s="2">
        <v>15</v>
      </c>
      <c r="N85" s="2">
        <v>8</v>
      </c>
      <c r="O85" s="2">
        <v>0</v>
      </c>
      <c r="P85" s="2">
        <v>5</v>
      </c>
      <c r="Q85" s="2">
        <v>36</v>
      </c>
      <c r="R85" s="2">
        <v>27</v>
      </c>
      <c r="S85" s="2">
        <v>0</v>
      </c>
      <c r="T85" s="2">
        <v>162</v>
      </c>
      <c r="U85" s="2">
        <v>14.2</v>
      </c>
      <c r="V85" s="2">
        <v>269</v>
      </c>
      <c r="W85" s="5">
        <v>62.388194444444444</v>
      </c>
      <c r="X85" s="6">
        <v>0.76111111111111107</v>
      </c>
      <c r="Y85" s="2">
        <v>685</v>
      </c>
      <c r="Z85" s="2">
        <v>648</v>
      </c>
      <c r="AA85" s="2">
        <v>51.4</v>
      </c>
      <c r="AB85" s="2">
        <v>33</v>
      </c>
      <c r="AC85" s="2">
        <v>45</v>
      </c>
      <c r="AD85" s="2">
        <v>61</v>
      </c>
      <c r="AE85" s="2">
        <v>54</v>
      </c>
      <c r="AF85" s="42" t="s">
        <v>165</v>
      </c>
    </row>
    <row r="86" spans="1:32">
      <c r="A86">
        <v>2016</v>
      </c>
      <c r="B86" s="15">
        <v>5</v>
      </c>
      <c r="C86" s="1" t="s">
        <v>4</v>
      </c>
      <c r="D86" s="2">
        <v>23</v>
      </c>
      <c r="E86" s="1" t="s">
        <v>14</v>
      </c>
      <c r="F86" s="3" t="s">
        <v>15</v>
      </c>
      <c r="G86" s="2">
        <v>74</v>
      </c>
      <c r="H86" s="2">
        <v>40</v>
      </c>
      <c r="I86" s="2">
        <v>45</v>
      </c>
      <c r="J86" s="2">
        <v>85</v>
      </c>
      <c r="K86" s="2">
        <v>13</v>
      </c>
      <c r="L86" s="2">
        <v>38</v>
      </c>
      <c r="M86" s="2">
        <v>23</v>
      </c>
      <c r="N86" s="4">
        <v>17</v>
      </c>
      <c r="O86" s="2">
        <v>0</v>
      </c>
      <c r="P86" s="2">
        <v>7</v>
      </c>
      <c r="Q86" s="2">
        <v>30</v>
      </c>
      <c r="R86" s="2">
        <v>15</v>
      </c>
      <c r="S86" s="2">
        <v>0</v>
      </c>
      <c r="T86" s="2">
        <v>246</v>
      </c>
      <c r="U86" s="2">
        <v>16.3</v>
      </c>
      <c r="V86" s="2">
        <v>464</v>
      </c>
      <c r="W86" s="5">
        <v>59.93611111111111</v>
      </c>
      <c r="X86" s="6">
        <v>0.80972222222222223</v>
      </c>
      <c r="Y86" s="2">
        <v>0</v>
      </c>
      <c r="Z86" s="2">
        <v>0</v>
      </c>
      <c r="AA86" s="2"/>
      <c r="AB86" s="2">
        <v>20</v>
      </c>
      <c r="AC86" s="2">
        <v>30</v>
      </c>
      <c r="AD86" s="2">
        <v>54</v>
      </c>
      <c r="AE86" s="2">
        <v>64</v>
      </c>
      <c r="AF86" s="42" t="s">
        <v>166</v>
      </c>
    </row>
    <row r="87" spans="1:32">
      <c r="A87">
        <v>2016</v>
      </c>
      <c r="B87" s="15">
        <v>6</v>
      </c>
      <c r="C87" s="1" t="s">
        <v>107</v>
      </c>
      <c r="D87" s="2">
        <v>28</v>
      </c>
      <c r="E87" s="1" t="s">
        <v>21</v>
      </c>
      <c r="F87" s="3" t="s">
        <v>24</v>
      </c>
      <c r="G87" s="2">
        <v>80</v>
      </c>
      <c r="H87" s="2">
        <v>39</v>
      </c>
      <c r="I87" s="2">
        <v>46</v>
      </c>
      <c r="J87" s="2">
        <v>85</v>
      </c>
      <c r="K87" s="2">
        <v>18</v>
      </c>
      <c r="L87" s="2">
        <v>81</v>
      </c>
      <c r="M87" s="2">
        <v>27</v>
      </c>
      <c r="N87" s="2">
        <v>9</v>
      </c>
      <c r="O87" s="2">
        <v>3</v>
      </c>
      <c r="P87" s="2">
        <v>8</v>
      </c>
      <c r="Q87" s="2">
        <v>29</v>
      </c>
      <c r="R87" s="2">
        <v>15</v>
      </c>
      <c r="S87" s="2">
        <v>2</v>
      </c>
      <c r="T87" s="2">
        <v>226</v>
      </c>
      <c r="U87" s="2">
        <v>17.3</v>
      </c>
      <c r="V87" s="2">
        <v>408</v>
      </c>
      <c r="W87" s="5">
        <v>64.788194444444443</v>
      </c>
      <c r="X87" s="6">
        <v>0.80972222222222223</v>
      </c>
      <c r="Y87" s="2">
        <v>13</v>
      </c>
      <c r="Z87" s="2">
        <v>23</v>
      </c>
      <c r="AA87" s="2">
        <v>36.1</v>
      </c>
      <c r="AB87" s="2">
        <v>35</v>
      </c>
      <c r="AC87" s="2">
        <v>51</v>
      </c>
      <c r="AD87" s="2">
        <v>69</v>
      </c>
      <c r="AE87" s="2">
        <v>84</v>
      </c>
      <c r="AF87" s="42" t="s">
        <v>167</v>
      </c>
    </row>
    <row r="88" spans="1:32">
      <c r="A88">
        <v>2016</v>
      </c>
      <c r="B88" s="15">
        <v>7</v>
      </c>
      <c r="C88" s="1" t="s">
        <v>116</v>
      </c>
      <c r="D88" s="2">
        <v>23</v>
      </c>
      <c r="E88" s="1" t="s">
        <v>23</v>
      </c>
      <c r="F88" s="3" t="s">
        <v>18</v>
      </c>
      <c r="G88" s="2">
        <v>79</v>
      </c>
      <c r="H88" s="2">
        <v>32</v>
      </c>
      <c r="I88" s="2">
        <v>50</v>
      </c>
      <c r="J88" s="2">
        <v>82</v>
      </c>
      <c r="K88" s="2">
        <v>18</v>
      </c>
      <c r="L88" s="2">
        <v>38</v>
      </c>
      <c r="M88" s="2">
        <v>25</v>
      </c>
      <c r="N88" s="2">
        <v>7</v>
      </c>
      <c r="O88" s="2">
        <v>0</v>
      </c>
      <c r="P88" s="2">
        <v>5</v>
      </c>
      <c r="Q88" s="2">
        <v>40</v>
      </c>
      <c r="R88" s="2">
        <v>8</v>
      </c>
      <c r="S88" s="2">
        <v>2</v>
      </c>
      <c r="T88" s="2">
        <v>160</v>
      </c>
      <c r="U88" s="2">
        <v>20</v>
      </c>
      <c r="V88" s="2">
        <v>278</v>
      </c>
      <c r="W88" s="5">
        <v>67.671527777777783</v>
      </c>
      <c r="X88" s="6">
        <v>0.8569444444444444</v>
      </c>
      <c r="Y88" s="2">
        <v>635</v>
      </c>
      <c r="Z88" s="2">
        <v>826</v>
      </c>
      <c r="AA88" s="2">
        <v>43.5</v>
      </c>
      <c r="AB88" s="2">
        <v>34</v>
      </c>
      <c r="AC88" s="2">
        <v>49</v>
      </c>
      <c r="AD88" s="2">
        <v>67</v>
      </c>
      <c r="AE88" s="2">
        <v>42</v>
      </c>
      <c r="AF88" s="42" t="s">
        <v>168</v>
      </c>
    </row>
    <row r="89" spans="1:32">
      <c r="A89">
        <v>2016</v>
      </c>
      <c r="B89" s="15">
        <v>8</v>
      </c>
      <c r="C89" s="1" t="s">
        <v>6</v>
      </c>
      <c r="D89" s="2">
        <v>21</v>
      </c>
      <c r="E89" s="1" t="s">
        <v>19</v>
      </c>
      <c r="F89" s="3" t="s">
        <v>18</v>
      </c>
      <c r="G89" s="4">
        <v>82</v>
      </c>
      <c r="H89" s="2">
        <v>29</v>
      </c>
      <c r="I89" s="2">
        <v>48</v>
      </c>
      <c r="J89" s="2">
        <v>77</v>
      </c>
      <c r="K89" s="2">
        <v>7</v>
      </c>
      <c r="L89" s="2">
        <v>20</v>
      </c>
      <c r="M89" s="2">
        <v>19</v>
      </c>
      <c r="N89" s="2">
        <v>10</v>
      </c>
      <c r="O89" s="2">
        <v>0</v>
      </c>
      <c r="P89" s="2">
        <v>5</v>
      </c>
      <c r="Q89" s="2">
        <v>31</v>
      </c>
      <c r="R89" s="2">
        <v>17</v>
      </c>
      <c r="S89" s="2">
        <v>0</v>
      </c>
      <c r="T89" s="2">
        <v>172</v>
      </c>
      <c r="U89" s="2">
        <v>16.899999999999999</v>
      </c>
      <c r="V89" s="2">
        <v>297</v>
      </c>
      <c r="W89" s="5">
        <v>64.520138888888894</v>
      </c>
      <c r="X89" s="6">
        <v>0.78680555555555554</v>
      </c>
      <c r="Y89" s="2">
        <v>476</v>
      </c>
      <c r="Z89" s="2">
        <v>496</v>
      </c>
      <c r="AA89" s="2">
        <v>49</v>
      </c>
      <c r="AB89" s="2">
        <v>36</v>
      </c>
      <c r="AC89" s="2">
        <v>41</v>
      </c>
      <c r="AD89" s="2">
        <v>75</v>
      </c>
      <c r="AE89" s="2">
        <v>75</v>
      </c>
      <c r="AF89" s="42" t="s">
        <v>169</v>
      </c>
    </row>
    <row r="90" spans="1:32">
      <c r="A90">
        <v>2016</v>
      </c>
      <c r="B90" s="15">
        <v>9</v>
      </c>
      <c r="C90" s="1" t="s">
        <v>170</v>
      </c>
      <c r="D90" s="2">
        <v>31</v>
      </c>
      <c r="E90" s="1" t="s">
        <v>171</v>
      </c>
      <c r="F90" s="3" t="s">
        <v>26</v>
      </c>
      <c r="G90" s="4">
        <v>82</v>
      </c>
      <c r="H90" s="2">
        <v>29</v>
      </c>
      <c r="I90" s="2">
        <v>47</v>
      </c>
      <c r="J90" s="2">
        <v>76</v>
      </c>
      <c r="K90" s="2">
        <v>19</v>
      </c>
      <c r="L90" s="2">
        <v>40</v>
      </c>
      <c r="M90" s="2">
        <v>21</v>
      </c>
      <c r="N90" s="2">
        <v>8</v>
      </c>
      <c r="O90" s="2">
        <v>0</v>
      </c>
      <c r="P90" s="2">
        <v>6</v>
      </c>
      <c r="Q90" s="2">
        <v>29</v>
      </c>
      <c r="R90" s="2">
        <v>17</v>
      </c>
      <c r="S90" s="2">
        <v>1</v>
      </c>
      <c r="T90" s="4">
        <v>320</v>
      </c>
      <c r="U90" s="2">
        <v>9.1</v>
      </c>
      <c r="V90" s="2">
        <v>775</v>
      </c>
      <c r="W90" s="5">
        <v>84.947222222222223</v>
      </c>
      <c r="X90" s="5">
        <v>1.0361111111111112</v>
      </c>
      <c r="Y90" s="2">
        <v>0</v>
      </c>
      <c r="Z90" s="2">
        <v>0</v>
      </c>
      <c r="AA90" s="2"/>
      <c r="AB90" s="2">
        <v>142</v>
      </c>
      <c r="AC90" s="2">
        <v>69</v>
      </c>
      <c r="AD90" s="2">
        <v>52</v>
      </c>
      <c r="AE90" s="2">
        <v>153</v>
      </c>
      <c r="AF90" s="42" t="s">
        <v>172</v>
      </c>
    </row>
    <row r="91" spans="1:32" ht="15" thickBot="1">
      <c r="A91">
        <v>2016</v>
      </c>
      <c r="B91" s="34">
        <v>10</v>
      </c>
      <c r="C91" s="35" t="s">
        <v>173</v>
      </c>
      <c r="D91" s="36">
        <v>25</v>
      </c>
      <c r="E91" s="35" t="s">
        <v>174</v>
      </c>
      <c r="F91" s="37" t="s">
        <v>15</v>
      </c>
      <c r="G91" s="57">
        <v>82</v>
      </c>
      <c r="H91" s="36">
        <v>39</v>
      </c>
      <c r="I91" s="36">
        <v>36</v>
      </c>
      <c r="J91" s="36">
        <v>75</v>
      </c>
      <c r="K91" s="36">
        <v>-1</v>
      </c>
      <c r="L91" s="36">
        <v>12</v>
      </c>
      <c r="M91" s="36">
        <v>30</v>
      </c>
      <c r="N91" s="36">
        <v>9</v>
      </c>
      <c r="O91" s="36">
        <v>0</v>
      </c>
      <c r="P91" s="36">
        <v>8</v>
      </c>
      <c r="Q91" s="36">
        <v>23</v>
      </c>
      <c r="R91" s="36">
        <v>13</v>
      </c>
      <c r="S91" s="36">
        <v>0</v>
      </c>
      <c r="T91" s="36">
        <v>286</v>
      </c>
      <c r="U91" s="36">
        <v>13.6</v>
      </c>
      <c r="V91" s="36">
        <v>526</v>
      </c>
      <c r="W91" s="38">
        <v>63.105555555555554</v>
      </c>
      <c r="X91" s="39">
        <v>0.76944444444444449</v>
      </c>
      <c r="Y91" s="36">
        <v>5</v>
      </c>
      <c r="Z91" s="36">
        <v>5</v>
      </c>
      <c r="AA91" s="36">
        <v>50</v>
      </c>
      <c r="AB91" s="36">
        <v>31</v>
      </c>
      <c r="AC91" s="36">
        <v>50</v>
      </c>
      <c r="AD91" s="36">
        <v>29</v>
      </c>
      <c r="AE91" s="36">
        <v>31</v>
      </c>
      <c r="AF91" s="58" t="s">
        <v>175</v>
      </c>
    </row>
    <row r="92" spans="1:32">
      <c r="A92">
        <v>2015</v>
      </c>
      <c r="B92" s="7">
        <v>1</v>
      </c>
      <c r="C92" s="8" t="s">
        <v>110</v>
      </c>
      <c r="D92" s="9">
        <v>27</v>
      </c>
      <c r="E92" s="8" t="s">
        <v>111</v>
      </c>
      <c r="F92" s="10" t="s">
        <v>15</v>
      </c>
      <c r="G92" s="9">
        <v>82</v>
      </c>
      <c r="H92" s="9">
        <v>46</v>
      </c>
      <c r="I92" s="9">
        <v>60</v>
      </c>
      <c r="J92" s="11">
        <v>106</v>
      </c>
      <c r="K92" s="9">
        <v>17</v>
      </c>
      <c r="L92" s="9">
        <v>30</v>
      </c>
      <c r="M92" s="9">
        <v>29</v>
      </c>
      <c r="N92" s="9">
        <v>17</v>
      </c>
      <c r="O92" s="9">
        <v>0</v>
      </c>
      <c r="P92" s="9">
        <v>9</v>
      </c>
      <c r="Q92" s="9">
        <v>40</v>
      </c>
      <c r="R92" s="9">
        <v>20</v>
      </c>
      <c r="S92" s="9">
        <v>0</v>
      </c>
      <c r="T92" s="9">
        <v>287</v>
      </c>
      <c r="U92" s="9">
        <v>16</v>
      </c>
      <c r="V92" s="9">
        <v>461</v>
      </c>
      <c r="W92" s="12">
        <v>69.735416666666666</v>
      </c>
      <c r="X92" s="13">
        <v>0.85069444444444442</v>
      </c>
      <c r="Y92" s="9">
        <v>11</v>
      </c>
      <c r="Z92" s="9">
        <v>40</v>
      </c>
      <c r="AA92" s="9">
        <v>21.6</v>
      </c>
      <c r="AB92" s="9">
        <v>21</v>
      </c>
      <c r="AC92" s="9">
        <v>37</v>
      </c>
      <c r="AD92" s="9">
        <v>34</v>
      </c>
      <c r="AE92" s="9">
        <v>37</v>
      </c>
      <c r="AF92" s="41" t="s">
        <v>176</v>
      </c>
    </row>
    <row r="93" spans="1:32">
      <c r="A93">
        <v>2015</v>
      </c>
      <c r="B93" s="15">
        <v>2</v>
      </c>
      <c r="C93" s="1" t="s">
        <v>177</v>
      </c>
      <c r="D93" s="2">
        <v>26</v>
      </c>
      <c r="E93" s="1" t="s">
        <v>79</v>
      </c>
      <c r="F93" s="3" t="s">
        <v>24</v>
      </c>
      <c r="G93" s="2">
        <v>82</v>
      </c>
      <c r="H93" s="2">
        <v>41</v>
      </c>
      <c r="I93" s="2">
        <v>48</v>
      </c>
      <c r="J93" s="2">
        <v>89</v>
      </c>
      <c r="K93" s="2">
        <v>7</v>
      </c>
      <c r="L93" s="2">
        <v>64</v>
      </c>
      <c r="M93" s="2">
        <v>22</v>
      </c>
      <c r="N93" s="2">
        <v>17</v>
      </c>
      <c r="O93" s="2">
        <v>2</v>
      </c>
      <c r="P93" s="2">
        <v>5</v>
      </c>
      <c r="Q93" s="2">
        <v>32</v>
      </c>
      <c r="R93" s="2">
        <v>13</v>
      </c>
      <c r="S93" s="2">
        <v>3</v>
      </c>
      <c r="T93" s="2">
        <v>247</v>
      </c>
      <c r="U93" s="2">
        <v>16.600000000000001</v>
      </c>
      <c r="V93" s="2">
        <v>431</v>
      </c>
      <c r="W93" s="5">
        <v>68.408333333333331</v>
      </c>
      <c r="X93" s="6">
        <v>0.83402777777777781</v>
      </c>
      <c r="Y93" s="2">
        <v>226</v>
      </c>
      <c r="Z93" s="2">
        <v>252</v>
      </c>
      <c r="AA93" s="2">
        <v>47.3</v>
      </c>
      <c r="AB93" s="2">
        <v>55</v>
      </c>
      <c r="AC93" s="2">
        <v>156</v>
      </c>
      <c r="AD93" s="2">
        <v>65</v>
      </c>
      <c r="AE93" s="2">
        <v>80</v>
      </c>
      <c r="AF93" s="42" t="s">
        <v>178</v>
      </c>
    </row>
    <row r="94" spans="1:32">
      <c r="A94">
        <v>2015</v>
      </c>
      <c r="B94" s="15">
        <v>3</v>
      </c>
      <c r="C94" s="1" t="s">
        <v>13</v>
      </c>
      <c r="D94" s="2">
        <v>28</v>
      </c>
      <c r="E94" s="1" t="s">
        <v>27</v>
      </c>
      <c r="F94" s="3" t="s">
        <v>18</v>
      </c>
      <c r="G94" s="2">
        <v>80</v>
      </c>
      <c r="H94" s="2">
        <v>36</v>
      </c>
      <c r="I94" s="2">
        <v>49</v>
      </c>
      <c r="J94" s="2">
        <v>85</v>
      </c>
      <c r="K94" s="2">
        <v>19</v>
      </c>
      <c r="L94" s="2">
        <v>42</v>
      </c>
      <c r="M94" s="2">
        <v>26</v>
      </c>
      <c r="N94" s="2">
        <v>10</v>
      </c>
      <c r="O94" s="2">
        <v>0</v>
      </c>
      <c r="P94" s="2">
        <v>9</v>
      </c>
      <c r="Q94" s="2">
        <v>35</v>
      </c>
      <c r="R94" s="2">
        <v>14</v>
      </c>
      <c r="S94" s="2">
        <v>0</v>
      </c>
      <c r="T94" s="2">
        <v>248</v>
      </c>
      <c r="U94" s="2">
        <v>14.5</v>
      </c>
      <c r="V94" s="2">
        <v>446</v>
      </c>
      <c r="W94" s="5">
        <v>68.231250000000003</v>
      </c>
      <c r="X94" s="6">
        <v>0.85277777777777775</v>
      </c>
      <c r="Y94" s="2">
        <v>986</v>
      </c>
      <c r="Z94" s="2">
        <v>921</v>
      </c>
      <c r="AA94" s="2">
        <v>51.7</v>
      </c>
      <c r="AB94" s="2">
        <v>35</v>
      </c>
      <c r="AC94" s="2">
        <v>90</v>
      </c>
      <c r="AD94" s="2">
        <v>40</v>
      </c>
      <c r="AE94" s="2">
        <v>47</v>
      </c>
      <c r="AF94" s="43" t="s">
        <v>179</v>
      </c>
    </row>
    <row r="95" spans="1:32">
      <c r="A95">
        <v>2015</v>
      </c>
      <c r="B95" s="15">
        <v>4</v>
      </c>
      <c r="C95" s="1" t="s">
        <v>180</v>
      </c>
      <c r="D95" s="2">
        <v>25</v>
      </c>
      <c r="E95" s="1" t="s">
        <v>181</v>
      </c>
      <c r="F95" s="3" t="s">
        <v>26</v>
      </c>
      <c r="G95" s="2">
        <v>82</v>
      </c>
      <c r="H95" s="2">
        <v>16</v>
      </c>
      <c r="I95" s="4">
        <v>66</v>
      </c>
      <c r="J95" s="2">
        <v>82</v>
      </c>
      <c r="K95" s="2">
        <v>-2</v>
      </c>
      <c r="L95" s="2">
        <v>50</v>
      </c>
      <c r="M95" s="2">
        <v>15</v>
      </c>
      <c r="N95" s="2">
        <v>1</v>
      </c>
      <c r="O95" s="2">
        <v>0</v>
      </c>
      <c r="P95" s="2">
        <v>3</v>
      </c>
      <c r="Q95" s="2">
        <v>41</v>
      </c>
      <c r="R95" s="2">
        <v>25</v>
      </c>
      <c r="S95" s="2">
        <v>0</v>
      </c>
      <c r="T95" s="2">
        <v>248</v>
      </c>
      <c r="U95" s="2">
        <v>6.5</v>
      </c>
      <c r="V95" s="2">
        <v>586</v>
      </c>
      <c r="W95" s="5">
        <v>98.97152777777778</v>
      </c>
      <c r="X95" s="5">
        <v>1.2069444444444444</v>
      </c>
      <c r="Y95" s="2">
        <v>0</v>
      </c>
      <c r="Z95" s="2">
        <v>1</v>
      </c>
      <c r="AA95" s="2">
        <v>0</v>
      </c>
      <c r="AB95" s="2">
        <v>175</v>
      </c>
      <c r="AC95" s="2">
        <v>84</v>
      </c>
      <c r="AD95" s="2">
        <v>61</v>
      </c>
      <c r="AE95" s="2">
        <v>96</v>
      </c>
      <c r="AF95" s="42" t="s">
        <v>182</v>
      </c>
    </row>
    <row r="96" spans="1:32">
      <c r="A96">
        <v>2015</v>
      </c>
      <c r="B96" s="15">
        <v>5</v>
      </c>
      <c r="C96" s="1" t="s">
        <v>183</v>
      </c>
      <c r="D96" s="2">
        <v>36</v>
      </c>
      <c r="E96" s="1" t="s">
        <v>171</v>
      </c>
      <c r="F96" s="3" t="s">
        <v>18</v>
      </c>
      <c r="G96" s="2">
        <v>82</v>
      </c>
      <c r="H96" s="2">
        <v>19</v>
      </c>
      <c r="I96" s="2">
        <v>63</v>
      </c>
      <c r="J96" s="2">
        <v>82</v>
      </c>
      <c r="K96" s="2">
        <v>25</v>
      </c>
      <c r="L96" s="2">
        <v>54</v>
      </c>
      <c r="M96" s="2">
        <v>11</v>
      </c>
      <c r="N96" s="2">
        <v>8</v>
      </c>
      <c r="O96" s="2">
        <v>0</v>
      </c>
      <c r="P96" s="2">
        <v>6</v>
      </c>
      <c r="Q96" s="2">
        <v>42</v>
      </c>
      <c r="R96" s="2">
        <v>21</v>
      </c>
      <c r="S96" s="2">
        <v>0</v>
      </c>
      <c r="T96" s="2">
        <v>121</v>
      </c>
      <c r="U96" s="2">
        <v>15.7</v>
      </c>
      <c r="V96" s="2">
        <v>211</v>
      </c>
      <c r="W96" s="5">
        <v>62.738194444444446</v>
      </c>
      <c r="X96" s="6">
        <v>0.76527777777777772</v>
      </c>
      <c r="Y96" s="2">
        <v>399</v>
      </c>
      <c r="Z96" s="2">
        <v>353</v>
      </c>
      <c r="AA96" s="2">
        <v>53.1</v>
      </c>
      <c r="AB96" s="2">
        <v>30</v>
      </c>
      <c r="AC96" s="2">
        <v>48</v>
      </c>
      <c r="AD96" s="2">
        <v>69</v>
      </c>
      <c r="AE96" s="2">
        <v>98</v>
      </c>
      <c r="AF96" s="42" t="s">
        <v>184</v>
      </c>
    </row>
    <row r="97" spans="1:32">
      <c r="A97">
        <v>2015</v>
      </c>
      <c r="B97" s="15">
        <v>6</v>
      </c>
      <c r="C97" s="1" t="s">
        <v>90</v>
      </c>
      <c r="D97" s="2">
        <v>22</v>
      </c>
      <c r="E97" s="1" t="s">
        <v>91</v>
      </c>
      <c r="F97" s="3" t="s">
        <v>24</v>
      </c>
      <c r="G97" s="2">
        <v>79</v>
      </c>
      <c r="H97" s="2">
        <v>30</v>
      </c>
      <c r="I97" s="2">
        <v>48</v>
      </c>
      <c r="J97" s="2">
        <v>78</v>
      </c>
      <c r="K97" s="2">
        <v>4</v>
      </c>
      <c r="L97" s="2">
        <v>20</v>
      </c>
      <c r="M97" s="2">
        <v>24</v>
      </c>
      <c r="N97" s="2">
        <v>6</v>
      </c>
      <c r="O97" s="2">
        <v>0</v>
      </c>
      <c r="P97" s="2">
        <v>6</v>
      </c>
      <c r="Q97" s="2">
        <v>33</v>
      </c>
      <c r="R97" s="2">
        <v>15</v>
      </c>
      <c r="S97" s="2">
        <v>0</v>
      </c>
      <c r="T97" s="2">
        <v>217</v>
      </c>
      <c r="U97" s="2">
        <v>13.8</v>
      </c>
      <c r="V97" s="2">
        <v>371</v>
      </c>
      <c r="W97" s="5">
        <v>65.604861111111106</v>
      </c>
      <c r="X97" s="6">
        <v>0.8305555555555556</v>
      </c>
      <c r="Y97" s="2">
        <v>2</v>
      </c>
      <c r="Z97" s="2">
        <v>3</v>
      </c>
      <c r="AA97" s="2">
        <v>40</v>
      </c>
      <c r="AB97" s="2">
        <v>10</v>
      </c>
      <c r="AC97" s="2">
        <v>26</v>
      </c>
      <c r="AD97" s="2">
        <v>41</v>
      </c>
      <c r="AE97" s="2">
        <v>90</v>
      </c>
      <c r="AF97" s="42" t="s">
        <v>185</v>
      </c>
    </row>
    <row r="98" spans="1:32">
      <c r="A98">
        <v>2015</v>
      </c>
      <c r="B98" s="15">
        <v>7</v>
      </c>
      <c r="C98" s="1" t="s">
        <v>186</v>
      </c>
      <c r="D98" s="2">
        <v>31</v>
      </c>
      <c r="E98" s="1" t="s">
        <v>171</v>
      </c>
      <c r="F98" s="3" t="s">
        <v>18</v>
      </c>
      <c r="G98" s="2">
        <v>82</v>
      </c>
      <c r="H98" s="2">
        <v>38</v>
      </c>
      <c r="I98" s="2">
        <v>40</v>
      </c>
      <c r="J98" s="2">
        <v>78</v>
      </c>
      <c r="K98" s="2">
        <v>25</v>
      </c>
      <c r="L98" s="2">
        <v>30</v>
      </c>
      <c r="M98" s="2">
        <v>26</v>
      </c>
      <c r="N98" s="2">
        <v>12</v>
      </c>
      <c r="O98" s="2">
        <v>0</v>
      </c>
      <c r="P98" s="4">
        <v>11</v>
      </c>
      <c r="Q98" s="2">
        <v>24</v>
      </c>
      <c r="R98" s="2">
        <v>16</v>
      </c>
      <c r="S98" s="2">
        <v>0</v>
      </c>
      <c r="T98" s="2">
        <v>224</v>
      </c>
      <c r="U98" s="2">
        <v>17</v>
      </c>
      <c r="V98" s="2">
        <v>394</v>
      </c>
      <c r="W98" s="5">
        <v>67.704166666666666</v>
      </c>
      <c r="X98" s="6">
        <v>0.8256944444444444</v>
      </c>
      <c r="Y98" s="2">
        <v>516</v>
      </c>
      <c r="Z98" s="2">
        <v>422</v>
      </c>
      <c r="AA98" s="2">
        <v>55</v>
      </c>
      <c r="AB98" s="2">
        <v>67</v>
      </c>
      <c r="AC98" s="2">
        <v>147</v>
      </c>
      <c r="AD98" s="2">
        <v>46</v>
      </c>
      <c r="AE98" s="2">
        <v>82</v>
      </c>
      <c r="AF98" s="42" t="s">
        <v>187</v>
      </c>
    </row>
    <row r="99" spans="1:32">
      <c r="A99">
        <v>2015</v>
      </c>
      <c r="B99" s="15">
        <v>8</v>
      </c>
      <c r="C99" s="1" t="s">
        <v>157</v>
      </c>
      <c r="D99" s="2">
        <v>29</v>
      </c>
      <c r="E99" s="1" t="s">
        <v>23</v>
      </c>
      <c r="F99" s="3" t="s">
        <v>15</v>
      </c>
      <c r="G99" s="2">
        <v>82</v>
      </c>
      <c r="H99" s="2">
        <v>26</v>
      </c>
      <c r="I99" s="2">
        <v>52</v>
      </c>
      <c r="J99" s="2">
        <v>78</v>
      </c>
      <c r="K99" s="2">
        <v>8</v>
      </c>
      <c r="L99" s="2">
        <v>49</v>
      </c>
      <c r="M99" s="2">
        <v>21</v>
      </c>
      <c r="N99" s="2">
        <v>3</v>
      </c>
      <c r="O99" s="2">
        <v>2</v>
      </c>
      <c r="P99" s="2">
        <v>5</v>
      </c>
      <c r="Q99" s="2">
        <v>36</v>
      </c>
      <c r="R99" s="2">
        <v>14</v>
      </c>
      <c r="S99" s="2">
        <v>2</v>
      </c>
      <c r="T99" s="2">
        <v>256</v>
      </c>
      <c r="U99" s="2">
        <v>10.199999999999999</v>
      </c>
      <c r="V99" s="2">
        <v>459</v>
      </c>
      <c r="W99" s="5">
        <v>67.606944444444451</v>
      </c>
      <c r="X99" s="6">
        <v>0.82430555555555551</v>
      </c>
      <c r="Y99" s="2">
        <v>10</v>
      </c>
      <c r="Z99" s="2">
        <v>18</v>
      </c>
      <c r="AA99" s="2">
        <v>35.700000000000003</v>
      </c>
      <c r="AB99" s="2">
        <v>56</v>
      </c>
      <c r="AC99" s="2">
        <v>92</v>
      </c>
      <c r="AD99" s="2">
        <v>38</v>
      </c>
      <c r="AE99" s="2">
        <v>46</v>
      </c>
      <c r="AF99" s="42" t="s">
        <v>188</v>
      </c>
    </row>
    <row r="100" spans="1:32">
      <c r="A100">
        <v>2015</v>
      </c>
      <c r="B100" s="15">
        <v>9</v>
      </c>
      <c r="C100" s="1" t="s">
        <v>189</v>
      </c>
      <c r="D100" s="2">
        <v>23</v>
      </c>
      <c r="E100" s="1" t="s">
        <v>164</v>
      </c>
      <c r="F100" s="3" t="s">
        <v>18</v>
      </c>
      <c r="G100" s="2">
        <v>82</v>
      </c>
      <c r="H100" s="2">
        <v>20</v>
      </c>
      <c r="I100" s="2">
        <v>57</v>
      </c>
      <c r="J100" s="2">
        <v>77</v>
      </c>
      <c r="K100" s="2">
        <v>27</v>
      </c>
      <c r="L100" s="2">
        <v>32</v>
      </c>
      <c r="M100" s="2">
        <v>15</v>
      </c>
      <c r="N100" s="2">
        <v>5</v>
      </c>
      <c r="O100" s="2">
        <v>0</v>
      </c>
      <c r="P100" s="2">
        <v>4</v>
      </c>
      <c r="Q100" s="2">
        <v>44</v>
      </c>
      <c r="R100" s="2">
        <v>13</v>
      </c>
      <c r="S100" s="2">
        <v>0</v>
      </c>
      <c r="T100" s="2">
        <v>193</v>
      </c>
      <c r="U100" s="2">
        <v>10.4</v>
      </c>
      <c r="V100" s="2">
        <v>318</v>
      </c>
      <c r="W100" s="5">
        <v>59.502083333333331</v>
      </c>
      <c r="X100" s="6">
        <v>0.72569444444444442</v>
      </c>
      <c r="Y100" s="2">
        <v>543</v>
      </c>
      <c r="Z100" s="2">
        <v>594</v>
      </c>
      <c r="AA100" s="2">
        <v>47.8</v>
      </c>
      <c r="AB100" s="2">
        <v>29</v>
      </c>
      <c r="AC100" s="2">
        <v>73</v>
      </c>
      <c r="AD100" s="2">
        <v>61</v>
      </c>
      <c r="AE100" s="2">
        <v>54</v>
      </c>
      <c r="AF100" s="42" t="s">
        <v>190</v>
      </c>
    </row>
    <row r="101" spans="1:32" ht="15" thickBot="1">
      <c r="A101">
        <v>2015</v>
      </c>
      <c r="B101" s="34">
        <v>10</v>
      </c>
      <c r="C101" s="35" t="s">
        <v>59</v>
      </c>
      <c r="D101" s="36">
        <v>24</v>
      </c>
      <c r="E101" s="35" t="s">
        <v>111</v>
      </c>
      <c r="F101" s="37" t="s">
        <v>24</v>
      </c>
      <c r="G101" s="36">
        <v>80</v>
      </c>
      <c r="H101" s="36">
        <v>30</v>
      </c>
      <c r="I101" s="36">
        <v>47</v>
      </c>
      <c r="J101" s="36">
        <v>77</v>
      </c>
      <c r="K101" s="36">
        <v>8</v>
      </c>
      <c r="L101" s="36">
        <v>32</v>
      </c>
      <c r="M101" s="36">
        <v>22</v>
      </c>
      <c r="N101" s="36">
        <v>8</v>
      </c>
      <c r="O101" s="36">
        <v>0</v>
      </c>
      <c r="P101" s="36">
        <v>7</v>
      </c>
      <c r="Q101" s="36">
        <v>31</v>
      </c>
      <c r="R101" s="36">
        <v>16</v>
      </c>
      <c r="S101" s="36">
        <v>0</v>
      </c>
      <c r="T101" s="36">
        <v>187</v>
      </c>
      <c r="U101" s="36">
        <v>16</v>
      </c>
      <c r="V101" s="36">
        <v>333</v>
      </c>
      <c r="W101" s="38">
        <v>61.734722222222224</v>
      </c>
      <c r="X101" s="39">
        <v>0.77152777777777781</v>
      </c>
      <c r="Y101" s="36">
        <v>0</v>
      </c>
      <c r="Z101" s="36">
        <v>0</v>
      </c>
      <c r="AA101" s="36"/>
      <c r="AB101" s="36">
        <v>14</v>
      </c>
      <c r="AC101" s="36">
        <v>46</v>
      </c>
      <c r="AD101" s="36">
        <v>29</v>
      </c>
      <c r="AE101" s="36">
        <v>35</v>
      </c>
      <c r="AF101" s="58" t="s">
        <v>191</v>
      </c>
    </row>
    <row r="102" spans="1:32">
      <c r="A102">
        <v>2014</v>
      </c>
      <c r="B102" s="7">
        <v>1</v>
      </c>
      <c r="C102" s="8" t="s">
        <v>177</v>
      </c>
      <c r="D102" s="9">
        <v>25</v>
      </c>
      <c r="E102" s="8" t="s">
        <v>79</v>
      </c>
      <c r="F102" s="10" t="s">
        <v>24</v>
      </c>
      <c r="G102" s="9">
        <v>82</v>
      </c>
      <c r="H102" s="9">
        <v>35</v>
      </c>
      <c r="I102" s="9">
        <v>52</v>
      </c>
      <c r="J102" s="11">
        <v>87</v>
      </c>
      <c r="K102" s="9">
        <v>1</v>
      </c>
      <c r="L102" s="9">
        <v>64</v>
      </c>
      <c r="M102" s="9">
        <v>23</v>
      </c>
      <c r="N102" s="9">
        <v>10</v>
      </c>
      <c r="O102" s="9">
        <v>2</v>
      </c>
      <c r="P102" s="9">
        <v>6</v>
      </c>
      <c r="Q102" s="9">
        <v>37</v>
      </c>
      <c r="R102" s="9">
        <v>13</v>
      </c>
      <c r="S102" s="9">
        <v>2</v>
      </c>
      <c r="T102" s="9">
        <v>253</v>
      </c>
      <c r="U102" s="9">
        <v>13.8</v>
      </c>
      <c r="V102" s="9">
        <v>466</v>
      </c>
      <c r="W102" s="12">
        <v>68.155555555555551</v>
      </c>
      <c r="X102" s="13">
        <v>0.83125000000000004</v>
      </c>
      <c r="Y102" s="9">
        <v>298</v>
      </c>
      <c r="Z102" s="9">
        <v>278</v>
      </c>
      <c r="AA102" s="9">
        <v>51.7</v>
      </c>
      <c r="AB102" s="9">
        <v>50</v>
      </c>
      <c r="AC102" s="9">
        <v>120</v>
      </c>
      <c r="AD102" s="9">
        <v>76</v>
      </c>
      <c r="AE102" s="9">
        <v>50</v>
      </c>
      <c r="AF102" s="41" t="s">
        <v>192</v>
      </c>
    </row>
    <row r="103" spans="1:32">
      <c r="A103">
        <v>2014</v>
      </c>
      <c r="B103" s="15">
        <v>2</v>
      </c>
      <c r="C103" s="1" t="s">
        <v>193</v>
      </c>
      <c r="D103" s="2">
        <v>24</v>
      </c>
      <c r="E103" s="1" t="s">
        <v>194</v>
      </c>
      <c r="F103" s="3" t="s">
        <v>18</v>
      </c>
      <c r="G103" s="2">
        <v>82</v>
      </c>
      <c r="H103" s="2">
        <v>38</v>
      </c>
      <c r="I103" s="2">
        <v>48</v>
      </c>
      <c r="J103" s="2">
        <v>86</v>
      </c>
      <c r="K103" s="2">
        <v>5</v>
      </c>
      <c r="L103" s="2">
        <v>46</v>
      </c>
      <c r="M103" s="2">
        <v>25</v>
      </c>
      <c r="N103" s="2">
        <v>13</v>
      </c>
      <c r="O103" s="2">
        <v>0</v>
      </c>
      <c r="P103" s="2">
        <v>8</v>
      </c>
      <c r="Q103" s="2">
        <v>29</v>
      </c>
      <c r="R103" s="2">
        <v>18</v>
      </c>
      <c r="S103" s="2">
        <v>1</v>
      </c>
      <c r="T103" s="2">
        <v>278</v>
      </c>
      <c r="U103" s="2">
        <v>13.7</v>
      </c>
      <c r="V103" s="2">
        <v>471</v>
      </c>
      <c r="W103" s="5">
        <v>70.63333333333334</v>
      </c>
      <c r="X103" s="6">
        <v>0.86111111111111116</v>
      </c>
      <c r="Y103" s="2">
        <v>753</v>
      </c>
      <c r="Z103" s="2">
        <v>689</v>
      </c>
      <c r="AA103" s="2">
        <v>52.2</v>
      </c>
      <c r="AB103" s="2">
        <v>37</v>
      </c>
      <c r="AC103" s="2">
        <v>48</v>
      </c>
      <c r="AD103" s="2">
        <v>94</v>
      </c>
      <c r="AE103" s="2">
        <v>109</v>
      </c>
      <c r="AF103" s="42" t="s">
        <v>195</v>
      </c>
    </row>
    <row r="104" spans="1:32">
      <c r="A104">
        <v>2014</v>
      </c>
      <c r="B104" s="15">
        <v>3</v>
      </c>
      <c r="C104" s="1" t="s">
        <v>13</v>
      </c>
      <c r="D104" s="2">
        <v>27</v>
      </c>
      <c r="E104" s="1" t="s">
        <v>27</v>
      </c>
      <c r="F104" s="3" t="s">
        <v>18</v>
      </c>
      <c r="G104" s="2">
        <v>77</v>
      </c>
      <c r="H104" s="2">
        <v>28</v>
      </c>
      <c r="I104" s="2">
        <v>56</v>
      </c>
      <c r="J104" s="2">
        <v>84</v>
      </c>
      <c r="K104" s="2">
        <v>5</v>
      </c>
      <c r="L104" s="2">
        <v>47</v>
      </c>
      <c r="M104" s="2">
        <v>18</v>
      </c>
      <c r="N104" s="2">
        <v>10</v>
      </c>
      <c r="O104" s="2">
        <v>0</v>
      </c>
      <c r="P104" s="2">
        <v>3</v>
      </c>
      <c r="Q104" s="2">
        <v>35</v>
      </c>
      <c r="R104" s="2">
        <v>21</v>
      </c>
      <c r="S104" s="2">
        <v>0</v>
      </c>
      <c r="T104" s="2">
        <v>237</v>
      </c>
      <c r="U104" s="2">
        <v>11.8</v>
      </c>
      <c r="V104" s="2">
        <v>380</v>
      </c>
      <c r="W104" s="5">
        <v>64.072916666666671</v>
      </c>
      <c r="X104" s="6">
        <v>0.83194444444444449</v>
      </c>
      <c r="Y104" s="2">
        <v>797</v>
      </c>
      <c r="Z104" s="2">
        <v>789</v>
      </c>
      <c r="AA104" s="2">
        <v>50.3</v>
      </c>
      <c r="AB104" s="2">
        <v>29</v>
      </c>
      <c r="AC104" s="2">
        <v>66</v>
      </c>
      <c r="AD104" s="2">
        <v>37</v>
      </c>
      <c r="AE104" s="2">
        <v>53</v>
      </c>
      <c r="AF104" s="42" t="s">
        <v>196</v>
      </c>
    </row>
    <row r="105" spans="1:32">
      <c r="A105">
        <v>2014</v>
      </c>
      <c r="B105" s="15">
        <v>4</v>
      </c>
      <c r="C105" s="1" t="s">
        <v>197</v>
      </c>
      <c r="D105" s="2">
        <v>29</v>
      </c>
      <c r="E105" s="1" t="s">
        <v>164</v>
      </c>
      <c r="F105" s="3" t="s">
        <v>24</v>
      </c>
      <c r="G105" s="2">
        <v>81</v>
      </c>
      <c r="H105" s="4">
        <v>53</v>
      </c>
      <c r="I105" s="2">
        <v>28</v>
      </c>
      <c r="J105" s="2">
        <v>81</v>
      </c>
      <c r="K105" s="2">
        <v>10</v>
      </c>
      <c r="L105" s="2">
        <v>58</v>
      </c>
      <c r="M105" s="2">
        <v>28</v>
      </c>
      <c r="N105" s="4">
        <v>25</v>
      </c>
      <c r="O105" s="2">
        <v>0</v>
      </c>
      <c r="P105" s="4">
        <v>11</v>
      </c>
      <c r="Q105" s="2">
        <v>19</v>
      </c>
      <c r="R105" s="2">
        <v>9</v>
      </c>
      <c r="S105" s="2">
        <v>0</v>
      </c>
      <c r="T105" s="4">
        <v>395</v>
      </c>
      <c r="U105" s="2">
        <v>13.4</v>
      </c>
      <c r="V105" s="2">
        <v>825</v>
      </c>
      <c r="W105" s="5">
        <v>68.599999999999994</v>
      </c>
      <c r="X105" s="6">
        <v>0.84722222222222221</v>
      </c>
      <c r="Y105" s="2">
        <v>2</v>
      </c>
      <c r="Z105" s="2">
        <v>3</v>
      </c>
      <c r="AA105" s="2">
        <v>40</v>
      </c>
      <c r="AB105" s="2">
        <v>32</v>
      </c>
      <c r="AC105" s="2">
        <v>259</v>
      </c>
      <c r="AD105" s="2">
        <v>45</v>
      </c>
      <c r="AE105" s="2">
        <v>58</v>
      </c>
      <c r="AF105" s="42" t="s">
        <v>198</v>
      </c>
    </row>
    <row r="106" spans="1:32">
      <c r="A106">
        <v>2014</v>
      </c>
      <c r="B106" s="15">
        <v>5</v>
      </c>
      <c r="C106" s="1" t="s">
        <v>199</v>
      </c>
      <c r="D106" s="2">
        <v>25</v>
      </c>
      <c r="E106" s="1" t="s">
        <v>143</v>
      </c>
      <c r="F106" s="3" t="s">
        <v>15</v>
      </c>
      <c r="G106" s="2">
        <v>82</v>
      </c>
      <c r="H106" s="2">
        <v>22</v>
      </c>
      <c r="I106" s="2">
        <v>59</v>
      </c>
      <c r="J106" s="2">
        <v>81</v>
      </c>
      <c r="K106" s="2">
        <v>1</v>
      </c>
      <c r="L106" s="2">
        <v>78</v>
      </c>
      <c r="M106" s="2">
        <v>11</v>
      </c>
      <c r="N106" s="2">
        <v>11</v>
      </c>
      <c r="O106" s="2">
        <v>0</v>
      </c>
      <c r="P106" s="2">
        <v>3</v>
      </c>
      <c r="Q106" s="2">
        <v>37</v>
      </c>
      <c r="R106" s="2">
        <v>22</v>
      </c>
      <c r="S106" s="2">
        <v>0</v>
      </c>
      <c r="T106" s="2">
        <v>221</v>
      </c>
      <c r="U106" s="2">
        <v>10</v>
      </c>
      <c r="V106" s="2">
        <v>424</v>
      </c>
      <c r="W106" s="5">
        <v>63.526388888888889</v>
      </c>
      <c r="X106" s="6">
        <v>0.77500000000000002</v>
      </c>
      <c r="Y106" s="2">
        <v>6</v>
      </c>
      <c r="Z106" s="2">
        <v>3</v>
      </c>
      <c r="AA106" s="2">
        <v>66.7</v>
      </c>
      <c r="AB106" s="2">
        <v>28</v>
      </c>
      <c r="AC106" s="2">
        <v>55</v>
      </c>
      <c r="AD106" s="2">
        <v>34</v>
      </c>
      <c r="AE106" s="2">
        <v>42</v>
      </c>
      <c r="AF106" s="42" t="s">
        <v>200</v>
      </c>
    </row>
    <row r="107" spans="1:32">
      <c r="A107">
        <v>2014</v>
      </c>
      <c r="B107" s="15">
        <v>6</v>
      </c>
      <c r="C107" s="1" t="s">
        <v>163</v>
      </c>
      <c r="D107" s="2">
        <v>27</v>
      </c>
      <c r="E107" s="1" t="s">
        <v>164</v>
      </c>
      <c r="F107" s="3" t="s">
        <v>18</v>
      </c>
      <c r="G107" s="2">
        <v>82</v>
      </c>
      <c r="H107" s="2">
        <v>18</v>
      </c>
      <c r="I107" s="4">
        <v>60</v>
      </c>
      <c r="J107" s="2">
        <v>78</v>
      </c>
      <c r="K107" s="2">
        <v>5</v>
      </c>
      <c r="L107" s="2">
        <v>40</v>
      </c>
      <c r="M107" s="2">
        <v>15</v>
      </c>
      <c r="N107" s="2">
        <v>3</v>
      </c>
      <c r="O107" s="2">
        <v>0</v>
      </c>
      <c r="P107" s="2">
        <v>3</v>
      </c>
      <c r="Q107" s="2">
        <v>30</v>
      </c>
      <c r="R107" s="2">
        <v>30</v>
      </c>
      <c r="S107" s="2">
        <v>0</v>
      </c>
      <c r="T107" s="2">
        <v>153</v>
      </c>
      <c r="U107" s="2">
        <v>11.8</v>
      </c>
      <c r="V107" s="2">
        <v>283</v>
      </c>
      <c r="W107" s="5">
        <v>70.144444444444446</v>
      </c>
      <c r="X107" s="6">
        <v>0.85555555555555551</v>
      </c>
      <c r="Y107" s="2">
        <v>862</v>
      </c>
      <c r="Z107" s="2">
        <v>747</v>
      </c>
      <c r="AA107" s="2">
        <v>53.6</v>
      </c>
      <c r="AB107" s="2">
        <v>52</v>
      </c>
      <c r="AC107" s="2">
        <v>91</v>
      </c>
      <c r="AD107" s="2">
        <v>55</v>
      </c>
      <c r="AE107" s="2">
        <v>35</v>
      </c>
      <c r="AF107" s="42" t="s">
        <v>201</v>
      </c>
    </row>
    <row r="108" spans="1:32">
      <c r="A108">
        <v>2014</v>
      </c>
      <c r="B108" s="15">
        <v>7</v>
      </c>
      <c r="C108" s="1" t="s">
        <v>202</v>
      </c>
      <c r="D108" s="2">
        <v>23</v>
      </c>
      <c r="E108" s="1" t="s">
        <v>79</v>
      </c>
      <c r="F108" s="3" t="s">
        <v>18</v>
      </c>
      <c r="G108" s="2">
        <v>71</v>
      </c>
      <c r="H108" s="2">
        <v>37</v>
      </c>
      <c r="I108" s="2">
        <v>40</v>
      </c>
      <c r="J108" s="2">
        <v>77</v>
      </c>
      <c r="K108" s="2">
        <v>-1</v>
      </c>
      <c r="L108" s="2">
        <v>20</v>
      </c>
      <c r="M108" s="2">
        <v>24</v>
      </c>
      <c r="N108" s="2">
        <v>13</v>
      </c>
      <c r="O108" s="2">
        <v>0</v>
      </c>
      <c r="P108" s="2">
        <v>5</v>
      </c>
      <c r="Q108" s="2">
        <v>24</v>
      </c>
      <c r="R108" s="2">
        <v>16</v>
      </c>
      <c r="S108" s="2">
        <v>0</v>
      </c>
      <c r="T108" s="2">
        <v>280</v>
      </c>
      <c r="U108" s="2">
        <v>13.2</v>
      </c>
      <c r="V108" s="2">
        <v>529</v>
      </c>
      <c r="W108" s="5">
        <v>57.838888888888889</v>
      </c>
      <c r="X108" s="6">
        <v>0.81458333333333333</v>
      </c>
      <c r="Y108" s="2">
        <v>275</v>
      </c>
      <c r="Z108" s="2">
        <v>236</v>
      </c>
      <c r="AA108" s="2">
        <v>53.8</v>
      </c>
      <c r="AB108" s="2">
        <v>26</v>
      </c>
      <c r="AC108" s="2">
        <v>63</v>
      </c>
      <c r="AD108" s="2">
        <v>45</v>
      </c>
      <c r="AE108" s="2">
        <v>45</v>
      </c>
      <c r="AF108" s="42" t="s">
        <v>203</v>
      </c>
    </row>
    <row r="109" spans="1:32">
      <c r="A109">
        <v>2014</v>
      </c>
      <c r="B109" s="15">
        <v>8</v>
      </c>
      <c r="C109" s="1" t="s">
        <v>204</v>
      </c>
      <c r="D109" s="2">
        <v>31</v>
      </c>
      <c r="E109" s="1" t="s">
        <v>91</v>
      </c>
      <c r="F109" s="3" t="s">
        <v>18</v>
      </c>
      <c r="G109" s="2">
        <v>78</v>
      </c>
      <c r="H109" s="2">
        <v>31</v>
      </c>
      <c r="I109" s="2">
        <v>45</v>
      </c>
      <c r="J109" s="2">
        <v>76</v>
      </c>
      <c r="K109" s="2">
        <v>17</v>
      </c>
      <c r="L109" s="2">
        <v>14</v>
      </c>
      <c r="M109" s="2">
        <v>25</v>
      </c>
      <c r="N109" s="2">
        <v>6</v>
      </c>
      <c r="O109" s="2">
        <v>0</v>
      </c>
      <c r="P109" s="2">
        <v>5</v>
      </c>
      <c r="Q109" s="2">
        <v>35</v>
      </c>
      <c r="R109" s="2">
        <v>10</v>
      </c>
      <c r="S109" s="2">
        <v>0</v>
      </c>
      <c r="T109" s="2">
        <v>158</v>
      </c>
      <c r="U109" s="2">
        <v>19.600000000000001</v>
      </c>
      <c r="V109" s="2">
        <v>270</v>
      </c>
      <c r="W109" s="5">
        <v>58.530555555555559</v>
      </c>
      <c r="X109" s="6">
        <v>0.75069444444444444</v>
      </c>
      <c r="Y109" s="2">
        <v>21</v>
      </c>
      <c r="Z109" s="2">
        <v>25</v>
      </c>
      <c r="AA109" s="2">
        <v>45.7</v>
      </c>
      <c r="AB109" s="2">
        <v>14</v>
      </c>
      <c r="AC109" s="2">
        <v>27</v>
      </c>
      <c r="AD109" s="2">
        <v>43</v>
      </c>
      <c r="AE109" s="2">
        <v>32</v>
      </c>
      <c r="AF109" s="42" t="s">
        <v>205</v>
      </c>
    </row>
    <row r="110" spans="1:32">
      <c r="A110">
        <v>2014</v>
      </c>
      <c r="B110" s="15">
        <v>9</v>
      </c>
      <c r="C110" s="1" t="s">
        <v>206</v>
      </c>
      <c r="D110" s="2">
        <v>34</v>
      </c>
      <c r="E110" s="1" t="s">
        <v>69</v>
      </c>
      <c r="F110" s="3" t="s">
        <v>24</v>
      </c>
      <c r="G110" s="2">
        <v>82</v>
      </c>
      <c r="H110" s="2">
        <v>20</v>
      </c>
      <c r="I110" s="2">
        <v>56</v>
      </c>
      <c r="J110" s="2">
        <v>76</v>
      </c>
      <c r="K110" s="2">
        <v>5</v>
      </c>
      <c r="L110" s="2">
        <v>18</v>
      </c>
      <c r="M110" s="2">
        <v>16</v>
      </c>
      <c r="N110" s="2">
        <v>4</v>
      </c>
      <c r="O110" s="2">
        <v>0</v>
      </c>
      <c r="P110" s="2">
        <v>5</v>
      </c>
      <c r="Q110" s="2">
        <v>35</v>
      </c>
      <c r="R110" s="2">
        <v>21</v>
      </c>
      <c r="S110" s="2">
        <v>0</v>
      </c>
      <c r="T110" s="2">
        <v>226</v>
      </c>
      <c r="U110" s="2">
        <v>8.8000000000000007</v>
      </c>
      <c r="V110" s="2">
        <v>370</v>
      </c>
      <c r="W110" s="5">
        <v>62.719444444444441</v>
      </c>
      <c r="X110" s="6">
        <v>0.76458333333333328</v>
      </c>
      <c r="Y110" s="2">
        <v>2</v>
      </c>
      <c r="Z110" s="2">
        <v>3</v>
      </c>
      <c r="AA110" s="2">
        <v>40</v>
      </c>
      <c r="AB110" s="2">
        <v>16</v>
      </c>
      <c r="AC110" s="2">
        <v>21</v>
      </c>
      <c r="AD110" s="2">
        <v>19</v>
      </c>
      <c r="AE110" s="2">
        <v>36</v>
      </c>
      <c r="AF110" s="42" t="s">
        <v>207</v>
      </c>
    </row>
    <row r="111" spans="1:32" ht="15" thickBot="1">
      <c r="A111">
        <v>2014</v>
      </c>
      <c r="B111" s="34">
        <v>10</v>
      </c>
      <c r="C111" s="35" t="s">
        <v>208</v>
      </c>
      <c r="D111" s="36">
        <v>27</v>
      </c>
      <c r="E111" s="35" t="s">
        <v>209</v>
      </c>
      <c r="F111" s="37" t="s">
        <v>24</v>
      </c>
      <c r="G111" s="36">
        <v>79</v>
      </c>
      <c r="H111" s="36">
        <v>31</v>
      </c>
      <c r="I111" s="36">
        <v>42</v>
      </c>
      <c r="J111" s="36">
        <v>73</v>
      </c>
      <c r="K111" s="36">
        <v>16</v>
      </c>
      <c r="L111" s="36">
        <v>50</v>
      </c>
      <c r="M111" s="36">
        <v>20</v>
      </c>
      <c r="N111" s="36">
        <v>11</v>
      </c>
      <c r="O111" s="36">
        <v>0</v>
      </c>
      <c r="P111" s="36">
        <v>3</v>
      </c>
      <c r="Q111" s="36">
        <v>27</v>
      </c>
      <c r="R111" s="36">
        <v>15</v>
      </c>
      <c r="S111" s="36">
        <v>0</v>
      </c>
      <c r="T111" s="36">
        <v>182</v>
      </c>
      <c r="U111" s="36">
        <v>17</v>
      </c>
      <c r="V111" s="36">
        <v>273</v>
      </c>
      <c r="W111" s="38">
        <v>61.981250000000003</v>
      </c>
      <c r="X111" s="39">
        <v>0.78472222222222221</v>
      </c>
      <c r="Y111" s="36">
        <v>125</v>
      </c>
      <c r="Z111" s="36">
        <v>138</v>
      </c>
      <c r="AA111" s="36">
        <v>47.5</v>
      </c>
      <c r="AB111" s="36">
        <v>52</v>
      </c>
      <c r="AC111" s="36">
        <v>193</v>
      </c>
      <c r="AD111" s="36">
        <v>51</v>
      </c>
      <c r="AE111" s="36">
        <v>23</v>
      </c>
      <c r="AF111" s="58" t="s">
        <v>210</v>
      </c>
    </row>
    <row r="112" spans="1:32">
      <c r="A112">
        <v>2013</v>
      </c>
      <c r="B112" s="7">
        <v>1</v>
      </c>
      <c r="C112" s="8" t="s">
        <v>13</v>
      </c>
      <c r="D112" s="9">
        <v>26</v>
      </c>
      <c r="E112" s="8" t="s">
        <v>27</v>
      </c>
      <c r="F112" s="10" t="s">
        <v>18</v>
      </c>
      <c r="G112" s="9">
        <v>80</v>
      </c>
      <c r="H112" s="9">
        <v>36</v>
      </c>
      <c r="I112" s="11">
        <v>68</v>
      </c>
      <c r="J112" s="11">
        <v>104</v>
      </c>
      <c r="K112" s="9">
        <v>18</v>
      </c>
      <c r="L112" s="9">
        <v>46</v>
      </c>
      <c r="M112" s="9">
        <v>25</v>
      </c>
      <c r="N112" s="9">
        <v>11</v>
      </c>
      <c r="O112" s="9">
        <v>0</v>
      </c>
      <c r="P112" s="9">
        <v>5</v>
      </c>
      <c r="Q112" s="9">
        <v>41</v>
      </c>
      <c r="R112" s="9">
        <v>27</v>
      </c>
      <c r="S112" s="9">
        <v>0</v>
      </c>
      <c r="T112" s="9">
        <v>259</v>
      </c>
      <c r="U112" s="9">
        <v>13.9</v>
      </c>
      <c r="V112" s="9">
        <v>421</v>
      </c>
      <c r="W112" s="12">
        <v>73.240972222222226</v>
      </c>
      <c r="X112" s="13">
        <v>0.91527777777777775</v>
      </c>
      <c r="Y112" s="9">
        <v>991</v>
      </c>
      <c r="Z112" s="9">
        <v>896</v>
      </c>
      <c r="AA112" s="9">
        <v>52.5</v>
      </c>
      <c r="AB112" s="9">
        <v>28</v>
      </c>
      <c r="AC112" s="9">
        <v>47</v>
      </c>
      <c r="AD112" s="9">
        <v>41</v>
      </c>
      <c r="AE112" s="9">
        <v>56</v>
      </c>
      <c r="AF112" s="60" t="s">
        <v>211</v>
      </c>
    </row>
    <row r="113" spans="1:32">
      <c r="A113">
        <v>2013</v>
      </c>
      <c r="B113" s="15">
        <v>2</v>
      </c>
      <c r="C113" s="1" t="s">
        <v>212</v>
      </c>
      <c r="D113" s="2">
        <v>28</v>
      </c>
      <c r="E113" s="1" t="s">
        <v>213</v>
      </c>
      <c r="F113" s="3" t="s">
        <v>18</v>
      </c>
      <c r="G113" s="2">
        <v>77</v>
      </c>
      <c r="H113" s="2">
        <v>31</v>
      </c>
      <c r="I113" s="2">
        <v>56</v>
      </c>
      <c r="J113" s="2">
        <v>87</v>
      </c>
      <c r="K113" s="2">
        <v>28</v>
      </c>
      <c r="L113" s="2">
        <v>31</v>
      </c>
      <c r="M113" s="2">
        <v>26</v>
      </c>
      <c r="N113" s="2">
        <v>5</v>
      </c>
      <c r="O113" s="2">
        <v>0</v>
      </c>
      <c r="P113" s="2">
        <v>7</v>
      </c>
      <c r="Q113" s="2">
        <v>38</v>
      </c>
      <c r="R113" s="2">
        <v>18</v>
      </c>
      <c r="S113" s="2">
        <v>0</v>
      </c>
      <c r="T113" s="2">
        <v>204</v>
      </c>
      <c r="U113" s="2">
        <v>15.2</v>
      </c>
      <c r="V113" s="2">
        <v>373</v>
      </c>
      <c r="W113" s="5">
        <v>68.290277777777774</v>
      </c>
      <c r="X113" s="6">
        <v>0.88680555555555551</v>
      </c>
      <c r="Y113" s="2">
        <v>692</v>
      </c>
      <c r="Z113" s="2">
        <v>719</v>
      </c>
      <c r="AA113" s="2">
        <v>49</v>
      </c>
      <c r="AB113" s="2">
        <v>87</v>
      </c>
      <c r="AC113" s="2">
        <v>110</v>
      </c>
      <c r="AD113" s="2">
        <v>53</v>
      </c>
      <c r="AE113" s="2">
        <v>76</v>
      </c>
      <c r="AF113" s="42" t="s">
        <v>214</v>
      </c>
    </row>
    <row r="114" spans="1:32">
      <c r="A114">
        <v>2013</v>
      </c>
      <c r="B114" s="15">
        <v>3</v>
      </c>
      <c r="C114" s="1" t="s">
        <v>142</v>
      </c>
      <c r="D114" s="2">
        <v>26</v>
      </c>
      <c r="E114" s="1" t="s">
        <v>143</v>
      </c>
      <c r="F114" s="3" t="s">
        <v>18</v>
      </c>
      <c r="G114" s="2">
        <v>82</v>
      </c>
      <c r="H114" s="2">
        <v>28</v>
      </c>
      <c r="I114" s="2">
        <v>58</v>
      </c>
      <c r="J114" s="2">
        <v>86</v>
      </c>
      <c r="K114" s="2">
        <v>7</v>
      </c>
      <c r="L114" s="2">
        <v>46</v>
      </c>
      <c r="M114" s="2">
        <v>21</v>
      </c>
      <c r="N114" s="2">
        <v>7</v>
      </c>
      <c r="O114" s="2">
        <v>0</v>
      </c>
      <c r="P114" s="2">
        <v>7</v>
      </c>
      <c r="Q114" s="2">
        <v>28</v>
      </c>
      <c r="R114" s="2">
        <v>30</v>
      </c>
      <c r="S114" s="2">
        <v>0</v>
      </c>
      <c r="T114" s="2">
        <v>223</v>
      </c>
      <c r="U114" s="2">
        <v>12.6</v>
      </c>
      <c r="V114" s="2">
        <v>436</v>
      </c>
      <c r="W114" s="5">
        <v>69.81805555555556</v>
      </c>
      <c r="X114" s="6">
        <v>0.85138888888888886</v>
      </c>
      <c r="Y114" s="2">
        <v>931</v>
      </c>
      <c r="Z114" s="2">
        <v>829</v>
      </c>
      <c r="AA114" s="2">
        <v>52.9</v>
      </c>
      <c r="AB114" s="2">
        <v>46</v>
      </c>
      <c r="AC114" s="2">
        <v>90</v>
      </c>
      <c r="AD114" s="2">
        <v>43</v>
      </c>
      <c r="AE114" s="2">
        <v>34</v>
      </c>
      <c r="AF114" s="42" t="s">
        <v>215</v>
      </c>
    </row>
    <row r="115" spans="1:32">
      <c r="A115">
        <v>2013</v>
      </c>
      <c r="B115" s="15">
        <v>4</v>
      </c>
      <c r="C115" s="1" t="s">
        <v>202</v>
      </c>
      <c r="D115" s="2">
        <v>22</v>
      </c>
      <c r="E115" s="1" t="s">
        <v>79</v>
      </c>
      <c r="F115" s="3" t="s">
        <v>18</v>
      </c>
      <c r="G115" s="2">
        <v>80</v>
      </c>
      <c r="H115" s="2">
        <v>37</v>
      </c>
      <c r="I115" s="2">
        <v>47</v>
      </c>
      <c r="J115" s="2">
        <v>84</v>
      </c>
      <c r="K115" s="2">
        <v>16</v>
      </c>
      <c r="L115" s="2">
        <v>18</v>
      </c>
      <c r="M115" s="2">
        <v>26</v>
      </c>
      <c r="N115" s="2">
        <v>11</v>
      </c>
      <c r="O115" s="2">
        <v>0</v>
      </c>
      <c r="P115" s="2">
        <v>8</v>
      </c>
      <c r="Q115" s="2">
        <v>33</v>
      </c>
      <c r="R115" s="2">
        <v>14</v>
      </c>
      <c r="S115" s="2">
        <v>0</v>
      </c>
      <c r="T115" s="2">
        <v>294</v>
      </c>
      <c r="U115" s="2">
        <v>12.6</v>
      </c>
      <c r="V115" s="2">
        <v>517</v>
      </c>
      <c r="W115" s="5">
        <v>64.492361111111109</v>
      </c>
      <c r="X115" s="6">
        <v>0.80625000000000002</v>
      </c>
      <c r="Y115" s="2">
        <v>280</v>
      </c>
      <c r="Z115" s="2">
        <v>395</v>
      </c>
      <c r="AA115" s="2">
        <v>41.5</v>
      </c>
      <c r="AB115" s="2">
        <v>24</v>
      </c>
      <c r="AC115" s="2">
        <v>47</v>
      </c>
      <c r="AD115" s="2">
        <v>66</v>
      </c>
      <c r="AE115" s="2">
        <v>59</v>
      </c>
      <c r="AF115" s="42" t="s">
        <v>216</v>
      </c>
    </row>
    <row r="116" spans="1:32">
      <c r="A116">
        <v>2013</v>
      </c>
      <c r="B116" s="15">
        <v>5</v>
      </c>
      <c r="C116" s="1" t="s">
        <v>217</v>
      </c>
      <c r="D116" s="2">
        <v>28</v>
      </c>
      <c r="E116" s="1" t="s">
        <v>213</v>
      </c>
      <c r="F116" s="3" t="s">
        <v>15</v>
      </c>
      <c r="G116" s="2">
        <v>81</v>
      </c>
      <c r="H116" s="2">
        <v>43</v>
      </c>
      <c r="I116" s="2">
        <v>39</v>
      </c>
      <c r="J116" s="2">
        <v>82</v>
      </c>
      <c r="K116" s="2">
        <v>32</v>
      </c>
      <c r="L116" s="2">
        <v>65</v>
      </c>
      <c r="M116" s="4">
        <v>35</v>
      </c>
      <c r="N116" s="2">
        <v>8</v>
      </c>
      <c r="O116" s="2">
        <v>0</v>
      </c>
      <c r="P116" s="2">
        <v>9</v>
      </c>
      <c r="Q116" s="2">
        <v>29</v>
      </c>
      <c r="R116" s="2">
        <v>10</v>
      </c>
      <c r="S116" s="2">
        <v>0</v>
      </c>
      <c r="T116" s="2">
        <v>280</v>
      </c>
      <c r="U116" s="2">
        <v>15.4</v>
      </c>
      <c r="V116" s="2">
        <v>492</v>
      </c>
      <c r="W116" s="5">
        <v>65.749305555555551</v>
      </c>
      <c r="X116" s="6">
        <v>0.81180555555555556</v>
      </c>
      <c r="Y116" s="2">
        <v>9</v>
      </c>
      <c r="Z116" s="2">
        <v>16</v>
      </c>
      <c r="AA116" s="2">
        <v>36</v>
      </c>
      <c r="AB116" s="2">
        <v>28</v>
      </c>
      <c r="AC116" s="2">
        <v>81</v>
      </c>
      <c r="AD116" s="2">
        <v>31</v>
      </c>
      <c r="AE116" s="2">
        <v>56</v>
      </c>
      <c r="AF116" s="43" t="s">
        <v>218</v>
      </c>
    </row>
    <row r="117" spans="1:32">
      <c r="A117">
        <v>2013</v>
      </c>
      <c r="B117" s="15">
        <v>6</v>
      </c>
      <c r="C117" s="1" t="s">
        <v>149</v>
      </c>
      <c r="D117" s="2">
        <v>22</v>
      </c>
      <c r="E117" s="1" t="s">
        <v>19</v>
      </c>
      <c r="F117" s="3" t="s">
        <v>24</v>
      </c>
      <c r="G117" s="2">
        <v>75</v>
      </c>
      <c r="H117" s="2">
        <v>27</v>
      </c>
      <c r="I117" s="2">
        <v>53</v>
      </c>
      <c r="J117" s="2">
        <v>80</v>
      </c>
      <c r="K117" s="2">
        <v>-15</v>
      </c>
      <c r="L117" s="2">
        <v>44</v>
      </c>
      <c r="M117" s="2">
        <v>20</v>
      </c>
      <c r="N117" s="2">
        <v>7</v>
      </c>
      <c r="O117" s="2">
        <v>0</v>
      </c>
      <c r="P117" s="2">
        <v>1</v>
      </c>
      <c r="Q117" s="2">
        <v>42</v>
      </c>
      <c r="R117" s="2">
        <v>10</v>
      </c>
      <c r="S117" s="2">
        <v>1</v>
      </c>
      <c r="T117" s="2">
        <v>250</v>
      </c>
      <c r="U117" s="2">
        <v>10.8</v>
      </c>
      <c r="V117" s="2">
        <v>427</v>
      </c>
      <c r="W117" s="5">
        <v>62.543055555555554</v>
      </c>
      <c r="X117" s="6">
        <v>0.83402777777777781</v>
      </c>
      <c r="Y117" s="2">
        <v>37</v>
      </c>
      <c r="Z117" s="2">
        <v>44</v>
      </c>
      <c r="AA117" s="2">
        <v>45.7</v>
      </c>
      <c r="AB117" s="2">
        <v>41</v>
      </c>
      <c r="AC117" s="2">
        <v>54</v>
      </c>
      <c r="AD117" s="2">
        <v>76</v>
      </c>
      <c r="AE117" s="2">
        <v>100</v>
      </c>
      <c r="AF117" s="17" t="s">
        <v>67</v>
      </c>
    </row>
    <row r="118" spans="1:32">
      <c r="A118">
        <v>2013</v>
      </c>
      <c r="B118" s="15">
        <v>7</v>
      </c>
      <c r="C118" s="1" t="s">
        <v>152</v>
      </c>
      <c r="D118" s="2">
        <v>26</v>
      </c>
      <c r="E118" s="1" t="s">
        <v>22</v>
      </c>
      <c r="F118" s="3" t="s">
        <v>15</v>
      </c>
      <c r="G118" s="2">
        <v>82</v>
      </c>
      <c r="H118" s="2">
        <v>37</v>
      </c>
      <c r="I118" s="2">
        <v>43</v>
      </c>
      <c r="J118" s="2">
        <v>80</v>
      </c>
      <c r="K118" s="2">
        <v>-5</v>
      </c>
      <c r="L118" s="2">
        <v>27</v>
      </c>
      <c r="M118" s="2">
        <v>29</v>
      </c>
      <c r="N118" s="2">
        <v>8</v>
      </c>
      <c r="O118" s="2">
        <v>0</v>
      </c>
      <c r="P118" s="2">
        <v>6</v>
      </c>
      <c r="Q118" s="2">
        <v>31</v>
      </c>
      <c r="R118" s="2">
        <v>12</v>
      </c>
      <c r="S118" s="2">
        <v>0</v>
      </c>
      <c r="T118" s="2">
        <v>305</v>
      </c>
      <c r="U118" s="2">
        <v>12.1</v>
      </c>
      <c r="V118" s="2">
        <v>556</v>
      </c>
      <c r="W118" s="5">
        <v>70.609027777777783</v>
      </c>
      <c r="X118" s="6">
        <v>0.86111111111111116</v>
      </c>
      <c r="Y118" s="2">
        <v>2</v>
      </c>
      <c r="Z118" s="2">
        <v>12</v>
      </c>
      <c r="AA118" s="2">
        <v>14.3</v>
      </c>
      <c r="AB118" s="2">
        <v>30</v>
      </c>
      <c r="AC118" s="2">
        <v>25</v>
      </c>
      <c r="AD118" s="2">
        <v>37</v>
      </c>
      <c r="AE118" s="2">
        <v>88</v>
      </c>
      <c r="AF118" s="17" t="s">
        <v>153</v>
      </c>
    </row>
    <row r="119" spans="1:32">
      <c r="A119">
        <v>2013</v>
      </c>
      <c r="B119" s="15">
        <v>8</v>
      </c>
      <c r="C119" s="1" t="s">
        <v>163</v>
      </c>
      <c r="D119" s="2">
        <v>26</v>
      </c>
      <c r="E119" s="1" t="s">
        <v>164</v>
      </c>
      <c r="F119" s="3" t="s">
        <v>18</v>
      </c>
      <c r="G119" s="2">
        <v>82</v>
      </c>
      <c r="H119" s="2">
        <v>18</v>
      </c>
      <c r="I119" s="2">
        <v>61</v>
      </c>
      <c r="J119" s="2">
        <v>79</v>
      </c>
      <c r="K119" s="2">
        <v>-20</v>
      </c>
      <c r="L119" s="2">
        <v>54</v>
      </c>
      <c r="M119" s="2">
        <v>11</v>
      </c>
      <c r="N119" s="2">
        <v>6</v>
      </c>
      <c r="O119" s="2">
        <v>1</v>
      </c>
      <c r="P119" s="2">
        <v>1</v>
      </c>
      <c r="Q119" s="2">
        <v>23</v>
      </c>
      <c r="R119" s="2">
        <v>38</v>
      </c>
      <c r="S119" s="2">
        <v>0</v>
      </c>
      <c r="T119" s="2">
        <v>196</v>
      </c>
      <c r="U119" s="2">
        <v>9.1999999999999993</v>
      </c>
      <c r="V119" s="2">
        <v>336</v>
      </c>
      <c r="W119" s="5">
        <v>67.656944444444449</v>
      </c>
      <c r="X119" s="6">
        <v>0.82499999999999996</v>
      </c>
      <c r="Y119" s="2">
        <v>714</v>
      </c>
      <c r="Z119" s="2">
        <v>701</v>
      </c>
      <c r="AA119" s="2">
        <v>50.5</v>
      </c>
      <c r="AB119" s="2">
        <v>54</v>
      </c>
      <c r="AC119" s="2">
        <v>89</v>
      </c>
      <c r="AD119" s="2">
        <v>54</v>
      </c>
      <c r="AE119" s="2">
        <v>24</v>
      </c>
      <c r="AF119" s="16"/>
    </row>
    <row r="120" spans="1:32">
      <c r="A120">
        <v>2013</v>
      </c>
      <c r="B120" s="15">
        <v>9</v>
      </c>
      <c r="C120" s="1" t="s">
        <v>177</v>
      </c>
      <c r="D120" s="2">
        <v>24</v>
      </c>
      <c r="E120" s="1" t="s">
        <v>79</v>
      </c>
      <c r="F120" s="3" t="s">
        <v>18</v>
      </c>
      <c r="G120" s="2">
        <v>81</v>
      </c>
      <c r="H120" s="2">
        <v>34</v>
      </c>
      <c r="I120" s="2">
        <v>45</v>
      </c>
      <c r="J120" s="2">
        <v>79</v>
      </c>
      <c r="K120" s="2">
        <v>21</v>
      </c>
      <c r="L120" s="2">
        <v>64</v>
      </c>
      <c r="M120" s="2">
        <v>28</v>
      </c>
      <c r="N120" s="2">
        <v>5</v>
      </c>
      <c r="O120" s="2">
        <v>1</v>
      </c>
      <c r="P120" s="2">
        <v>3</v>
      </c>
      <c r="Q120" s="2">
        <v>29</v>
      </c>
      <c r="R120" s="2">
        <v>14</v>
      </c>
      <c r="S120" s="2">
        <v>2</v>
      </c>
      <c r="T120" s="2">
        <v>279</v>
      </c>
      <c r="U120" s="2">
        <v>12.2</v>
      </c>
      <c r="V120" s="2">
        <v>512</v>
      </c>
      <c r="W120" s="5">
        <v>64.638888888888886</v>
      </c>
      <c r="X120" s="6">
        <v>0.79791666666666672</v>
      </c>
      <c r="Y120" s="2">
        <v>402</v>
      </c>
      <c r="Z120" s="2">
        <v>359</v>
      </c>
      <c r="AA120" s="2">
        <v>52.8</v>
      </c>
      <c r="AB120" s="2">
        <v>59</v>
      </c>
      <c r="AC120" s="2">
        <v>116</v>
      </c>
      <c r="AD120" s="2">
        <v>69</v>
      </c>
      <c r="AE120" s="2">
        <v>67</v>
      </c>
      <c r="AF120" s="43" t="s">
        <v>219</v>
      </c>
    </row>
    <row r="121" spans="1:32" ht="15" thickBot="1">
      <c r="A121">
        <v>2013</v>
      </c>
      <c r="B121" s="34">
        <v>10</v>
      </c>
      <c r="C121" s="35" t="s">
        <v>197</v>
      </c>
      <c r="D121" s="36">
        <v>28</v>
      </c>
      <c r="E121" s="35" t="s">
        <v>164</v>
      </c>
      <c r="F121" s="37" t="s">
        <v>24</v>
      </c>
      <c r="G121" s="36">
        <v>78</v>
      </c>
      <c r="H121" s="57">
        <v>51</v>
      </c>
      <c r="I121" s="36">
        <v>28</v>
      </c>
      <c r="J121" s="36">
        <v>79</v>
      </c>
      <c r="K121" s="36">
        <v>-35</v>
      </c>
      <c r="L121" s="36">
        <v>48</v>
      </c>
      <c r="M121" s="36">
        <v>27</v>
      </c>
      <c r="N121" s="57">
        <v>24</v>
      </c>
      <c r="O121" s="36">
        <v>0</v>
      </c>
      <c r="P121" s="36">
        <v>10</v>
      </c>
      <c r="Q121" s="36">
        <v>12</v>
      </c>
      <c r="R121" s="36">
        <v>15</v>
      </c>
      <c r="S121" s="36">
        <v>1</v>
      </c>
      <c r="T121" s="57">
        <v>386</v>
      </c>
      <c r="U121" s="36">
        <v>13.2</v>
      </c>
      <c r="V121" s="36">
        <v>766</v>
      </c>
      <c r="W121" s="38">
        <v>66.772222222222226</v>
      </c>
      <c r="X121" s="39">
        <v>0.85624999999999996</v>
      </c>
      <c r="Y121" s="36">
        <v>2</v>
      </c>
      <c r="Z121" s="36">
        <v>1</v>
      </c>
      <c r="AA121" s="36">
        <v>66.7</v>
      </c>
      <c r="AB121" s="36">
        <v>22</v>
      </c>
      <c r="AC121" s="36">
        <v>204</v>
      </c>
      <c r="AD121" s="36">
        <v>32</v>
      </c>
      <c r="AE121" s="36">
        <v>48</v>
      </c>
      <c r="AF121" s="58" t="s">
        <v>220</v>
      </c>
    </row>
    <row r="122" spans="1:32">
      <c r="A122">
        <v>2012</v>
      </c>
      <c r="B122" s="7">
        <v>1</v>
      </c>
      <c r="C122" s="8" t="s">
        <v>221</v>
      </c>
      <c r="D122" s="9">
        <v>37</v>
      </c>
      <c r="E122" s="8" t="s">
        <v>14</v>
      </c>
      <c r="F122" s="10" t="s">
        <v>15</v>
      </c>
      <c r="G122" s="11">
        <v>48</v>
      </c>
      <c r="H122" s="9">
        <v>17</v>
      </c>
      <c r="I122" s="11">
        <v>43</v>
      </c>
      <c r="J122" s="11">
        <v>60</v>
      </c>
      <c r="K122" s="9">
        <v>0</v>
      </c>
      <c r="L122" s="9">
        <v>14</v>
      </c>
      <c r="M122" s="9">
        <v>14</v>
      </c>
      <c r="N122" s="9">
        <v>3</v>
      </c>
      <c r="O122" s="9">
        <v>0</v>
      </c>
      <c r="P122" s="9">
        <v>2</v>
      </c>
      <c r="Q122" s="9">
        <v>26</v>
      </c>
      <c r="R122" s="9">
        <v>17</v>
      </c>
      <c r="S122" s="9">
        <v>0</v>
      </c>
      <c r="T122" s="9">
        <v>112</v>
      </c>
      <c r="U122" s="9">
        <v>15.2</v>
      </c>
      <c r="V122" s="9">
        <v>192</v>
      </c>
      <c r="W122" s="12">
        <v>43.966666666666669</v>
      </c>
      <c r="X122" s="13">
        <v>0.91597222222222219</v>
      </c>
      <c r="Y122" s="9">
        <v>12</v>
      </c>
      <c r="Z122" s="9">
        <v>16</v>
      </c>
      <c r="AA122" s="9">
        <v>42.9</v>
      </c>
      <c r="AB122" s="9">
        <v>32</v>
      </c>
      <c r="AC122" s="9">
        <v>23</v>
      </c>
      <c r="AD122" s="9">
        <v>43</v>
      </c>
      <c r="AE122" s="9">
        <v>40</v>
      </c>
      <c r="AF122" s="41" t="s">
        <v>222</v>
      </c>
    </row>
    <row r="123" spans="1:32">
      <c r="A123">
        <v>2012</v>
      </c>
      <c r="B123" s="15">
        <v>2</v>
      </c>
      <c r="C123" s="1" t="s">
        <v>100</v>
      </c>
      <c r="D123" s="2">
        <v>22</v>
      </c>
      <c r="E123" s="1" t="s">
        <v>14</v>
      </c>
      <c r="F123" s="3" t="s">
        <v>18</v>
      </c>
      <c r="G123" s="4">
        <v>48</v>
      </c>
      <c r="H123" s="2">
        <v>29</v>
      </c>
      <c r="I123" s="2">
        <v>28</v>
      </c>
      <c r="J123" s="2">
        <v>57</v>
      </c>
      <c r="K123" s="2">
        <v>-4</v>
      </c>
      <c r="L123" s="2">
        <v>32</v>
      </c>
      <c r="M123" s="4">
        <v>19</v>
      </c>
      <c r="N123" s="2">
        <v>10</v>
      </c>
      <c r="O123" s="2">
        <v>0</v>
      </c>
      <c r="P123" s="2">
        <v>2</v>
      </c>
      <c r="Q123" s="2">
        <v>20</v>
      </c>
      <c r="R123" s="2">
        <v>8</v>
      </c>
      <c r="S123" s="2">
        <v>0</v>
      </c>
      <c r="T123" s="2">
        <v>157</v>
      </c>
      <c r="U123" s="2">
        <v>18.5</v>
      </c>
      <c r="V123" s="2">
        <v>287</v>
      </c>
      <c r="W123" s="5">
        <v>44.045833333333334</v>
      </c>
      <c r="X123" s="6">
        <v>0.91736111111111107</v>
      </c>
      <c r="Y123" s="2">
        <v>406</v>
      </c>
      <c r="Z123" s="2">
        <v>413</v>
      </c>
      <c r="AA123" s="2">
        <v>49.6</v>
      </c>
      <c r="AB123" s="2">
        <v>17</v>
      </c>
      <c r="AC123" s="2">
        <v>63</v>
      </c>
      <c r="AD123" s="2">
        <v>24</v>
      </c>
      <c r="AE123" s="2">
        <v>31</v>
      </c>
      <c r="AF123" s="42" t="s">
        <v>223</v>
      </c>
    </row>
    <row r="124" spans="1:32">
      <c r="A124">
        <v>2012</v>
      </c>
      <c r="B124" s="15">
        <v>3</v>
      </c>
      <c r="C124" s="1" t="s">
        <v>13</v>
      </c>
      <c r="D124" s="2">
        <v>25</v>
      </c>
      <c r="E124" s="1" t="s">
        <v>27</v>
      </c>
      <c r="F124" s="3" t="s">
        <v>18</v>
      </c>
      <c r="G124" s="2">
        <v>36</v>
      </c>
      <c r="H124" s="2">
        <v>15</v>
      </c>
      <c r="I124" s="2">
        <v>41</v>
      </c>
      <c r="J124" s="2">
        <v>56</v>
      </c>
      <c r="K124" s="2">
        <v>26</v>
      </c>
      <c r="L124" s="2">
        <v>16</v>
      </c>
      <c r="M124" s="2">
        <v>12</v>
      </c>
      <c r="N124" s="2">
        <v>3</v>
      </c>
      <c r="O124" s="2">
        <v>0</v>
      </c>
      <c r="P124" s="2">
        <v>1</v>
      </c>
      <c r="Q124" s="2">
        <v>27</v>
      </c>
      <c r="R124" s="2">
        <v>14</v>
      </c>
      <c r="S124" s="2">
        <v>0</v>
      </c>
      <c r="T124" s="2">
        <v>124</v>
      </c>
      <c r="U124" s="2">
        <v>12.1</v>
      </c>
      <c r="V124" s="2">
        <v>203</v>
      </c>
      <c r="W124" s="5">
        <v>31.65625</v>
      </c>
      <c r="X124" s="6">
        <v>0.87916666666666665</v>
      </c>
      <c r="Y124" s="2">
        <v>453</v>
      </c>
      <c r="Z124" s="2">
        <v>381</v>
      </c>
      <c r="AA124" s="2">
        <v>54.3</v>
      </c>
      <c r="AB124" s="2">
        <v>18</v>
      </c>
      <c r="AC124" s="2">
        <v>21</v>
      </c>
      <c r="AD124" s="2">
        <v>15</v>
      </c>
      <c r="AE124" s="2">
        <v>28</v>
      </c>
      <c r="AF124" s="43" t="s">
        <v>224</v>
      </c>
    </row>
    <row r="125" spans="1:32">
      <c r="A125">
        <v>2012</v>
      </c>
      <c r="B125" s="15">
        <v>4</v>
      </c>
      <c r="C125" s="1" t="s">
        <v>197</v>
      </c>
      <c r="D125" s="2">
        <v>27</v>
      </c>
      <c r="E125" s="1" t="s">
        <v>164</v>
      </c>
      <c r="F125" s="3" t="s">
        <v>15</v>
      </c>
      <c r="G125" s="4">
        <v>48</v>
      </c>
      <c r="H125" s="4">
        <v>32</v>
      </c>
      <c r="I125" s="2">
        <v>24</v>
      </c>
      <c r="J125" s="2">
        <v>56</v>
      </c>
      <c r="K125" s="2">
        <v>2</v>
      </c>
      <c r="L125" s="2">
        <v>36</v>
      </c>
      <c r="M125" s="2">
        <v>16</v>
      </c>
      <c r="N125" s="4">
        <v>16</v>
      </c>
      <c r="O125" s="2">
        <v>0</v>
      </c>
      <c r="P125" s="2">
        <v>4</v>
      </c>
      <c r="Q125" s="2">
        <v>13</v>
      </c>
      <c r="R125" s="2">
        <v>11</v>
      </c>
      <c r="S125" s="2">
        <v>0</v>
      </c>
      <c r="T125" s="4">
        <v>220</v>
      </c>
      <c r="U125" s="2">
        <v>14.5</v>
      </c>
      <c r="V125" s="2">
        <v>441</v>
      </c>
      <c r="W125" s="5">
        <v>41.768749999999997</v>
      </c>
      <c r="X125" s="6">
        <v>0.87013888888888891</v>
      </c>
      <c r="Y125" s="2">
        <v>0</v>
      </c>
      <c r="Z125" s="2">
        <v>1</v>
      </c>
      <c r="AA125" s="2">
        <v>0</v>
      </c>
      <c r="AB125" s="2">
        <v>18</v>
      </c>
      <c r="AC125" s="2">
        <v>120</v>
      </c>
      <c r="AD125" s="2">
        <v>30</v>
      </c>
      <c r="AE125" s="2">
        <v>25</v>
      </c>
      <c r="AF125" s="43" t="s">
        <v>225</v>
      </c>
    </row>
    <row r="126" spans="1:32">
      <c r="A126">
        <v>2012</v>
      </c>
      <c r="B126" s="15">
        <v>5</v>
      </c>
      <c r="C126" s="1" t="s">
        <v>110</v>
      </c>
      <c r="D126" s="2">
        <v>24</v>
      </c>
      <c r="E126" s="1" t="s">
        <v>111</v>
      </c>
      <c r="F126" s="3" t="s">
        <v>15</v>
      </c>
      <c r="G126" s="2">
        <v>47</v>
      </c>
      <c r="H126" s="2">
        <v>23</v>
      </c>
      <c r="I126" s="2">
        <v>32</v>
      </c>
      <c r="J126" s="2">
        <v>55</v>
      </c>
      <c r="K126" s="2">
        <v>11</v>
      </c>
      <c r="L126" s="2">
        <v>8</v>
      </c>
      <c r="M126" s="2">
        <v>15</v>
      </c>
      <c r="N126" s="2">
        <v>8</v>
      </c>
      <c r="O126" s="2">
        <v>0</v>
      </c>
      <c r="P126" s="2">
        <v>3</v>
      </c>
      <c r="Q126" s="2">
        <v>23</v>
      </c>
      <c r="R126" s="2">
        <v>9</v>
      </c>
      <c r="S126" s="2">
        <v>0</v>
      </c>
      <c r="T126" s="2">
        <v>138</v>
      </c>
      <c r="U126" s="2">
        <v>16.7</v>
      </c>
      <c r="V126" s="2">
        <v>237</v>
      </c>
      <c r="W126" s="5">
        <v>39.276388888888889</v>
      </c>
      <c r="X126" s="6">
        <v>0.8354166666666667</v>
      </c>
      <c r="Y126" s="2">
        <v>2</v>
      </c>
      <c r="Z126" s="2">
        <v>8</v>
      </c>
      <c r="AA126" s="2">
        <v>20</v>
      </c>
      <c r="AB126" s="2">
        <v>9</v>
      </c>
      <c r="AC126" s="2">
        <v>11</v>
      </c>
      <c r="AD126" s="2">
        <v>36</v>
      </c>
      <c r="AE126" s="2">
        <v>25</v>
      </c>
      <c r="AF126" s="42" t="s">
        <v>226</v>
      </c>
    </row>
    <row r="127" spans="1:32">
      <c r="A127">
        <v>2012</v>
      </c>
      <c r="B127" s="15">
        <v>6</v>
      </c>
      <c r="C127" s="1" t="s">
        <v>227</v>
      </c>
      <c r="D127" s="2">
        <v>28</v>
      </c>
      <c r="E127" s="1" t="s">
        <v>228</v>
      </c>
      <c r="F127" s="3" t="s">
        <v>18</v>
      </c>
      <c r="G127" s="4">
        <v>48</v>
      </c>
      <c r="H127" s="2">
        <v>18</v>
      </c>
      <c r="I127" s="2">
        <v>35</v>
      </c>
      <c r="J127" s="2">
        <v>53</v>
      </c>
      <c r="K127" s="2">
        <v>5</v>
      </c>
      <c r="L127" s="2">
        <v>54</v>
      </c>
      <c r="M127" s="2">
        <v>14</v>
      </c>
      <c r="N127" s="2">
        <v>3</v>
      </c>
      <c r="O127" s="2">
        <v>1</v>
      </c>
      <c r="P127" s="2">
        <v>4</v>
      </c>
      <c r="Q127" s="2">
        <v>29</v>
      </c>
      <c r="R127" s="2">
        <v>6</v>
      </c>
      <c r="S127" s="2">
        <v>0</v>
      </c>
      <c r="T127" s="2">
        <v>152</v>
      </c>
      <c r="U127" s="2">
        <v>11.8</v>
      </c>
      <c r="V127" s="2">
        <v>270</v>
      </c>
      <c r="W127" s="5">
        <v>41.991666666666667</v>
      </c>
      <c r="X127" s="2">
        <v>0.875</v>
      </c>
      <c r="Y127" s="2">
        <v>527</v>
      </c>
      <c r="Z127" s="2">
        <v>487</v>
      </c>
      <c r="AA127" s="2">
        <v>52</v>
      </c>
      <c r="AB127" s="2">
        <v>24</v>
      </c>
      <c r="AC127" s="2">
        <v>35</v>
      </c>
      <c r="AD127" s="2">
        <v>48</v>
      </c>
      <c r="AE127" s="2">
        <v>24</v>
      </c>
      <c r="AF127" s="42" t="s">
        <v>229</v>
      </c>
    </row>
    <row r="128" spans="1:32">
      <c r="A128">
        <v>2012</v>
      </c>
      <c r="B128" s="15">
        <v>7</v>
      </c>
      <c r="C128" s="1" t="s">
        <v>152</v>
      </c>
      <c r="D128" s="2">
        <v>25</v>
      </c>
      <c r="E128" s="1" t="s">
        <v>22</v>
      </c>
      <c r="F128" s="3" t="s">
        <v>15</v>
      </c>
      <c r="G128" s="4">
        <v>48</v>
      </c>
      <c r="H128" s="2">
        <v>20</v>
      </c>
      <c r="I128" s="2">
        <v>32</v>
      </c>
      <c r="J128" s="2">
        <v>52</v>
      </c>
      <c r="K128" s="2">
        <v>-3</v>
      </c>
      <c r="L128" s="2">
        <v>18</v>
      </c>
      <c r="M128" s="2">
        <v>14</v>
      </c>
      <c r="N128" s="2">
        <v>6</v>
      </c>
      <c r="O128" s="2">
        <v>0</v>
      </c>
      <c r="P128" s="2">
        <v>4</v>
      </c>
      <c r="Q128" s="2">
        <v>17</v>
      </c>
      <c r="R128" s="2">
        <v>15</v>
      </c>
      <c r="S128" s="2">
        <v>0</v>
      </c>
      <c r="T128" s="2">
        <v>161</v>
      </c>
      <c r="U128" s="2">
        <v>12.4</v>
      </c>
      <c r="V128" s="2">
        <v>313</v>
      </c>
      <c r="W128" s="5">
        <v>39.620138888888889</v>
      </c>
      <c r="X128" s="6">
        <v>0.8256944444444444</v>
      </c>
      <c r="Y128" s="2">
        <v>5</v>
      </c>
      <c r="Z128" s="2">
        <v>3</v>
      </c>
      <c r="AA128" s="2">
        <v>62.5</v>
      </c>
      <c r="AB128" s="2">
        <v>23</v>
      </c>
      <c r="AC128" s="2">
        <v>16</v>
      </c>
      <c r="AD128" s="2">
        <v>25</v>
      </c>
      <c r="AE128" s="2">
        <v>45</v>
      </c>
      <c r="AF128" s="42" t="s">
        <v>230</v>
      </c>
    </row>
    <row r="129" spans="1:32">
      <c r="A129">
        <v>2012</v>
      </c>
      <c r="B129" s="15">
        <v>8</v>
      </c>
      <c r="C129" s="1" t="s">
        <v>231</v>
      </c>
      <c r="D129" s="2">
        <v>33</v>
      </c>
      <c r="E129" s="1" t="s">
        <v>27</v>
      </c>
      <c r="F129" s="3" t="s">
        <v>24</v>
      </c>
      <c r="G129" s="4">
        <v>48</v>
      </c>
      <c r="H129" s="2">
        <v>22</v>
      </c>
      <c r="I129" s="2">
        <v>30</v>
      </c>
      <c r="J129" s="2">
        <v>52</v>
      </c>
      <c r="K129" s="2">
        <v>30</v>
      </c>
      <c r="L129" s="2">
        <v>39</v>
      </c>
      <c r="M129" s="2">
        <v>13</v>
      </c>
      <c r="N129" s="2">
        <v>9</v>
      </c>
      <c r="O129" s="2">
        <v>0</v>
      </c>
      <c r="P129" s="2">
        <v>5</v>
      </c>
      <c r="Q129" s="2">
        <v>23</v>
      </c>
      <c r="R129" s="2">
        <v>7</v>
      </c>
      <c r="S129" s="2">
        <v>0</v>
      </c>
      <c r="T129" s="2">
        <v>113</v>
      </c>
      <c r="U129" s="2">
        <v>19.5</v>
      </c>
      <c r="V129" s="2">
        <v>196</v>
      </c>
      <c r="W129" s="5">
        <v>36.044444444444444</v>
      </c>
      <c r="X129" s="6">
        <v>0.75069444444444444</v>
      </c>
      <c r="Y129" s="2">
        <v>4</v>
      </c>
      <c r="Z129" s="2">
        <v>5</v>
      </c>
      <c r="AA129" s="2">
        <v>44.4</v>
      </c>
      <c r="AB129" s="2">
        <v>13</v>
      </c>
      <c r="AC129" s="2">
        <v>104</v>
      </c>
      <c r="AD129" s="2">
        <v>13</v>
      </c>
      <c r="AE129" s="2">
        <v>17</v>
      </c>
      <c r="AF129" s="43" t="s">
        <v>232</v>
      </c>
    </row>
    <row r="130" spans="1:32">
      <c r="A130">
        <v>2012</v>
      </c>
      <c r="B130" s="15">
        <v>9</v>
      </c>
      <c r="C130" s="1" t="s">
        <v>149</v>
      </c>
      <c r="D130" s="2">
        <v>21</v>
      </c>
      <c r="E130" s="1" t="s">
        <v>19</v>
      </c>
      <c r="F130" s="3" t="s">
        <v>24</v>
      </c>
      <c r="G130" s="2">
        <v>45</v>
      </c>
      <c r="H130" s="2">
        <v>16</v>
      </c>
      <c r="I130" s="2">
        <v>34</v>
      </c>
      <c r="J130" s="2">
        <v>50</v>
      </c>
      <c r="K130" s="2">
        <v>5</v>
      </c>
      <c r="L130" s="2">
        <v>33</v>
      </c>
      <c r="M130" s="2">
        <v>12</v>
      </c>
      <c r="N130" s="2">
        <v>4</v>
      </c>
      <c r="O130" s="2">
        <v>0</v>
      </c>
      <c r="P130" s="2">
        <v>4</v>
      </c>
      <c r="Q130" s="2">
        <v>24</v>
      </c>
      <c r="R130" s="2">
        <v>10</v>
      </c>
      <c r="S130" s="2">
        <v>0</v>
      </c>
      <c r="T130" s="2">
        <v>154</v>
      </c>
      <c r="U130" s="2">
        <v>10.4</v>
      </c>
      <c r="V130" s="2">
        <v>258</v>
      </c>
      <c r="W130" s="5">
        <v>34.913194444444443</v>
      </c>
      <c r="X130" s="6">
        <v>0.77569444444444446</v>
      </c>
      <c r="Y130" s="2">
        <v>29</v>
      </c>
      <c r="Z130" s="2">
        <v>24</v>
      </c>
      <c r="AA130" s="2">
        <v>54.7</v>
      </c>
      <c r="AB130" s="2">
        <v>20</v>
      </c>
      <c r="AC130" s="2">
        <v>24</v>
      </c>
      <c r="AD130" s="2">
        <v>31</v>
      </c>
      <c r="AE130" s="2">
        <v>29</v>
      </c>
      <c r="AF130" s="17" t="s">
        <v>153</v>
      </c>
    </row>
    <row r="131" spans="1:32" ht="15" thickBot="1">
      <c r="A131">
        <v>2012</v>
      </c>
      <c r="B131" s="34">
        <v>10</v>
      </c>
      <c r="C131" s="35" t="s">
        <v>233</v>
      </c>
      <c r="D131" s="36">
        <v>34</v>
      </c>
      <c r="E131" s="35" t="s">
        <v>234</v>
      </c>
      <c r="F131" s="37" t="s">
        <v>18</v>
      </c>
      <c r="G131" s="36">
        <v>47</v>
      </c>
      <c r="H131" s="36">
        <v>15</v>
      </c>
      <c r="I131" s="36">
        <v>34</v>
      </c>
      <c r="J131" s="36">
        <v>49</v>
      </c>
      <c r="K131" s="36">
        <v>21</v>
      </c>
      <c r="L131" s="36">
        <v>14</v>
      </c>
      <c r="M131" s="36">
        <v>7</v>
      </c>
      <c r="N131" s="36">
        <v>8</v>
      </c>
      <c r="O131" s="36">
        <v>0</v>
      </c>
      <c r="P131" s="36">
        <v>6</v>
      </c>
      <c r="Q131" s="36">
        <v>23</v>
      </c>
      <c r="R131" s="36">
        <v>8</v>
      </c>
      <c r="S131" s="36">
        <v>3</v>
      </c>
      <c r="T131" s="36">
        <v>107</v>
      </c>
      <c r="U131" s="36">
        <v>14</v>
      </c>
      <c r="V131" s="36">
        <v>217</v>
      </c>
      <c r="W131" s="38">
        <v>39.521527777777777</v>
      </c>
      <c r="X131" s="39">
        <v>0.84097222222222223</v>
      </c>
      <c r="Y131" s="36">
        <v>488</v>
      </c>
      <c r="Z131" s="36">
        <v>399</v>
      </c>
      <c r="AA131" s="36">
        <v>55</v>
      </c>
      <c r="AB131" s="36">
        <v>30</v>
      </c>
      <c r="AC131" s="36">
        <v>31</v>
      </c>
      <c r="AD131" s="36">
        <v>56</v>
      </c>
      <c r="AE131" s="36">
        <v>38</v>
      </c>
      <c r="AF131" s="58" t="s">
        <v>235</v>
      </c>
    </row>
    <row r="132" spans="1:32">
      <c r="A132">
        <v>2011</v>
      </c>
      <c r="B132" s="7">
        <v>1</v>
      </c>
      <c r="C132" s="8" t="s">
        <v>146</v>
      </c>
      <c r="D132" s="9">
        <v>25</v>
      </c>
      <c r="E132" s="8" t="s">
        <v>27</v>
      </c>
      <c r="F132" s="10" t="s">
        <v>18</v>
      </c>
      <c r="G132" s="9">
        <v>75</v>
      </c>
      <c r="H132" s="9">
        <v>50</v>
      </c>
      <c r="I132" s="9">
        <v>59</v>
      </c>
      <c r="J132" s="11">
        <v>109</v>
      </c>
      <c r="K132" s="9">
        <v>18</v>
      </c>
      <c r="L132" s="9">
        <v>70</v>
      </c>
      <c r="M132" s="9">
        <v>38</v>
      </c>
      <c r="N132" s="9">
        <v>12</v>
      </c>
      <c r="O132" s="9">
        <v>0</v>
      </c>
      <c r="P132" s="9">
        <v>9</v>
      </c>
      <c r="Q132" s="9">
        <v>37</v>
      </c>
      <c r="R132" s="9">
        <v>22</v>
      </c>
      <c r="S132" s="9">
        <v>0</v>
      </c>
      <c r="T132" s="11">
        <v>339</v>
      </c>
      <c r="U132" s="9">
        <v>14.7</v>
      </c>
      <c r="V132" s="9">
        <v>611</v>
      </c>
      <c r="W132" s="12">
        <v>65.698611111111106</v>
      </c>
      <c r="X132" s="13">
        <v>0.87569444444444444</v>
      </c>
      <c r="Y132" s="9">
        <v>575</v>
      </c>
      <c r="Z132" s="9">
        <v>635</v>
      </c>
      <c r="AA132" s="9">
        <v>47.5</v>
      </c>
      <c r="AB132" s="9">
        <v>41</v>
      </c>
      <c r="AC132" s="9">
        <v>29</v>
      </c>
      <c r="AD132" s="9">
        <v>52</v>
      </c>
      <c r="AE132" s="9">
        <v>73</v>
      </c>
      <c r="AF132" s="41" t="s">
        <v>130</v>
      </c>
    </row>
    <row r="133" spans="1:32">
      <c r="A133">
        <v>2011</v>
      </c>
      <c r="B133" s="15">
        <v>2</v>
      </c>
      <c r="C133" s="1" t="s">
        <v>100</v>
      </c>
      <c r="D133" s="2">
        <v>21</v>
      </c>
      <c r="E133" s="1" t="s">
        <v>14</v>
      </c>
      <c r="F133" s="3" t="s">
        <v>18</v>
      </c>
      <c r="G133" s="2">
        <v>82</v>
      </c>
      <c r="H133" s="4">
        <v>60</v>
      </c>
      <c r="I133" s="2">
        <v>37</v>
      </c>
      <c r="J133" s="2">
        <v>97</v>
      </c>
      <c r="K133" s="2">
        <v>7</v>
      </c>
      <c r="L133" s="2">
        <v>66</v>
      </c>
      <c r="M133" s="4">
        <v>48</v>
      </c>
      <c r="N133" s="2">
        <v>12</v>
      </c>
      <c r="O133" s="2">
        <v>0</v>
      </c>
      <c r="P133" s="4">
        <v>12</v>
      </c>
      <c r="Q133" s="2">
        <v>24</v>
      </c>
      <c r="R133" s="2">
        <v>13</v>
      </c>
      <c r="S133" s="2">
        <v>0</v>
      </c>
      <c r="T133" s="2">
        <v>303</v>
      </c>
      <c r="U133" s="2">
        <v>19.8</v>
      </c>
      <c r="V133" s="2">
        <v>540</v>
      </c>
      <c r="W133" s="5">
        <v>75.236111111111114</v>
      </c>
      <c r="X133" s="6">
        <v>0.91736111111111107</v>
      </c>
      <c r="Y133" s="2">
        <v>558</v>
      </c>
      <c r="Z133" s="2">
        <v>669</v>
      </c>
      <c r="AA133" s="2">
        <v>45.5</v>
      </c>
      <c r="AB133" s="2">
        <v>37</v>
      </c>
      <c r="AC133" s="2">
        <v>109</v>
      </c>
      <c r="AD133" s="2">
        <v>42</v>
      </c>
      <c r="AE133" s="2">
        <v>45</v>
      </c>
      <c r="AF133" s="42" t="s">
        <v>236</v>
      </c>
    </row>
    <row r="134" spans="1:32">
      <c r="A134">
        <v>2011</v>
      </c>
      <c r="B134" s="15">
        <v>3</v>
      </c>
      <c r="C134" s="1" t="s">
        <v>142</v>
      </c>
      <c r="D134" s="2">
        <v>24</v>
      </c>
      <c r="E134" s="1" t="s">
        <v>143</v>
      </c>
      <c r="F134" s="3" t="s">
        <v>15</v>
      </c>
      <c r="G134" s="2">
        <v>77</v>
      </c>
      <c r="H134" s="2">
        <v>28</v>
      </c>
      <c r="I134" s="2">
        <v>65</v>
      </c>
      <c r="J134" s="2">
        <v>93</v>
      </c>
      <c r="K134" s="2">
        <v>6</v>
      </c>
      <c r="L134" s="2">
        <v>29</v>
      </c>
      <c r="M134" s="2">
        <v>22</v>
      </c>
      <c r="N134" s="2">
        <v>6</v>
      </c>
      <c r="O134" s="2">
        <v>0</v>
      </c>
      <c r="P134" s="2">
        <v>5</v>
      </c>
      <c r="Q134" s="2">
        <v>31</v>
      </c>
      <c r="R134" s="2">
        <v>32</v>
      </c>
      <c r="S134" s="2">
        <v>2</v>
      </c>
      <c r="T134" s="2">
        <v>242</v>
      </c>
      <c r="U134" s="2">
        <v>11.6</v>
      </c>
      <c r="V134" s="2">
        <v>456</v>
      </c>
      <c r="W134" s="5">
        <v>69.120833333333337</v>
      </c>
      <c r="X134" s="6">
        <v>0.8979166666666667</v>
      </c>
      <c r="Y134" s="2">
        <v>828</v>
      </c>
      <c r="Z134" s="2">
        <v>715</v>
      </c>
      <c r="AA134" s="2">
        <v>53.7</v>
      </c>
      <c r="AB134" s="2">
        <v>44</v>
      </c>
      <c r="AC134" s="2">
        <v>70</v>
      </c>
      <c r="AD134" s="2">
        <v>50</v>
      </c>
      <c r="AE134" s="2">
        <v>44</v>
      </c>
      <c r="AF134" s="42" t="s">
        <v>237</v>
      </c>
    </row>
    <row r="135" spans="1:32">
      <c r="A135">
        <v>2011</v>
      </c>
      <c r="B135" s="15">
        <v>4</v>
      </c>
      <c r="C135" s="1" t="s">
        <v>238</v>
      </c>
      <c r="D135" s="2">
        <v>28</v>
      </c>
      <c r="E135" s="1" t="s">
        <v>181</v>
      </c>
      <c r="F135" s="3" t="s">
        <v>18</v>
      </c>
      <c r="G135" s="2">
        <v>80</v>
      </c>
      <c r="H135" s="2">
        <v>34</v>
      </c>
      <c r="I135" s="2">
        <v>50</v>
      </c>
      <c r="J135" s="2">
        <v>84</v>
      </c>
      <c r="K135" s="2">
        <v>11</v>
      </c>
      <c r="L135" s="2">
        <v>36</v>
      </c>
      <c r="M135" s="2">
        <v>24</v>
      </c>
      <c r="N135" s="2">
        <v>10</v>
      </c>
      <c r="O135" s="2">
        <v>0</v>
      </c>
      <c r="P135" s="2">
        <v>2</v>
      </c>
      <c r="Q135" s="2">
        <v>36</v>
      </c>
      <c r="R135" s="2">
        <v>14</v>
      </c>
      <c r="S135" s="2">
        <v>0</v>
      </c>
      <c r="T135" s="2">
        <v>232</v>
      </c>
      <c r="U135" s="2">
        <v>14.7</v>
      </c>
      <c r="V135" s="2">
        <v>453</v>
      </c>
      <c r="W135" s="5">
        <v>66.404861111111117</v>
      </c>
      <c r="X135" s="6">
        <v>0.82986111111111116</v>
      </c>
      <c r="Y135" s="2">
        <v>909</v>
      </c>
      <c r="Z135" s="2">
        <v>791</v>
      </c>
      <c r="AA135" s="2">
        <v>53.5</v>
      </c>
      <c r="AB135" s="2">
        <v>23</v>
      </c>
      <c r="AC135" s="2">
        <v>28</v>
      </c>
      <c r="AD135" s="2">
        <v>64</v>
      </c>
      <c r="AE135" s="2">
        <v>84</v>
      </c>
      <c r="AF135" s="42" t="s">
        <v>239</v>
      </c>
    </row>
    <row r="136" spans="1:32">
      <c r="A136">
        <v>2011</v>
      </c>
      <c r="B136" s="15">
        <v>5</v>
      </c>
      <c r="C136" s="1" t="s">
        <v>240</v>
      </c>
      <c r="D136" s="2">
        <v>28</v>
      </c>
      <c r="E136" s="1" t="s">
        <v>150</v>
      </c>
      <c r="F136" s="3" t="s">
        <v>24</v>
      </c>
      <c r="G136" s="2">
        <v>77</v>
      </c>
      <c r="H136" s="2">
        <v>37</v>
      </c>
      <c r="I136" s="2">
        <v>46</v>
      </c>
      <c r="J136" s="2">
        <v>83</v>
      </c>
      <c r="K136" s="2">
        <v>-9</v>
      </c>
      <c r="L136" s="2">
        <v>33</v>
      </c>
      <c r="M136" s="2">
        <v>24</v>
      </c>
      <c r="N136" s="2">
        <v>10</v>
      </c>
      <c r="O136" s="2">
        <v>3</v>
      </c>
      <c r="P136" s="2">
        <v>5</v>
      </c>
      <c r="Q136" s="2">
        <v>25</v>
      </c>
      <c r="R136" s="2">
        <v>19</v>
      </c>
      <c r="S136" s="2">
        <v>2</v>
      </c>
      <c r="T136" s="2">
        <v>310</v>
      </c>
      <c r="U136" s="2">
        <v>11.9</v>
      </c>
      <c r="V136" s="2">
        <v>572</v>
      </c>
      <c r="W136" s="5">
        <v>78.40347222222222</v>
      </c>
      <c r="X136" s="5">
        <v>1.0180555555555555</v>
      </c>
      <c r="Y136" s="2">
        <v>13</v>
      </c>
      <c r="Z136" s="2">
        <v>24</v>
      </c>
      <c r="AA136" s="2">
        <v>35.1</v>
      </c>
      <c r="AB136" s="2">
        <v>18</v>
      </c>
      <c r="AC136" s="2">
        <v>27</v>
      </c>
      <c r="AD136" s="2">
        <v>42</v>
      </c>
      <c r="AE136" s="2">
        <v>120</v>
      </c>
      <c r="AF136" s="43" t="s">
        <v>241</v>
      </c>
    </row>
    <row r="137" spans="1:32">
      <c r="A137">
        <v>2011</v>
      </c>
      <c r="B137" s="15">
        <v>6</v>
      </c>
      <c r="C137" s="1" t="s">
        <v>152</v>
      </c>
      <c r="D137" s="2">
        <v>24</v>
      </c>
      <c r="E137" s="1" t="s">
        <v>22</v>
      </c>
      <c r="F137" s="3" t="s">
        <v>15</v>
      </c>
      <c r="G137" s="2">
        <v>82</v>
      </c>
      <c r="H137" s="2">
        <v>37</v>
      </c>
      <c r="I137" s="2">
        <v>45</v>
      </c>
      <c r="J137" s="2">
        <v>82</v>
      </c>
      <c r="K137" s="2">
        <v>-10</v>
      </c>
      <c r="L137" s="2">
        <v>20</v>
      </c>
      <c r="M137" s="2">
        <v>27</v>
      </c>
      <c r="N137" s="2">
        <v>10</v>
      </c>
      <c r="O137" s="2">
        <v>0</v>
      </c>
      <c r="P137" s="2">
        <v>6</v>
      </c>
      <c r="Q137" s="2">
        <v>32</v>
      </c>
      <c r="R137" s="2">
        <v>13</v>
      </c>
      <c r="S137" s="2">
        <v>0</v>
      </c>
      <c r="T137" s="2">
        <v>295</v>
      </c>
      <c r="U137" s="2">
        <v>12.5</v>
      </c>
      <c r="V137" s="2">
        <v>538</v>
      </c>
      <c r="W137" s="5">
        <v>68.521527777777777</v>
      </c>
      <c r="X137" s="6">
        <v>0.8354166666666667</v>
      </c>
      <c r="Y137" s="2">
        <v>9</v>
      </c>
      <c r="Z137" s="2">
        <v>19</v>
      </c>
      <c r="AA137" s="2">
        <v>32.1</v>
      </c>
      <c r="AB137" s="2">
        <v>21</v>
      </c>
      <c r="AC137" s="2">
        <v>12</v>
      </c>
      <c r="AD137" s="2">
        <v>39</v>
      </c>
      <c r="AE137" s="2">
        <v>82</v>
      </c>
      <c r="AF137" s="42" t="s">
        <v>242</v>
      </c>
    </row>
    <row r="138" spans="1:32">
      <c r="A138">
        <v>2011</v>
      </c>
      <c r="B138" s="15">
        <v>7</v>
      </c>
      <c r="C138" s="1" t="s">
        <v>243</v>
      </c>
      <c r="D138" s="2">
        <v>24</v>
      </c>
      <c r="E138" s="1" t="s">
        <v>27</v>
      </c>
      <c r="F138" s="3" t="s">
        <v>24</v>
      </c>
      <c r="G138" s="2">
        <v>80</v>
      </c>
      <c r="H138" s="2">
        <v>40</v>
      </c>
      <c r="I138" s="2">
        <v>41</v>
      </c>
      <c r="J138" s="2">
        <v>81</v>
      </c>
      <c r="K138" s="2">
        <v>6</v>
      </c>
      <c r="L138" s="2">
        <v>87</v>
      </c>
      <c r="M138" s="2">
        <v>22</v>
      </c>
      <c r="N138" s="4">
        <v>18</v>
      </c>
      <c r="O138" s="2">
        <v>0</v>
      </c>
      <c r="P138" s="2">
        <v>4</v>
      </c>
      <c r="Q138" s="2">
        <v>29</v>
      </c>
      <c r="R138" s="2">
        <v>12</v>
      </c>
      <c r="S138" s="2">
        <v>0</v>
      </c>
      <c r="T138" s="2">
        <v>329</v>
      </c>
      <c r="U138" s="2">
        <v>12.2</v>
      </c>
      <c r="V138" s="2">
        <v>599</v>
      </c>
      <c r="W138" s="5">
        <v>63.78125</v>
      </c>
      <c r="X138" s="6">
        <v>0.79722222222222228</v>
      </c>
      <c r="Y138" s="2">
        <v>4</v>
      </c>
      <c r="Z138" s="2">
        <v>11</v>
      </c>
      <c r="AA138" s="2">
        <v>26.7</v>
      </c>
      <c r="AB138" s="2">
        <v>15</v>
      </c>
      <c r="AC138" s="2">
        <v>108</v>
      </c>
      <c r="AD138" s="2">
        <v>30</v>
      </c>
      <c r="AE138" s="2">
        <v>26</v>
      </c>
      <c r="AF138" s="42" t="s">
        <v>244</v>
      </c>
    </row>
    <row r="139" spans="1:32">
      <c r="A139">
        <v>2011</v>
      </c>
      <c r="B139" s="15">
        <v>8</v>
      </c>
      <c r="C139" s="1" t="s">
        <v>245</v>
      </c>
      <c r="D139" s="2">
        <v>31</v>
      </c>
      <c r="E139" s="1" t="s">
        <v>69</v>
      </c>
      <c r="F139" s="3" t="s">
        <v>18</v>
      </c>
      <c r="G139" s="2">
        <v>82</v>
      </c>
      <c r="H139" s="2">
        <v>14</v>
      </c>
      <c r="I139" s="4">
        <v>67</v>
      </c>
      <c r="J139" s="2">
        <v>81</v>
      </c>
      <c r="K139" s="2">
        <v>23</v>
      </c>
      <c r="L139" s="2">
        <v>52</v>
      </c>
      <c r="M139" s="2">
        <v>6</v>
      </c>
      <c r="N139" s="2">
        <v>8</v>
      </c>
      <c r="O139" s="2">
        <v>0</v>
      </c>
      <c r="P139" s="2">
        <v>6</v>
      </c>
      <c r="Q139" s="2">
        <v>48</v>
      </c>
      <c r="R139" s="2">
        <v>19</v>
      </c>
      <c r="S139" s="2">
        <v>0</v>
      </c>
      <c r="T139" s="2">
        <v>113</v>
      </c>
      <c r="U139" s="2">
        <v>12.4</v>
      </c>
      <c r="V139" s="2">
        <v>209</v>
      </c>
      <c r="W139" s="5">
        <v>65.217361111111117</v>
      </c>
      <c r="X139" s="6">
        <v>0.79513888888888884</v>
      </c>
      <c r="Y139" s="2">
        <v>652</v>
      </c>
      <c r="Z139" s="2">
        <v>650</v>
      </c>
      <c r="AA139" s="2">
        <v>50.1</v>
      </c>
      <c r="AB139" s="2">
        <v>17</v>
      </c>
      <c r="AC139" s="2">
        <v>32</v>
      </c>
      <c r="AD139" s="2">
        <v>31</v>
      </c>
      <c r="AE139" s="2">
        <v>37</v>
      </c>
      <c r="AF139" s="42" t="s">
        <v>246</v>
      </c>
    </row>
    <row r="140" spans="1:32">
      <c r="A140">
        <v>2011</v>
      </c>
      <c r="B140" s="15">
        <v>9</v>
      </c>
      <c r="C140" s="1" t="s">
        <v>193</v>
      </c>
      <c r="D140" s="2">
        <v>21</v>
      </c>
      <c r="E140" s="1" t="s">
        <v>194</v>
      </c>
      <c r="F140" s="3" t="s">
        <v>18</v>
      </c>
      <c r="G140" s="2">
        <v>82</v>
      </c>
      <c r="H140" s="2">
        <v>31</v>
      </c>
      <c r="I140" s="2">
        <v>50</v>
      </c>
      <c r="J140" s="2">
        <v>81</v>
      </c>
      <c r="K140" s="2">
        <v>-6</v>
      </c>
      <c r="L140" s="2">
        <v>26</v>
      </c>
      <c r="M140" s="2">
        <v>24</v>
      </c>
      <c r="N140" s="2">
        <v>7</v>
      </c>
      <c r="O140" s="2">
        <v>0</v>
      </c>
      <c r="P140" s="2">
        <v>8</v>
      </c>
      <c r="Q140" s="2">
        <v>32</v>
      </c>
      <c r="R140" s="2">
        <v>18</v>
      </c>
      <c r="S140" s="2">
        <v>0</v>
      </c>
      <c r="T140" s="2">
        <v>286</v>
      </c>
      <c r="U140" s="2">
        <v>10.8</v>
      </c>
      <c r="V140" s="2">
        <v>464</v>
      </c>
      <c r="W140" s="5">
        <v>70.275000000000006</v>
      </c>
      <c r="X140" s="6">
        <v>0.8569444444444444</v>
      </c>
      <c r="Y140" s="2">
        <v>813</v>
      </c>
      <c r="Z140" s="2">
        <v>772</v>
      </c>
      <c r="AA140" s="2">
        <v>51.3</v>
      </c>
      <c r="AB140" s="2">
        <v>23</v>
      </c>
      <c r="AC140" s="2">
        <v>27</v>
      </c>
      <c r="AD140" s="2">
        <v>99</v>
      </c>
      <c r="AE140" s="2">
        <v>65</v>
      </c>
      <c r="AF140" s="42" t="s">
        <v>247</v>
      </c>
    </row>
    <row r="141" spans="1:32" ht="15" thickBot="1">
      <c r="A141">
        <v>2011</v>
      </c>
      <c r="B141" s="34">
        <v>10</v>
      </c>
      <c r="C141" s="35" t="s">
        <v>248</v>
      </c>
      <c r="D141" s="36">
        <v>35</v>
      </c>
      <c r="E141" s="35" t="s">
        <v>150</v>
      </c>
      <c r="F141" s="37" t="s">
        <v>24</v>
      </c>
      <c r="G141" s="36">
        <v>81</v>
      </c>
      <c r="H141" s="36">
        <v>26</v>
      </c>
      <c r="I141" s="36">
        <v>52</v>
      </c>
      <c r="J141" s="36">
        <v>78</v>
      </c>
      <c r="K141" s="36">
        <v>-8</v>
      </c>
      <c r="L141" s="36">
        <v>16</v>
      </c>
      <c r="M141" s="36">
        <v>16</v>
      </c>
      <c r="N141" s="36">
        <v>8</v>
      </c>
      <c r="O141" s="36">
        <v>2</v>
      </c>
      <c r="P141" s="36">
        <v>3</v>
      </c>
      <c r="Q141" s="36">
        <v>29</v>
      </c>
      <c r="R141" s="36">
        <v>21</v>
      </c>
      <c r="S141" s="36">
        <v>2</v>
      </c>
      <c r="T141" s="36">
        <v>164</v>
      </c>
      <c r="U141" s="36">
        <v>15.9</v>
      </c>
      <c r="V141" s="36">
        <v>280</v>
      </c>
      <c r="W141" s="38">
        <v>67.004166666666663</v>
      </c>
      <c r="X141" s="39">
        <v>0.82708333333333328</v>
      </c>
      <c r="Y141" s="36">
        <v>604</v>
      </c>
      <c r="Z141" s="36">
        <v>765</v>
      </c>
      <c r="AA141" s="36">
        <v>44.1</v>
      </c>
      <c r="AB141" s="36">
        <v>26</v>
      </c>
      <c r="AC141" s="36">
        <v>61</v>
      </c>
      <c r="AD141" s="36">
        <v>32</v>
      </c>
      <c r="AE141" s="36">
        <v>50</v>
      </c>
      <c r="AF141" s="58" t="s">
        <v>249</v>
      </c>
    </row>
    <row r="142" spans="1:32" ht="15" thickBot="1">
      <c r="A142">
        <v>2010</v>
      </c>
      <c r="B142" s="50">
        <v>1</v>
      </c>
      <c r="C142" s="51" t="s">
        <v>206</v>
      </c>
      <c r="D142" s="52">
        <v>30</v>
      </c>
      <c r="E142" s="53" t="s">
        <v>69</v>
      </c>
      <c r="F142" s="10" t="s">
        <v>24</v>
      </c>
      <c r="G142" s="9">
        <v>82</v>
      </c>
      <c r="H142" s="9">
        <v>41</v>
      </c>
      <c r="I142" s="9">
        <v>63</v>
      </c>
      <c r="J142" s="11">
        <v>104</v>
      </c>
      <c r="K142" s="9">
        <v>30</v>
      </c>
      <c r="L142" s="9">
        <v>32</v>
      </c>
      <c r="M142" s="9">
        <v>23</v>
      </c>
      <c r="N142" s="11">
        <v>18</v>
      </c>
      <c r="O142" s="9">
        <v>0</v>
      </c>
      <c r="P142" s="9">
        <v>10</v>
      </c>
      <c r="Q142" s="9">
        <v>39</v>
      </c>
      <c r="R142" s="9">
        <v>24</v>
      </c>
      <c r="S142" s="9">
        <v>0</v>
      </c>
      <c r="T142" s="9">
        <v>266</v>
      </c>
      <c r="U142" s="9">
        <v>15.4</v>
      </c>
      <c r="V142" s="9">
        <v>452</v>
      </c>
      <c r="W142" s="12">
        <v>63.389583333333334</v>
      </c>
      <c r="X142" s="13">
        <v>0.7729166666666667</v>
      </c>
      <c r="Y142" s="9">
        <v>4</v>
      </c>
      <c r="Z142" s="9">
        <v>13</v>
      </c>
      <c r="AA142" s="9">
        <v>23.5</v>
      </c>
      <c r="AB142" s="9">
        <v>12</v>
      </c>
      <c r="AC142" s="9">
        <v>13</v>
      </c>
      <c r="AD142" s="9">
        <v>36</v>
      </c>
      <c r="AE142" s="9">
        <v>48</v>
      </c>
      <c r="AF142" s="41" t="s">
        <v>250</v>
      </c>
    </row>
    <row r="143" spans="1:32" ht="15" thickBot="1">
      <c r="A143">
        <v>2010</v>
      </c>
      <c r="B143" s="54">
        <v>2</v>
      </c>
      <c r="C143" s="47" t="s">
        <v>221</v>
      </c>
      <c r="D143" s="48">
        <v>35</v>
      </c>
      <c r="E143" s="49" t="s">
        <v>14</v>
      </c>
      <c r="F143" s="3" t="s">
        <v>15</v>
      </c>
      <c r="G143" s="2">
        <v>82</v>
      </c>
      <c r="H143" s="2">
        <v>31</v>
      </c>
      <c r="I143" s="2">
        <v>68</v>
      </c>
      <c r="J143" s="2">
        <v>99</v>
      </c>
      <c r="K143" s="2">
        <v>0</v>
      </c>
      <c r="L143" s="2">
        <v>12</v>
      </c>
      <c r="M143" s="2">
        <v>27</v>
      </c>
      <c r="N143" s="2">
        <v>4</v>
      </c>
      <c r="O143" s="2">
        <v>0</v>
      </c>
      <c r="P143" s="2">
        <v>7</v>
      </c>
      <c r="Q143" s="2">
        <v>31</v>
      </c>
      <c r="R143" s="2">
        <v>37</v>
      </c>
      <c r="S143" s="2">
        <v>0</v>
      </c>
      <c r="T143" s="2">
        <v>254</v>
      </c>
      <c r="U143" s="2">
        <v>12.2</v>
      </c>
      <c r="V143" s="2">
        <v>450</v>
      </c>
      <c r="W143" s="5">
        <v>71.681250000000006</v>
      </c>
      <c r="X143" s="6">
        <v>0.87430555555555556</v>
      </c>
      <c r="Y143" s="2">
        <v>50</v>
      </c>
      <c r="Z143" s="2">
        <v>81</v>
      </c>
      <c r="AA143" s="2">
        <v>38.200000000000003</v>
      </c>
      <c r="AB143" s="2">
        <v>64</v>
      </c>
      <c r="AC143" s="2">
        <v>37</v>
      </c>
      <c r="AD143" s="2">
        <v>55</v>
      </c>
      <c r="AE143" s="2">
        <v>71</v>
      </c>
      <c r="AF143" s="42" t="s">
        <v>251</v>
      </c>
    </row>
    <row r="144" spans="1:32" ht="15" thickBot="1">
      <c r="A144">
        <v>2010</v>
      </c>
      <c r="B144" s="54">
        <v>3</v>
      </c>
      <c r="C144" s="47" t="s">
        <v>217</v>
      </c>
      <c r="D144" s="48">
        <v>25</v>
      </c>
      <c r="E144" s="49" t="s">
        <v>213</v>
      </c>
      <c r="F144" s="3" t="s">
        <v>15</v>
      </c>
      <c r="G144" s="2">
        <v>82</v>
      </c>
      <c r="H144" s="4">
        <v>50</v>
      </c>
      <c r="I144" s="2">
        <v>48</v>
      </c>
      <c r="J144" s="2">
        <v>98</v>
      </c>
      <c r="K144" s="2">
        <v>9</v>
      </c>
      <c r="L144" s="2">
        <v>104</v>
      </c>
      <c r="M144" s="4">
        <v>32</v>
      </c>
      <c r="N144" s="2">
        <v>14</v>
      </c>
      <c r="O144" s="2">
        <v>4</v>
      </c>
      <c r="P144" s="4">
        <v>11</v>
      </c>
      <c r="Q144" s="2">
        <v>30</v>
      </c>
      <c r="R144" s="2">
        <v>17</v>
      </c>
      <c r="S144" s="2">
        <v>1</v>
      </c>
      <c r="T144" s="2">
        <v>290</v>
      </c>
      <c r="U144" s="2">
        <v>17.2</v>
      </c>
      <c r="V144" s="2">
        <v>483</v>
      </c>
      <c r="W144" s="5">
        <v>76.236111111111114</v>
      </c>
      <c r="X144" s="6">
        <v>0.92986111111111114</v>
      </c>
      <c r="Y144" s="2">
        <v>9</v>
      </c>
      <c r="Z144" s="2">
        <v>13</v>
      </c>
      <c r="AA144" s="2">
        <v>40.9</v>
      </c>
      <c r="AB144" s="2">
        <v>41</v>
      </c>
      <c r="AC144" s="2">
        <v>64</v>
      </c>
      <c r="AD144" s="2">
        <v>55</v>
      </c>
      <c r="AE144" s="2">
        <v>54</v>
      </c>
      <c r="AF144" s="42" t="s">
        <v>252</v>
      </c>
    </row>
    <row r="145" spans="1:32" ht="15" thickBot="1">
      <c r="A145">
        <v>2010</v>
      </c>
      <c r="B145" s="54">
        <v>4</v>
      </c>
      <c r="C145" s="47" t="s">
        <v>245</v>
      </c>
      <c r="D145" s="48">
        <v>30</v>
      </c>
      <c r="E145" s="49" t="s">
        <v>69</v>
      </c>
      <c r="F145" s="3" t="s">
        <v>18</v>
      </c>
      <c r="G145" s="2">
        <v>82</v>
      </c>
      <c r="H145" s="2">
        <v>19</v>
      </c>
      <c r="I145" s="4">
        <v>75</v>
      </c>
      <c r="J145" s="2">
        <v>94</v>
      </c>
      <c r="K145" s="2">
        <v>26</v>
      </c>
      <c r="L145" s="2">
        <v>40</v>
      </c>
      <c r="M145" s="2">
        <v>11</v>
      </c>
      <c r="N145" s="2">
        <v>8</v>
      </c>
      <c r="O145" s="2">
        <v>0</v>
      </c>
      <c r="P145" s="2">
        <v>4</v>
      </c>
      <c r="Q145" s="2">
        <v>48</v>
      </c>
      <c r="R145" s="2">
        <v>27</v>
      </c>
      <c r="S145" s="2">
        <v>0</v>
      </c>
      <c r="T145" s="2">
        <v>157</v>
      </c>
      <c r="U145" s="2">
        <v>12.1</v>
      </c>
      <c r="V145" s="2">
        <v>257</v>
      </c>
      <c r="W145" s="5">
        <v>65.803472222222226</v>
      </c>
      <c r="X145" s="6">
        <v>0.80277777777777781</v>
      </c>
      <c r="Y145" s="2">
        <v>721</v>
      </c>
      <c r="Z145" s="2">
        <v>666</v>
      </c>
      <c r="AA145" s="2">
        <v>52</v>
      </c>
      <c r="AB145" s="2">
        <v>21</v>
      </c>
      <c r="AC145" s="2">
        <v>15</v>
      </c>
      <c r="AD145" s="2">
        <v>43</v>
      </c>
      <c r="AE145" s="2">
        <v>38</v>
      </c>
      <c r="AF145" s="42" t="s">
        <v>253</v>
      </c>
    </row>
    <row r="146" spans="1:32" ht="15" thickBot="1">
      <c r="A146">
        <v>2010</v>
      </c>
      <c r="B146" s="54">
        <v>5</v>
      </c>
      <c r="C146" s="47" t="s">
        <v>100</v>
      </c>
      <c r="D146" s="48">
        <v>20</v>
      </c>
      <c r="E146" s="49" t="s">
        <v>14</v>
      </c>
      <c r="F146" s="3" t="s">
        <v>18</v>
      </c>
      <c r="G146" s="2">
        <v>82</v>
      </c>
      <c r="H146" s="2">
        <v>45</v>
      </c>
      <c r="I146" s="2">
        <v>46</v>
      </c>
      <c r="J146" s="2">
        <v>91</v>
      </c>
      <c r="K146" s="2">
        <v>3</v>
      </c>
      <c r="L146" s="2">
        <v>74</v>
      </c>
      <c r="M146" s="2">
        <v>28</v>
      </c>
      <c r="N146" s="2">
        <v>17</v>
      </c>
      <c r="O146" s="2">
        <v>0</v>
      </c>
      <c r="P146" s="2">
        <v>8</v>
      </c>
      <c r="Q146" s="2">
        <v>27</v>
      </c>
      <c r="R146" s="2">
        <v>19</v>
      </c>
      <c r="S146" s="2">
        <v>0</v>
      </c>
      <c r="T146" s="2">
        <v>272</v>
      </c>
      <c r="U146" s="2">
        <v>16.5</v>
      </c>
      <c r="V146" s="2">
        <v>519</v>
      </c>
      <c r="W146" s="5">
        <v>68.99722222222222</v>
      </c>
      <c r="X146" s="6">
        <v>0.84166666666666667</v>
      </c>
      <c r="Y146" s="2">
        <v>431</v>
      </c>
      <c r="Z146" s="2">
        <v>496</v>
      </c>
      <c r="AA146" s="2">
        <v>46.5</v>
      </c>
      <c r="AB146" s="2">
        <v>37</v>
      </c>
      <c r="AC146" s="2">
        <v>84</v>
      </c>
      <c r="AD146" s="2">
        <v>40</v>
      </c>
      <c r="AE146" s="2">
        <v>60</v>
      </c>
      <c r="AF146" s="42" t="s">
        <v>254</v>
      </c>
    </row>
    <row r="147" spans="1:32" ht="15" thickBot="1">
      <c r="A147">
        <v>2010</v>
      </c>
      <c r="B147" s="54">
        <v>6</v>
      </c>
      <c r="C147" s="47" t="s">
        <v>255</v>
      </c>
      <c r="D147" s="48">
        <v>33</v>
      </c>
      <c r="E147" s="49" t="s">
        <v>91</v>
      </c>
      <c r="F147" s="3" t="s">
        <v>15</v>
      </c>
      <c r="G147" s="2">
        <v>82</v>
      </c>
      <c r="H147" s="2">
        <v>43</v>
      </c>
      <c r="I147" s="2">
        <v>43</v>
      </c>
      <c r="J147" s="2">
        <v>86</v>
      </c>
      <c r="K147" s="2">
        <v>0</v>
      </c>
      <c r="L147" s="2">
        <v>40</v>
      </c>
      <c r="M147" s="2">
        <v>29</v>
      </c>
      <c r="N147" s="2">
        <v>14</v>
      </c>
      <c r="O147" s="2">
        <v>0</v>
      </c>
      <c r="P147" s="2">
        <v>6</v>
      </c>
      <c r="Q147" s="2">
        <v>27</v>
      </c>
      <c r="R147" s="2">
        <v>16</v>
      </c>
      <c r="S147" s="2">
        <v>0</v>
      </c>
      <c r="T147" s="2">
        <v>289</v>
      </c>
      <c r="U147" s="2">
        <v>14.9</v>
      </c>
      <c r="V147" s="2">
        <v>518</v>
      </c>
      <c r="W147" s="5">
        <v>71.530555555555551</v>
      </c>
      <c r="X147" s="6">
        <v>0.87222222222222223</v>
      </c>
      <c r="Y147" s="2">
        <v>227</v>
      </c>
      <c r="Z147" s="2">
        <v>193</v>
      </c>
      <c r="AA147" s="2">
        <v>54</v>
      </c>
      <c r="AB147" s="2">
        <v>28</v>
      </c>
      <c r="AC147" s="2">
        <v>103</v>
      </c>
      <c r="AD147" s="2">
        <v>40</v>
      </c>
      <c r="AE147" s="2">
        <v>70</v>
      </c>
      <c r="AF147" s="42" t="s">
        <v>256</v>
      </c>
    </row>
    <row r="148" spans="1:32" ht="15" thickBot="1">
      <c r="A148">
        <v>2010</v>
      </c>
      <c r="B148" s="54">
        <v>7</v>
      </c>
      <c r="C148" s="47" t="s">
        <v>197</v>
      </c>
      <c r="D148" s="48">
        <v>25</v>
      </c>
      <c r="E148" s="49" t="s">
        <v>164</v>
      </c>
      <c r="F148" s="3" t="s">
        <v>24</v>
      </c>
      <c r="G148" s="2">
        <v>79</v>
      </c>
      <c r="H148" s="2">
        <v>32</v>
      </c>
      <c r="I148" s="2">
        <v>53</v>
      </c>
      <c r="J148" s="2">
        <v>85</v>
      </c>
      <c r="K148" s="2">
        <v>24</v>
      </c>
      <c r="L148" s="2">
        <v>41</v>
      </c>
      <c r="M148" s="2">
        <v>25</v>
      </c>
      <c r="N148" s="2">
        <v>7</v>
      </c>
      <c r="O148" s="2">
        <v>0</v>
      </c>
      <c r="P148" s="4">
        <v>11</v>
      </c>
      <c r="Q148" s="2">
        <v>36</v>
      </c>
      <c r="R148" s="2">
        <v>17</v>
      </c>
      <c r="S148" s="2">
        <v>0</v>
      </c>
      <c r="T148" s="4">
        <v>367</v>
      </c>
      <c r="U148" s="2">
        <v>8.6999999999999993</v>
      </c>
      <c r="V148" s="2">
        <v>771</v>
      </c>
      <c r="W148" s="5">
        <v>70.329861111111114</v>
      </c>
      <c r="X148" s="6">
        <v>0.89027777777777772</v>
      </c>
      <c r="Y148" s="2">
        <v>6</v>
      </c>
      <c r="Z148" s="2">
        <v>12</v>
      </c>
      <c r="AA148" s="2">
        <v>33.299999999999997</v>
      </c>
      <c r="AB148" s="2">
        <v>23</v>
      </c>
      <c r="AC148" s="2">
        <v>239</v>
      </c>
      <c r="AD148" s="2">
        <v>48</v>
      </c>
      <c r="AE148" s="2">
        <v>58</v>
      </c>
      <c r="AF148" s="42" t="s">
        <v>257</v>
      </c>
    </row>
    <row r="149" spans="1:32" ht="15" thickBot="1">
      <c r="A149">
        <v>2010</v>
      </c>
      <c r="B149" s="54">
        <v>8</v>
      </c>
      <c r="C149" s="47" t="s">
        <v>258</v>
      </c>
      <c r="D149" s="48">
        <v>40</v>
      </c>
      <c r="E149" s="49" t="s">
        <v>213</v>
      </c>
      <c r="F149" s="3" t="s">
        <v>15</v>
      </c>
      <c r="G149" s="2">
        <v>73</v>
      </c>
      <c r="H149" s="2">
        <v>31</v>
      </c>
      <c r="I149" s="2">
        <v>49</v>
      </c>
      <c r="J149" s="2">
        <v>80</v>
      </c>
      <c r="K149" s="2">
        <v>6</v>
      </c>
      <c r="L149" s="2">
        <v>49</v>
      </c>
      <c r="M149" s="2">
        <v>15</v>
      </c>
      <c r="N149" s="2">
        <v>16</v>
      </c>
      <c r="O149" s="2">
        <v>0</v>
      </c>
      <c r="P149" s="2">
        <v>5</v>
      </c>
      <c r="Q149" s="2">
        <v>31</v>
      </c>
      <c r="R149" s="2">
        <v>18</v>
      </c>
      <c r="S149" s="2">
        <v>0</v>
      </c>
      <c r="T149" s="2">
        <v>213</v>
      </c>
      <c r="U149" s="2">
        <v>14.6</v>
      </c>
      <c r="V149" s="2">
        <v>322</v>
      </c>
      <c r="W149" s="5">
        <v>54.56388888888889</v>
      </c>
      <c r="X149" s="6">
        <v>0.74722222222222223</v>
      </c>
      <c r="Y149" s="2">
        <v>97</v>
      </c>
      <c r="Z149" s="2">
        <v>121</v>
      </c>
      <c r="AA149" s="2">
        <v>44.5</v>
      </c>
      <c r="AB149" s="2">
        <v>20</v>
      </c>
      <c r="AC149" s="2">
        <v>15</v>
      </c>
      <c r="AD149" s="2">
        <v>37</v>
      </c>
      <c r="AE149" s="2">
        <v>45</v>
      </c>
      <c r="AF149" s="42" t="s">
        <v>259</v>
      </c>
    </row>
    <row r="150" spans="1:32" ht="15" thickBot="1">
      <c r="A150">
        <v>2010</v>
      </c>
      <c r="B150" s="54">
        <v>9</v>
      </c>
      <c r="C150" s="47" t="s">
        <v>260</v>
      </c>
      <c r="D150" s="48">
        <v>30</v>
      </c>
      <c r="E150" s="49" t="s">
        <v>234</v>
      </c>
      <c r="F150" s="3" t="s">
        <v>18</v>
      </c>
      <c r="G150" s="2">
        <v>80</v>
      </c>
      <c r="H150" s="2">
        <v>24</v>
      </c>
      <c r="I150" s="2">
        <v>56</v>
      </c>
      <c r="J150" s="2">
        <v>80</v>
      </c>
      <c r="K150" s="2">
        <v>-1</v>
      </c>
      <c r="L150" s="2">
        <v>40</v>
      </c>
      <c r="M150" s="2">
        <v>14</v>
      </c>
      <c r="N150" s="2">
        <v>10</v>
      </c>
      <c r="O150" s="2">
        <v>0</v>
      </c>
      <c r="P150" s="2">
        <v>3</v>
      </c>
      <c r="Q150" s="2">
        <v>35</v>
      </c>
      <c r="R150" s="2">
        <v>20</v>
      </c>
      <c r="S150" s="2">
        <v>1</v>
      </c>
      <c r="T150" s="2">
        <v>306</v>
      </c>
      <c r="U150" s="2">
        <v>7.8</v>
      </c>
      <c r="V150" s="2">
        <v>541</v>
      </c>
      <c r="W150" s="5">
        <v>65.279166666666669</v>
      </c>
      <c r="X150" s="6">
        <v>0.81597222222222221</v>
      </c>
      <c r="Y150" s="2">
        <v>516</v>
      </c>
      <c r="Z150" s="2">
        <v>468</v>
      </c>
      <c r="AA150" s="2">
        <v>52.4</v>
      </c>
      <c r="AB150" s="2">
        <v>19</v>
      </c>
      <c r="AC150" s="2">
        <v>38</v>
      </c>
      <c r="AD150" s="2">
        <v>54</v>
      </c>
      <c r="AE150" s="2">
        <v>60</v>
      </c>
      <c r="AF150" s="42" t="s">
        <v>261</v>
      </c>
    </row>
    <row r="151" spans="1:32" ht="15" thickBot="1">
      <c r="A151">
        <v>2010</v>
      </c>
      <c r="B151" s="34">
        <v>10</v>
      </c>
      <c r="C151" s="55" t="s">
        <v>262</v>
      </c>
      <c r="D151" s="36">
        <v>30</v>
      </c>
      <c r="E151" s="56" t="s">
        <v>79</v>
      </c>
      <c r="F151" s="37" t="s">
        <v>18</v>
      </c>
      <c r="G151" s="36">
        <v>72</v>
      </c>
      <c r="H151" s="36">
        <v>28</v>
      </c>
      <c r="I151" s="36">
        <v>49</v>
      </c>
      <c r="J151" s="36">
        <v>77</v>
      </c>
      <c r="K151" s="36">
        <v>1</v>
      </c>
      <c r="L151" s="36">
        <v>24</v>
      </c>
      <c r="M151" s="36">
        <v>21</v>
      </c>
      <c r="N151" s="36">
        <v>7</v>
      </c>
      <c r="O151" s="36">
        <v>0</v>
      </c>
      <c r="P151" s="36">
        <v>3</v>
      </c>
      <c r="Q151" s="36">
        <v>27</v>
      </c>
      <c r="R151" s="36">
        <v>22</v>
      </c>
      <c r="S151" s="36">
        <v>0</v>
      </c>
      <c r="T151" s="36">
        <v>272</v>
      </c>
      <c r="U151" s="36">
        <v>10.3</v>
      </c>
      <c r="V151" s="36">
        <v>548</v>
      </c>
      <c r="W151" s="38">
        <v>65.173611111111114</v>
      </c>
      <c r="X151" s="39">
        <v>0.90486111111111112</v>
      </c>
      <c r="Y151" s="36">
        <v>501</v>
      </c>
      <c r="Z151" s="36">
        <v>489</v>
      </c>
      <c r="AA151" s="36">
        <v>50.6</v>
      </c>
      <c r="AB151" s="36">
        <v>22</v>
      </c>
      <c r="AC151" s="36">
        <v>20</v>
      </c>
      <c r="AD151" s="36">
        <v>47</v>
      </c>
      <c r="AE151" s="36">
        <v>73</v>
      </c>
      <c r="AF151" s="58" t="s">
        <v>263</v>
      </c>
    </row>
    <row r="152" spans="1:32" ht="15" thickBot="1">
      <c r="A152">
        <v>2009</v>
      </c>
      <c r="B152" s="50">
        <v>1</v>
      </c>
      <c r="C152" s="51" t="s">
        <v>245</v>
      </c>
      <c r="D152" s="52">
        <v>29</v>
      </c>
      <c r="E152" s="53" t="s">
        <v>69</v>
      </c>
      <c r="F152" s="10" t="s">
        <v>18</v>
      </c>
      <c r="G152" s="9">
        <v>82</v>
      </c>
      <c r="H152" s="9">
        <v>29</v>
      </c>
      <c r="I152" s="11">
        <v>83</v>
      </c>
      <c r="J152" s="11">
        <v>112</v>
      </c>
      <c r="K152" s="9">
        <v>35</v>
      </c>
      <c r="L152" s="9">
        <v>48</v>
      </c>
      <c r="M152" s="9">
        <v>23</v>
      </c>
      <c r="N152" s="9">
        <v>4</v>
      </c>
      <c r="O152" s="9">
        <v>2</v>
      </c>
      <c r="P152" s="9">
        <v>5</v>
      </c>
      <c r="Q152" s="9">
        <v>60</v>
      </c>
      <c r="R152" s="9">
        <v>23</v>
      </c>
      <c r="S152" s="9">
        <v>0</v>
      </c>
      <c r="T152" s="9">
        <v>166</v>
      </c>
      <c r="U152" s="9">
        <v>17.5</v>
      </c>
      <c r="V152" s="9">
        <v>262</v>
      </c>
      <c r="W152" s="12">
        <v>67.266666666666666</v>
      </c>
      <c r="X152" s="13">
        <v>0.82013888888888886</v>
      </c>
      <c r="Y152" s="9">
        <v>756</v>
      </c>
      <c r="Z152" s="9">
        <v>771</v>
      </c>
      <c r="AA152" s="9">
        <v>49.5</v>
      </c>
      <c r="AB152" s="9">
        <v>13</v>
      </c>
      <c r="AC152" s="9">
        <v>13</v>
      </c>
      <c r="AD152" s="9">
        <v>44</v>
      </c>
      <c r="AE152" s="9">
        <v>42</v>
      </c>
      <c r="AF152" s="60" t="s">
        <v>264</v>
      </c>
    </row>
    <row r="153" spans="1:32" ht="15" thickBot="1">
      <c r="A153">
        <v>2009</v>
      </c>
      <c r="B153" s="54">
        <v>2</v>
      </c>
      <c r="C153" s="47" t="s">
        <v>13</v>
      </c>
      <c r="D153" s="48">
        <v>22</v>
      </c>
      <c r="E153" s="49" t="s">
        <v>27</v>
      </c>
      <c r="F153" s="3" t="s">
        <v>18</v>
      </c>
      <c r="G153" s="2">
        <v>81</v>
      </c>
      <c r="H153" s="4">
        <v>51</v>
      </c>
      <c r="I153" s="2">
        <v>58</v>
      </c>
      <c r="J153" s="2">
        <v>109</v>
      </c>
      <c r="K153" s="2">
        <v>15</v>
      </c>
      <c r="L153" s="2">
        <v>71</v>
      </c>
      <c r="M153" s="2">
        <v>36</v>
      </c>
      <c r="N153" s="2">
        <v>13</v>
      </c>
      <c r="O153" s="2">
        <v>2</v>
      </c>
      <c r="P153" s="2">
        <v>6</v>
      </c>
      <c r="Q153" s="2">
        <v>36</v>
      </c>
      <c r="R153" s="2">
        <v>21</v>
      </c>
      <c r="S153" s="2">
        <v>1</v>
      </c>
      <c r="T153" s="2">
        <v>298</v>
      </c>
      <c r="U153" s="2">
        <v>17.100000000000001</v>
      </c>
      <c r="V153" s="2">
        <v>497</v>
      </c>
      <c r="W153" s="5">
        <v>74.09652777777778</v>
      </c>
      <c r="X153" s="6">
        <v>0.9145833333333333</v>
      </c>
      <c r="Y153" s="2">
        <v>992</v>
      </c>
      <c r="Z153" s="2">
        <v>781</v>
      </c>
      <c r="AA153" s="2">
        <v>56</v>
      </c>
      <c r="AB153" s="2">
        <v>42</v>
      </c>
      <c r="AC153" s="2">
        <v>62</v>
      </c>
      <c r="AD153" s="2">
        <v>43</v>
      </c>
      <c r="AE153" s="2">
        <v>77</v>
      </c>
      <c r="AF153" s="42" t="s">
        <v>265</v>
      </c>
    </row>
    <row r="154" spans="1:32" ht="15" thickBot="1">
      <c r="A154">
        <v>2009</v>
      </c>
      <c r="B154" s="54">
        <v>3</v>
      </c>
      <c r="C154" s="47" t="s">
        <v>197</v>
      </c>
      <c r="D154" s="48">
        <v>24</v>
      </c>
      <c r="E154" s="49" t="s">
        <v>164</v>
      </c>
      <c r="F154" s="3" t="s">
        <v>24</v>
      </c>
      <c r="G154" s="2">
        <v>72</v>
      </c>
      <c r="H154" s="2">
        <v>50</v>
      </c>
      <c r="I154" s="2">
        <v>59</v>
      </c>
      <c r="J154" s="2">
        <v>109</v>
      </c>
      <c r="K154" s="2">
        <v>45</v>
      </c>
      <c r="L154" s="2">
        <v>89</v>
      </c>
      <c r="M154" s="4">
        <v>37</v>
      </c>
      <c r="N154" s="2">
        <v>13</v>
      </c>
      <c r="O154" s="2">
        <v>0</v>
      </c>
      <c r="P154" s="2">
        <v>7</v>
      </c>
      <c r="Q154" s="2">
        <v>36</v>
      </c>
      <c r="R154" s="2">
        <v>23</v>
      </c>
      <c r="S154" s="2">
        <v>0</v>
      </c>
      <c r="T154" s="4">
        <v>368</v>
      </c>
      <c r="U154" s="2">
        <v>13.6</v>
      </c>
      <c r="V154" s="2">
        <v>818</v>
      </c>
      <c r="W154" s="5">
        <v>65.392361111111114</v>
      </c>
      <c r="X154" s="6">
        <v>0.90833333333333333</v>
      </c>
      <c r="Y154" s="2">
        <v>10</v>
      </c>
      <c r="Z154" s="2">
        <v>12</v>
      </c>
      <c r="AA154" s="2">
        <v>45.5</v>
      </c>
      <c r="AB154" s="2">
        <v>20</v>
      </c>
      <c r="AC154" s="2">
        <v>181</v>
      </c>
      <c r="AD154" s="2">
        <v>66</v>
      </c>
      <c r="AE154" s="2">
        <v>75</v>
      </c>
      <c r="AF154" s="43" t="s">
        <v>266</v>
      </c>
    </row>
    <row r="155" spans="1:32" ht="15" thickBot="1">
      <c r="A155">
        <v>2009</v>
      </c>
      <c r="B155" s="54">
        <v>4</v>
      </c>
      <c r="C155" s="47" t="s">
        <v>163</v>
      </c>
      <c r="D155" s="48">
        <v>22</v>
      </c>
      <c r="E155" s="49" t="s">
        <v>164</v>
      </c>
      <c r="F155" s="3" t="s">
        <v>18</v>
      </c>
      <c r="G155" s="2">
        <v>82</v>
      </c>
      <c r="H155" s="2">
        <v>33</v>
      </c>
      <c r="I155" s="2">
        <v>68</v>
      </c>
      <c r="J155" s="2">
        <v>101</v>
      </c>
      <c r="K155" s="2">
        <v>37</v>
      </c>
      <c r="L155" s="2">
        <v>50</v>
      </c>
      <c r="M155" s="2">
        <v>22</v>
      </c>
      <c r="N155" s="2">
        <v>11</v>
      </c>
      <c r="O155" s="2">
        <v>0</v>
      </c>
      <c r="P155" s="2">
        <v>4</v>
      </c>
      <c r="Q155" s="2">
        <v>42</v>
      </c>
      <c r="R155" s="2">
        <v>26</v>
      </c>
      <c r="S155" s="2">
        <v>0</v>
      </c>
      <c r="T155" s="2">
        <v>222</v>
      </c>
      <c r="U155" s="2">
        <v>14.9</v>
      </c>
      <c r="V155" s="2">
        <v>362</v>
      </c>
      <c r="W155" s="5">
        <v>69.857638888888886</v>
      </c>
      <c r="X155" s="6">
        <v>0.8520833333333333</v>
      </c>
      <c r="Y155" s="2">
        <v>657</v>
      </c>
      <c r="Z155" s="2">
        <v>660</v>
      </c>
      <c r="AA155" s="2">
        <v>49.9</v>
      </c>
      <c r="AB155" s="2">
        <v>61</v>
      </c>
      <c r="AC155" s="2">
        <v>90</v>
      </c>
      <c r="AD155" s="2">
        <v>53</v>
      </c>
      <c r="AE155" s="2">
        <v>51</v>
      </c>
      <c r="AF155" s="42" t="s">
        <v>267</v>
      </c>
    </row>
    <row r="156" spans="1:32" ht="15" thickBot="1">
      <c r="A156">
        <v>2009</v>
      </c>
      <c r="B156" s="54">
        <v>5</v>
      </c>
      <c r="C156" s="47" t="s">
        <v>100</v>
      </c>
      <c r="D156" s="48">
        <v>19</v>
      </c>
      <c r="E156" s="49" t="s">
        <v>14</v>
      </c>
      <c r="F156" s="3" t="s">
        <v>18</v>
      </c>
      <c r="G156" s="2">
        <v>82</v>
      </c>
      <c r="H156" s="4">
        <v>51</v>
      </c>
      <c r="I156" s="2">
        <v>44</v>
      </c>
      <c r="J156" s="2">
        <v>95</v>
      </c>
      <c r="K156" s="2">
        <v>-2</v>
      </c>
      <c r="L156" s="2">
        <v>38</v>
      </c>
      <c r="M156" s="2">
        <v>26</v>
      </c>
      <c r="N156" s="4">
        <v>24</v>
      </c>
      <c r="O156" s="2">
        <v>1</v>
      </c>
      <c r="P156" s="2">
        <v>5</v>
      </c>
      <c r="Q156" s="2">
        <v>27</v>
      </c>
      <c r="R156" s="2">
        <v>17</v>
      </c>
      <c r="S156" s="2">
        <v>0</v>
      </c>
      <c r="T156" s="2">
        <v>297</v>
      </c>
      <c r="U156" s="2">
        <v>17.2</v>
      </c>
      <c r="V156" s="2">
        <v>530</v>
      </c>
      <c r="W156" s="5">
        <v>70.218055555555551</v>
      </c>
      <c r="X156" s="6">
        <v>0.85624999999999996</v>
      </c>
      <c r="Y156" s="2">
        <v>475</v>
      </c>
      <c r="Z156" s="2">
        <v>517</v>
      </c>
      <c r="AA156" s="2">
        <v>47.9</v>
      </c>
      <c r="AB156" s="2">
        <v>38</v>
      </c>
      <c r="AC156" s="2">
        <v>68</v>
      </c>
      <c r="AD156" s="2">
        <v>47</v>
      </c>
      <c r="AE156" s="2">
        <v>52</v>
      </c>
      <c r="AF156" s="42" t="s">
        <v>268</v>
      </c>
    </row>
    <row r="157" spans="1:32" ht="15" thickBot="1">
      <c r="A157">
        <v>2009</v>
      </c>
      <c r="B157" s="54">
        <v>6</v>
      </c>
      <c r="C157" s="47" t="s">
        <v>221</v>
      </c>
      <c r="D157" s="48">
        <v>34</v>
      </c>
      <c r="E157" s="49" t="s">
        <v>14</v>
      </c>
      <c r="F157" s="3" t="s">
        <v>15</v>
      </c>
      <c r="G157" s="2">
        <v>82</v>
      </c>
      <c r="H157" s="2">
        <v>29</v>
      </c>
      <c r="I157" s="2">
        <v>65</v>
      </c>
      <c r="J157" s="2">
        <v>94</v>
      </c>
      <c r="K157" s="2">
        <v>-8</v>
      </c>
      <c r="L157" s="2">
        <v>12</v>
      </c>
      <c r="M157" s="2">
        <v>21</v>
      </c>
      <c r="N157" s="2">
        <v>7</v>
      </c>
      <c r="O157" s="2">
        <v>1</v>
      </c>
      <c r="P157" s="2">
        <v>7</v>
      </c>
      <c r="Q157" s="2">
        <v>35</v>
      </c>
      <c r="R157" s="2">
        <v>30</v>
      </c>
      <c r="S157" s="2">
        <v>0</v>
      </c>
      <c r="T157" s="2">
        <v>242</v>
      </c>
      <c r="U157" s="2">
        <v>12</v>
      </c>
      <c r="V157" s="2">
        <v>405</v>
      </c>
      <c r="W157" s="5">
        <v>74.514583333333334</v>
      </c>
      <c r="X157" s="6">
        <v>0.90902777777777777</v>
      </c>
      <c r="Y157" s="2">
        <v>71</v>
      </c>
      <c r="Z157" s="2">
        <v>85</v>
      </c>
      <c r="AA157" s="2">
        <v>45.5</v>
      </c>
      <c r="AB157" s="2">
        <v>40</v>
      </c>
      <c r="AC157" s="2">
        <v>19</v>
      </c>
      <c r="AD157" s="2">
        <v>62</v>
      </c>
      <c r="AE157" s="2">
        <v>57</v>
      </c>
      <c r="AF157" s="42" t="s">
        <v>269</v>
      </c>
    </row>
    <row r="158" spans="1:32" ht="15" thickBot="1">
      <c r="A158">
        <v>2009</v>
      </c>
      <c r="B158" s="54">
        <v>7</v>
      </c>
      <c r="C158" s="47" t="s">
        <v>262</v>
      </c>
      <c r="D158" s="48">
        <v>29</v>
      </c>
      <c r="E158" s="49" t="s">
        <v>79</v>
      </c>
      <c r="F158" s="3" t="s">
        <v>18</v>
      </c>
      <c r="G158" s="2">
        <v>80</v>
      </c>
      <c r="H158" s="2">
        <v>24</v>
      </c>
      <c r="I158" s="2">
        <v>67</v>
      </c>
      <c r="J158" s="2">
        <v>91</v>
      </c>
      <c r="K158" s="2">
        <v>-12</v>
      </c>
      <c r="L158" s="2">
        <v>14</v>
      </c>
      <c r="M158" s="2">
        <v>11</v>
      </c>
      <c r="N158" s="2">
        <v>13</v>
      </c>
      <c r="O158" s="2">
        <v>0</v>
      </c>
      <c r="P158" s="2">
        <v>2</v>
      </c>
      <c r="Q158" s="2">
        <v>40</v>
      </c>
      <c r="R158" s="2">
        <v>27</v>
      </c>
      <c r="S158" s="2">
        <v>0</v>
      </c>
      <c r="T158" s="2">
        <v>284</v>
      </c>
      <c r="U158" s="2">
        <v>8.5</v>
      </c>
      <c r="V158" s="2">
        <v>571</v>
      </c>
      <c r="W158" s="5">
        <v>69.547916666666666</v>
      </c>
      <c r="X158" s="6">
        <v>0.86944444444444446</v>
      </c>
      <c r="Y158" s="2">
        <v>587</v>
      </c>
      <c r="Z158" s="2">
        <v>553</v>
      </c>
      <c r="AA158" s="2">
        <v>51.5</v>
      </c>
      <c r="AB158" s="2">
        <v>22</v>
      </c>
      <c r="AC158" s="2">
        <v>16</v>
      </c>
      <c r="AD158" s="2">
        <v>57</v>
      </c>
      <c r="AE158" s="2">
        <v>73</v>
      </c>
      <c r="AF158" s="17" t="s">
        <v>270</v>
      </c>
    </row>
    <row r="159" spans="1:32" ht="15" thickBot="1">
      <c r="A159">
        <v>2009</v>
      </c>
      <c r="B159" s="54">
        <v>8</v>
      </c>
      <c r="C159" s="47" t="s">
        <v>183</v>
      </c>
      <c r="D159" s="48">
        <v>30</v>
      </c>
      <c r="E159" s="49" t="s">
        <v>171</v>
      </c>
      <c r="F159" s="3" t="s">
        <v>18</v>
      </c>
      <c r="G159" s="2">
        <v>79</v>
      </c>
      <c r="H159" s="2">
        <v>20</v>
      </c>
      <c r="I159" s="2">
        <v>69</v>
      </c>
      <c r="J159" s="2">
        <v>89</v>
      </c>
      <c r="K159" s="2">
        <v>17</v>
      </c>
      <c r="L159" s="2">
        <v>54</v>
      </c>
      <c r="M159" s="2">
        <v>15</v>
      </c>
      <c r="N159" s="2">
        <v>4</v>
      </c>
      <c r="O159" s="2">
        <v>1</v>
      </c>
      <c r="P159" s="2">
        <v>2</v>
      </c>
      <c r="Q159" s="2">
        <v>42</v>
      </c>
      <c r="R159" s="2">
        <v>25</v>
      </c>
      <c r="S159" s="2">
        <v>2</v>
      </c>
      <c r="T159" s="2">
        <v>141</v>
      </c>
      <c r="U159" s="2">
        <v>14.2</v>
      </c>
      <c r="V159" s="2">
        <v>233</v>
      </c>
      <c r="W159" s="5">
        <v>65.358333333333334</v>
      </c>
      <c r="X159" s="6">
        <v>0.82708333333333328</v>
      </c>
      <c r="Y159" s="2">
        <v>662</v>
      </c>
      <c r="Z159" s="2">
        <v>566</v>
      </c>
      <c r="AA159" s="2">
        <v>53.9</v>
      </c>
      <c r="AB159" s="2">
        <v>29</v>
      </c>
      <c r="AC159" s="2">
        <v>113</v>
      </c>
      <c r="AD159" s="2">
        <v>71</v>
      </c>
      <c r="AE159" s="2">
        <v>88</v>
      </c>
      <c r="AF159" s="42" t="s">
        <v>271</v>
      </c>
    </row>
    <row r="160" spans="1:32" ht="15" thickBot="1">
      <c r="A160">
        <v>2009</v>
      </c>
      <c r="B160" s="54">
        <v>9</v>
      </c>
      <c r="C160" s="47" t="s">
        <v>110</v>
      </c>
      <c r="D160" s="48">
        <v>21</v>
      </c>
      <c r="E160" s="49" t="s">
        <v>111</v>
      </c>
      <c r="F160" s="3" t="s">
        <v>15</v>
      </c>
      <c r="G160" s="2">
        <v>82</v>
      </c>
      <c r="H160" s="2">
        <v>30</v>
      </c>
      <c r="I160" s="2">
        <v>58</v>
      </c>
      <c r="J160" s="2">
        <v>88</v>
      </c>
      <c r="K160" s="2">
        <v>16</v>
      </c>
      <c r="L160" s="2">
        <v>20</v>
      </c>
      <c r="M160" s="2">
        <v>21</v>
      </c>
      <c r="N160" s="2">
        <v>9</v>
      </c>
      <c r="O160" s="2">
        <v>0</v>
      </c>
      <c r="P160" s="2">
        <v>6</v>
      </c>
      <c r="Q160" s="2">
        <v>37</v>
      </c>
      <c r="R160" s="2">
        <v>20</v>
      </c>
      <c r="S160" s="2">
        <v>1</v>
      </c>
      <c r="T160" s="2">
        <v>261</v>
      </c>
      <c r="U160" s="2">
        <v>11.5</v>
      </c>
      <c r="V160" s="2">
        <v>474</v>
      </c>
      <c r="W160" s="5">
        <v>65.587500000000006</v>
      </c>
      <c r="X160" s="6">
        <v>0.8</v>
      </c>
      <c r="Y160" s="2">
        <v>9</v>
      </c>
      <c r="Z160" s="2">
        <v>13</v>
      </c>
      <c r="AA160" s="2">
        <v>40.9</v>
      </c>
      <c r="AB160" s="2">
        <v>17</v>
      </c>
      <c r="AC160" s="2">
        <v>17</v>
      </c>
      <c r="AD160" s="2">
        <v>51</v>
      </c>
      <c r="AE160" s="2">
        <v>41</v>
      </c>
      <c r="AF160" s="43" t="s">
        <v>272</v>
      </c>
    </row>
    <row r="161" spans="1:32" ht="15" thickBot="1">
      <c r="A161">
        <v>2009</v>
      </c>
      <c r="B161" s="34">
        <v>10</v>
      </c>
      <c r="C161" s="55" t="s">
        <v>273</v>
      </c>
      <c r="D161" s="36">
        <v>27</v>
      </c>
      <c r="E161" s="56" t="s">
        <v>60</v>
      </c>
      <c r="F161" s="37" t="s">
        <v>15</v>
      </c>
      <c r="G161" s="36">
        <v>76</v>
      </c>
      <c r="H161" s="36">
        <v>42</v>
      </c>
      <c r="I161" s="36">
        <v>44</v>
      </c>
      <c r="J161" s="36">
        <v>86</v>
      </c>
      <c r="K161" s="36">
        <v>15</v>
      </c>
      <c r="L161" s="36">
        <v>37</v>
      </c>
      <c r="M161" s="36">
        <v>27</v>
      </c>
      <c r="N161" s="36">
        <v>14</v>
      </c>
      <c r="O161" s="36">
        <v>1</v>
      </c>
      <c r="P161" s="36">
        <v>4</v>
      </c>
      <c r="Q161" s="36">
        <v>31</v>
      </c>
      <c r="R161" s="36">
        <v>12</v>
      </c>
      <c r="S161" s="36">
        <v>1</v>
      </c>
      <c r="T161" s="36">
        <v>272</v>
      </c>
      <c r="U161" s="36">
        <v>15.4</v>
      </c>
      <c r="V161" s="36">
        <v>478</v>
      </c>
      <c r="W161" s="38">
        <v>67.280555555555551</v>
      </c>
      <c r="X161" s="39">
        <v>0.88541666666666663</v>
      </c>
      <c r="Y161" s="36">
        <v>2</v>
      </c>
      <c r="Z161" s="36">
        <v>5</v>
      </c>
      <c r="AA161" s="36">
        <v>28.6</v>
      </c>
      <c r="AB161" s="36">
        <v>31</v>
      </c>
      <c r="AC161" s="36">
        <v>59</v>
      </c>
      <c r="AD161" s="36">
        <v>25</v>
      </c>
      <c r="AE161" s="36">
        <v>46</v>
      </c>
      <c r="AF161" s="58" t="s">
        <v>274</v>
      </c>
    </row>
    <row r="162" spans="1:32" ht="15" thickBot="1">
      <c r="A162">
        <v>2008</v>
      </c>
      <c r="B162" s="50">
        <v>1</v>
      </c>
      <c r="C162" s="51" t="s">
        <v>146</v>
      </c>
      <c r="D162" s="52">
        <v>22</v>
      </c>
      <c r="E162" s="53" t="s">
        <v>27</v>
      </c>
      <c r="F162" s="10" t="s">
        <v>18</v>
      </c>
      <c r="G162" s="9">
        <v>82</v>
      </c>
      <c r="H162" s="9">
        <v>35</v>
      </c>
      <c r="I162" s="11">
        <v>78</v>
      </c>
      <c r="J162" s="11">
        <v>113</v>
      </c>
      <c r="K162" s="9">
        <v>17</v>
      </c>
      <c r="L162" s="9">
        <v>80</v>
      </c>
      <c r="M162" s="9">
        <v>19</v>
      </c>
      <c r="N162" s="9">
        <v>14</v>
      </c>
      <c r="O162" s="9">
        <v>2</v>
      </c>
      <c r="P162" s="9">
        <v>4</v>
      </c>
      <c r="Q162" s="9">
        <v>51</v>
      </c>
      <c r="R162" s="9">
        <v>27</v>
      </c>
      <c r="S162" s="9">
        <v>0</v>
      </c>
      <c r="T162" s="9">
        <v>290</v>
      </c>
      <c r="U162" s="9">
        <v>12.1</v>
      </c>
      <c r="V162" s="9">
        <v>547</v>
      </c>
      <c r="W162" s="12">
        <v>76.933333333333337</v>
      </c>
      <c r="X162" s="13">
        <v>0.93819444444444444</v>
      </c>
      <c r="Y162" s="9">
        <v>283</v>
      </c>
      <c r="Z162" s="9">
        <v>385</v>
      </c>
      <c r="AA162" s="9">
        <v>42.4</v>
      </c>
      <c r="AB162" s="9">
        <v>39</v>
      </c>
      <c r="AC162" s="9">
        <v>80</v>
      </c>
      <c r="AD162" s="9">
        <v>94</v>
      </c>
      <c r="AE162" s="9">
        <v>81</v>
      </c>
      <c r="AF162" s="41" t="s">
        <v>275</v>
      </c>
    </row>
    <row r="163" spans="1:32" ht="15" thickBot="1">
      <c r="A163">
        <v>2008</v>
      </c>
      <c r="B163" s="54">
        <v>2</v>
      </c>
      <c r="C163" s="47" t="s">
        <v>197</v>
      </c>
      <c r="D163" s="48">
        <v>23</v>
      </c>
      <c r="E163" s="49" t="s">
        <v>164</v>
      </c>
      <c r="F163" s="3" t="s">
        <v>24</v>
      </c>
      <c r="G163" s="2">
        <v>79</v>
      </c>
      <c r="H163" s="4">
        <v>56</v>
      </c>
      <c r="I163" s="2">
        <v>54</v>
      </c>
      <c r="J163" s="2">
        <v>110</v>
      </c>
      <c r="K163" s="2">
        <v>8</v>
      </c>
      <c r="L163" s="2">
        <v>72</v>
      </c>
      <c r="M163" s="4">
        <v>36</v>
      </c>
      <c r="N163" s="2">
        <v>19</v>
      </c>
      <c r="O163" s="2">
        <v>1</v>
      </c>
      <c r="P163" s="2">
        <v>10</v>
      </c>
      <c r="Q163" s="2">
        <v>27</v>
      </c>
      <c r="R163" s="2">
        <v>27</v>
      </c>
      <c r="S163" s="2">
        <v>0</v>
      </c>
      <c r="T163" s="4">
        <v>528</v>
      </c>
      <c r="U163" s="2">
        <v>10.6</v>
      </c>
      <c r="V163" s="2">
        <v>1027</v>
      </c>
      <c r="W163" s="5">
        <v>75.723611111111111</v>
      </c>
      <c r="X163" s="6">
        <v>0.95833333333333337</v>
      </c>
      <c r="Y163" s="2">
        <v>8</v>
      </c>
      <c r="Z163" s="2">
        <v>24</v>
      </c>
      <c r="AA163" s="2">
        <v>25</v>
      </c>
      <c r="AB163" s="2">
        <v>32</v>
      </c>
      <c r="AC163" s="2">
        <v>243</v>
      </c>
      <c r="AD163" s="2">
        <v>60</v>
      </c>
      <c r="AE163" s="2">
        <v>107</v>
      </c>
      <c r="AF163" s="42" t="s">
        <v>276</v>
      </c>
    </row>
    <row r="164" spans="1:32" ht="15" thickBot="1">
      <c r="A164">
        <v>2008</v>
      </c>
      <c r="B164" s="54">
        <v>3</v>
      </c>
      <c r="C164" s="47" t="s">
        <v>13</v>
      </c>
      <c r="D164" s="48">
        <v>21</v>
      </c>
      <c r="E164" s="49" t="s">
        <v>27</v>
      </c>
      <c r="F164" s="3" t="s">
        <v>18</v>
      </c>
      <c r="G164" s="2">
        <v>77</v>
      </c>
      <c r="H164" s="2">
        <v>33</v>
      </c>
      <c r="I164" s="2">
        <v>70</v>
      </c>
      <c r="J164" s="2">
        <v>103</v>
      </c>
      <c r="K164" s="2">
        <v>3</v>
      </c>
      <c r="L164" s="2">
        <v>76</v>
      </c>
      <c r="M164" s="2">
        <v>26</v>
      </c>
      <c r="N164" s="2">
        <v>7</v>
      </c>
      <c r="O164" s="2">
        <v>0</v>
      </c>
      <c r="P164" s="2">
        <v>3</v>
      </c>
      <c r="Q164" s="2">
        <v>36</v>
      </c>
      <c r="R164" s="2">
        <v>33</v>
      </c>
      <c r="S164" s="2">
        <v>1</v>
      </c>
      <c r="T164" s="2">
        <v>238</v>
      </c>
      <c r="U164" s="2">
        <v>13.9</v>
      </c>
      <c r="V164" s="2">
        <v>388</v>
      </c>
      <c r="W164" s="5">
        <v>70.39791666666666</v>
      </c>
      <c r="X164" s="6">
        <v>0.9145833333333333</v>
      </c>
      <c r="Y164" s="2">
        <v>829</v>
      </c>
      <c r="Z164" s="2">
        <v>786</v>
      </c>
      <c r="AA164" s="2">
        <v>51.3</v>
      </c>
      <c r="AB164" s="2">
        <v>42</v>
      </c>
      <c r="AC164" s="2">
        <v>80</v>
      </c>
      <c r="AD164" s="2">
        <v>56</v>
      </c>
      <c r="AE164" s="2">
        <v>80</v>
      </c>
      <c r="AF164" s="42" t="s">
        <v>277</v>
      </c>
    </row>
    <row r="165" spans="1:32" ht="15" thickBot="1">
      <c r="A165">
        <v>2008</v>
      </c>
      <c r="B165" s="54">
        <v>4</v>
      </c>
      <c r="C165" s="47" t="s">
        <v>233</v>
      </c>
      <c r="D165" s="48">
        <v>30</v>
      </c>
      <c r="E165" s="49" t="s">
        <v>234</v>
      </c>
      <c r="F165" s="3" t="s">
        <v>18</v>
      </c>
      <c r="G165" s="2">
        <v>81</v>
      </c>
      <c r="H165" s="2">
        <v>32</v>
      </c>
      <c r="I165" s="2">
        <v>65</v>
      </c>
      <c r="J165" s="2">
        <v>97</v>
      </c>
      <c r="K165" s="2">
        <v>34</v>
      </c>
      <c r="L165" s="2">
        <v>22</v>
      </c>
      <c r="M165" s="2">
        <v>20</v>
      </c>
      <c r="N165" s="2">
        <v>11</v>
      </c>
      <c r="O165" s="2">
        <v>1</v>
      </c>
      <c r="P165" s="2">
        <v>3</v>
      </c>
      <c r="Q165" s="2">
        <v>39</v>
      </c>
      <c r="R165" s="2">
        <v>25</v>
      </c>
      <c r="S165" s="2">
        <v>1</v>
      </c>
      <c r="T165" s="2">
        <v>248</v>
      </c>
      <c r="U165" s="2">
        <v>12.9</v>
      </c>
      <c r="V165" s="2">
        <v>442</v>
      </c>
      <c r="W165" s="5">
        <v>64.84375</v>
      </c>
      <c r="X165" s="6">
        <v>0.80069444444444449</v>
      </c>
      <c r="Y165" s="2">
        <v>621</v>
      </c>
      <c r="Z165" s="2">
        <v>489</v>
      </c>
      <c r="AA165" s="2">
        <v>55.9</v>
      </c>
      <c r="AB165" s="2">
        <v>33</v>
      </c>
      <c r="AC165" s="2">
        <v>75</v>
      </c>
      <c r="AD165" s="2">
        <v>89</v>
      </c>
      <c r="AE165" s="2">
        <v>49</v>
      </c>
      <c r="AF165" s="42" t="s">
        <v>278</v>
      </c>
    </row>
    <row r="166" spans="1:32" ht="15" thickBot="1">
      <c r="A166">
        <v>2008</v>
      </c>
      <c r="B166" s="54">
        <v>5</v>
      </c>
      <c r="C166" s="47" t="s">
        <v>279</v>
      </c>
      <c r="D166" s="48">
        <v>24</v>
      </c>
      <c r="E166" s="49" t="s">
        <v>150</v>
      </c>
      <c r="F166" s="3" t="s">
        <v>24</v>
      </c>
      <c r="G166" s="2">
        <v>82</v>
      </c>
      <c r="H166" s="2">
        <v>45</v>
      </c>
      <c r="I166" s="2">
        <v>49</v>
      </c>
      <c r="J166" s="2">
        <v>94</v>
      </c>
      <c r="K166" s="2">
        <v>30</v>
      </c>
      <c r="L166" s="2">
        <v>24</v>
      </c>
      <c r="M166" s="2">
        <v>31</v>
      </c>
      <c r="N166" s="2">
        <v>14</v>
      </c>
      <c r="O166" s="2">
        <v>0</v>
      </c>
      <c r="P166" s="2">
        <v>8</v>
      </c>
      <c r="Q166" s="2">
        <v>30</v>
      </c>
      <c r="R166" s="2">
        <v>16</v>
      </c>
      <c r="S166" s="2">
        <v>3</v>
      </c>
      <c r="T166" s="2">
        <v>364</v>
      </c>
      <c r="U166" s="2">
        <v>12.4</v>
      </c>
      <c r="V166" s="2">
        <v>544</v>
      </c>
      <c r="W166" s="5">
        <v>64.087500000000006</v>
      </c>
      <c r="X166" s="6">
        <v>0.78125</v>
      </c>
      <c r="Y166" s="2">
        <v>54</v>
      </c>
      <c r="Z166" s="2">
        <v>66</v>
      </c>
      <c r="AA166" s="2">
        <v>45</v>
      </c>
      <c r="AB166" s="2">
        <v>17</v>
      </c>
      <c r="AC166" s="2">
        <v>65</v>
      </c>
      <c r="AD166" s="2">
        <v>34</v>
      </c>
      <c r="AE166" s="2">
        <v>17</v>
      </c>
      <c r="AF166" s="42" t="s">
        <v>280</v>
      </c>
    </row>
    <row r="167" spans="1:32" ht="15" thickBot="1">
      <c r="A167">
        <v>2008</v>
      </c>
      <c r="B167" s="54">
        <v>6</v>
      </c>
      <c r="C167" s="47" t="s">
        <v>212</v>
      </c>
      <c r="D167" s="48">
        <v>23</v>
      </c>
      <c r="E167" s="49" t="s">
        <v>213</v>
      </c>
      <c r="F167" s="3" t="s">
        <v>18</v>
      </c>
      <c r="G167" s="2">
        <v>81</v>
      </c>
      <c r="H167" s="2">
        <v>25</v>
      </c>
      <c r="I167" s="2">
        <v>66</v>
      </c>
      <c r="J167" s="2">
        <v>91</v>
      </c>
      <c r="K167" s="2">
        <v>5</v>
      </c>
      <c r="L167" s="2">
        <v>121</v>
      </c>
      <c r="M167" s="2">
        <v>16</v>
      </c>
      <c r="N167" s="2">
        <v>9</v>
      </c>
      <c r="O167" s="2">
        <v>0</v>
      </c>
      <c r="P167" s="2">
        <v>2</v>
      </c>
      <c r="Q167" s="2">
        <v>38</v>
      </c>
      <c r="R167" s="2">
        <v>28</v>
      </c>
      <c r="S167" s="2">
        <v>0</v>
      </c>
      <c r="T167" s="2">
        <v>227</v>
      </c>
      <c r="U167" s="2">
        <v>11</v>
      </c>
      <c r="V167" s="2">
        <v>392</v>
      </c>
      <c r="W167" s="5">
        <v>67.94027777777778</v>
      </c>
      <c r="X167" s="6">
        <v>0.83888888888888891</v>
      </c>
      <c r="Y167" s="2">
        <v>566</v>
      </c>
      <c r="Z167" s="2">
        <v>562</v>
      </c>
      <c r="AA167" s="2">
        <v>50.2</v>
      </c>
      <c r="AB167" s="2">
        <v>43</v>
      </c>
      <c r="AC167" s="2">
        <v>134</v>
      </c>
      <c r="AD167" s="2">
        <v>55</v>
      </c>
      <c r="AE167" s="2">
        <v>70</v>
      </c>
      <c r="AF167" s="42" t="s">
        <v>281</v>
      </c>
    </row>
    <row r="168" spans="1:32" ht="15" thickBot="1">
      <c r="A168">
        <v>2008</v>
      </c>
      <c r="B168" s="54">
        <v>7</v>
      </c>
      <c r="C168" s="47" t="s">
        <v>240</v>
      </c>
      <c r="D168" s="48">
        <v>25</v>
      </c>
      <c r="E168" s="49" t="s">
        <v>282</v>
      </c>
      <c r="F168" s="3" t="s">
        <v>24</v>
      </c>
      <c r="G168" s="2">
        <v>79</v>
      </c>
      <c r="H168" s="2">
        <v>43</v>
      </c>
      <c r="I168" s="2">
        <v>48</v>
      </c>
      <c r="J168" s="2">
        <v>91</v>
      </c>
      <c r="K168" s="2">
        <v>-12</v>
      </c>
      <c r="L168" s="2">
        <v>50</v>
      </c>
      <c r="M168" s="2">
        <v>31</v>
      </c>
      <c r="N168" s="2">
        <v>12</v>
      </c>
      <c r="O168" s="2">
        <v>0</v>
      </c>
      <c r="P168" s="2">
        <v>6</v>
      </c>
      <c r="Q168" s="2">
        <v>23</v>
      </c>
      <c r="R168" s="2">
        <v>24</v>
      </c>
      <c r="S168" s="2">
        <v>1</v>
      </c>
      <c r="T168" s="2">
        <v>275</v>
      </c>
      <c r="U168" s="2">
        <v>15.6</v>
      </c>
      <c r="V168" s="2">
        <v>587</v>
      </c>
      <c r="W168" s="5">
        <v>71.777777777777771</v>
      </c>
      <c r="X168" s="6">
        <v>0.90833333333333333</v>
      </c>
      <c r="Y168" s="2">
        <v>5</v>
      </c>
      <c r="Z168" s="2">
        <v>9</v>
      </c>
      <c r="AA168" s="2">
        <v>35.700000000000003</v>
      </c>
      <c r="AB168" s="2">
        <v>15</v>
      </c>
      <c r="AC168" s="2">
        <v>43</v>
      </c>
      <c r="AD168" s="2">
        <v>48</v>
      </c>
      <c r="AE168" s="2">
        <v>87</v>
      </c>
      <c r="AF168" s="42" t="s">
        <v>283</v>
      </c>
    </row>
    <row r="169" spans="1:32" ht="15" thickBot="1">
      <c r="A169">
        <v>2008</v>
      </c>
      <c r="B169" s="54">
        <v>8</v>
      </c>
      <c r="C169" s="47" t="s">
        <v>255</v>
      </c>
      <c r="D169" s="48">
        <v>31</v>
      </c>
      <c r="E169" s="49" t="s">
        <v>91</v>
      </c>
      <c r="F169" s="3" t="s">
        <v>15</v>
      </c>
      <c r="G169" s="2">
        <v>82</v>
      </c>
      <c r="H169" s="2">
        <v>35</v>
      </c>
      <c r="I169" s="2">
        <v>54</v>
      </c>
      <c r="J169" s="2">
        <v>89</v>
      </c>
      <c r="K169" s="2">
        <v>-2</v>
      </c>
      <c r="L169" s="2">
        <v>37</v>
      </c>
      <c r="M169" s="2">
        <v>25</v>
      </c>
      <c r="N169" s="2">
        <v>10</v>
      </c>
      <c r="O169" s="2">
        <v>0</v>
      </c>
      <c r="P169" s="2">
        <v>4</v>
      </c>
      <c r="Q169" s="2">
        <v>32</v>
      </c>
      <c r="R169" s="2">
        <v>22</v>
      </c>
      <c r="S169" s="2">
        <v>0</v>
      </c>
      <c r="T169" s="2">
        <v>289</v>
      </c>
      <c r="U169" s="2">
        <v>12.1</v>
      </c>
      <c r="V169" s="2">
        <v>518</v>
      </c>
      <c r="W169" s="5">
        <v>73.84375</v>
      </c>
      <c r="X169" s="6">
        <v>0.90069444444444446</v>
      </c>
      <c r="Y169" s="2">
        <v>262</v>
      </c>
      <c r="Z169" s="2">
        <v>235</v>
      </c>
      <c r="AA169" s="2">
        <v>52.7</v>
      </c>
      <c r="AB169" s="2">
        <v>15</v>
      </c>
      <c r="AC169" s="2">
        <v>80</v>
      </c>
      <c r="AD169" s="2">
        <v>35</v>
      </c>
      <c r="AE169" s="2">
        <v>48</v>
      </c>
      <c r="AF169" s="42" t="s">
        <v>284</v>
      </c>
    </row>
    <row r="170" spans="1:32" ht="15" thickBot="1">
      <c r="A170">
        <v>2008</v>
      </c>
      <c r="B170" s="54">
        <v>9</v>
      </c>
      <c r="C170" s="47" t="s">
        <v>163</v>
      </c>
      <c r="D170" s="48">
        <v>21</v>
      </c>
      <c r="E170" s="49" t="s">
        <v>164</v>
      </c>
      <c r="F170" s="3" t="s">
        <v>18</v>
      </c>
      <c r="G170" s="2">
        <v>82</v>
      </c>
      <c r="H170" s="2">
        <v>22</v>
      </c>
      <c r="I170" s="2">
        <v>66</v>
      </c>
      <c r="J170" s="2">
        <v>88</v>
      </c>
      <c r="K170" s="2">
        <v>16</v>
      </c>
      <c r="L170" s="2">
        <v>46</v>
      </c>
      <c r="M170" s="2">
        <v>8</v>
      </c>
      <c r="N170" s="2">
        <v>14</v>
      </c>
      <c r="O170" s="2">
        <v>0</v>
      </c>
      <c r="P170" s="2">
        <v>1</v>
      </c>
      <c r="Q170" s="2">
        <v>38</v>
      </c>
      <c r="R170" s="2">
        <v>28</v>
      </c>
      <c r="S170" s="2">
        <v>0</v>
      </c>
      <c r="T170" s="2">
        <v>174</v>
      </c>
      <c r="U170" s="2">
        <v>12.6</v>
      </c>
      <c r="V170" s="2">
        <v>312</v>
      </c>
      <c r="W170" s="5">
        <v>68.140972222222217</v>
      </c>
      <c r="X170" s="6">
        <v>0.83125000000000004</v>
      </c>
      <c r="Y170" s="2">
        <v>570</v>
      </c>
      <c r="Z170" s="2">
        <v>601</v>
      </c>
      <c r="AA170" s="2">
        <v>48.7</v>
      </c>
      <c r="AB170" s="2">
        <v>46</v>
      </c>
      <c r="AC170" s="2">
        <v>52</v>
      </c>
      <c r="AD170" s="2">
        <v>77</v>
      </c>
      <c r="AE170" s="2">
        <v>62</v>
      </c>
      <c r="AF170" s="42" t="s">
        <v>285</v>
      </c>
    </row>
    <row r="171" spans="1:32" ht="15" thickBot="1">
      <c r="A171">
        <v>2008</v>
      </c>
      <c r="B171" s="34">
        <v>10</v>
      </c>
      <c r="C171" s="55" t="s">
        <v>286</v>
      </c>
      <c r="D171" s="36">
        <v>31</v>
      </c>
      <c r="E171" s="56" t="s">
        <v>21</v>
      </c>
      <c r="F171" s="37" t="s">
        <v>18</v>
      </c>
      <c r="G171" s="36">
        <v>82</v>
      </c>
      <c r="H171" s="36">
        <v>25</v>
      </c>
      <c r="I171" s="36">
        <v>63</v>
      </c>
      <c r="J171" s="36">
        <v>88</v>
      </c>
      <c r="K171" s="36">
        <v>25</v>
      </c>
      <c r="L171" s="36">
        <v>70</v>
      </c>
      <c r="M171" s="36">
        <v>16</v>
      </c>
      <c r="N171" s="36">
        <v>9</v>
      </c>
      <c r="O171" s="36">
        <v>0</v>
      </c>
      <c r="P171" s="36">
        <v>5</v>
      </c>
      <c r="Q171" s="36">
        <v>40</v>
      </c>
      <c r="R171" s="36">
        <v>21</v>
      </c>
      <c r="S171" s="36">
        <v>2</v>
      </c>
      <c r="T171" s="36">
        <v>213</v>
      </c>
      <c r="U171" s="36">
        <v>11.7</v>
      </c>
      <c r="V171" s="36">
        <v>347</v>
      </c>
      <c r="W171" s="38">
        <v>66.745138888888889</v>
      </c>
      <c r="X171" s="39">
        <v>0.81388888888888888</v>
      </c>
      <c r="Y171" s="36">
        <v>635</v>
      </c>
      <c r="Z171" s="36">
        <v>641</v>
      </c>
      <c r="AA171" s="36">
        <v>49.8</v>
      </c>
      <c r="AB171" s="36">
        <v>19</v>
      </c>
      <c r="AC171" s="36">
        <v>24</v>
      </c>
      <c r="AD171" s="36">
        <v>54</v>
      </c>
      <c r="AE171" s="36">
        <v>52</v>
      </c>
      <c r="AF171" s="58" t="s">
        <v>287</v>
      </c>
    </row>
    <row r="172" spans="1:32" ht="15" thickBot="1">
      <c r="A172">
        <v>2007</v>
      </c>
      <c r="B172" s="50">
        <v>1</v>
      </c>
      <c r="C172" s="51" t="s">
        <v>197</v>
      </c>
      <c r="D172" s="52">
        <v>22</v>
      </c>
      <c r="E172" s="53" t="s">
        <v>164</v>
      </c>
      <c r="F172" s="10" t="s">
        <v>24</v>
      </c>
      <c r="G172" s="9">
        <v>82</v>
      </c>
      <c r="H172" s="11">
        <v>65</v>
      </c>
      <c r="I172" s="9">
        <v>47</v>
      </c>
      <c r="J172" s="11">
        <v>112</v>
      </c>
      <c r="K172" s="9">
        <v>28</v>
      </c>
      <c r="L172" s="9">
        <v>40</v>
      </c>
      <c r="M172" s="11">
        <v>43</v>
      </c>
      <c r="N172" s="11">
        <v>22</v>
      </c>
      <c r="O172" s="9">
        <v>0</v>
      </c>
      <c r="P172" s="11">
        <v>11</v>
      </c>
      <c r="Q172" s="9">
        <v>32</v>
      </c>
      <c r="R172" s="9">
        <v>15</v>
      </c>
      <c r="S172" s="9">
        <v>0</v>
      </c>
      <c r="T172" s="11">
        <v>446</v>
      </c>
      <c r="U172" s="9">
        <v>14.6</v>
      </c>
      <c r="V172" s="9">
        <v>907</v>
      </c>
      <c r="W172" s="12">
        <v>78.302083333333329</v>
      </c>
      <c r="X172" s="13">
        <v>0.95486111111111116</v>
      </c>
      <c r="Y172" s="9">
        <v>7</v>
      </c>
      <c r="Z172" s="9">
        <v>11</v>
      </c>
      <c r="AA172" s="9">
        <v>38.9</v>
      </c>
      <c r="AB172" s="9">
        <v>44</v>
      </c>
      <c r="AC172" s="9">
        <v>220</v>
      </c>
      <c r="AD172" s="9">
        <v>68</v>
      </c>
      <c r="AE172" s="9">
        <v>93</v>
      </c>
      <c r="AF172" s="41" t="s">
        <v>288</v>
      </c>
    </row>
    <row r="173" spans="1:32" ht="15" thickBot="1">
      <c r="A173">
        <v>2007</v>
      </c>
      <c r="B173" s="54">
        <v>2</v>
      </c>
      <c r="C173" s="47" t="s">
        <v>146</v>
      </c>
      <c r="D173" s="48">
        <v>21</v>
      </c>
      <c r="E173" s="49" t="s">
        <v>27</v>
      </c>
      <c r="F173" s="3" t="s">
        <v>18</v>
      </c>
      <c r="G173" s="2">
        <v>82</v>
      </c>
      <c r="H173" s="2">
        <v>47</v>
      </c>
      <c r="I173" s="2">
        <v>59</v>
      </c>
      <c r="J173" s="2">
        <v>106</v>
      </c>
      <c r="K173" s="2">
        <v>16</v>
      </c>
      <c r="L173" s="2">
        <v>78</v>
      </c>
      <c r="M173" s="2">
        <v>30</v>
      </c>
      <c r="N173" s="2">
        <v>17</v>
      </c>
      <c r="O173" s="2">
        <v>0</v>
      </c>
      <c r="P173" s="2">
        <v>5</v>
      </c>
      <c r="Q173" s="2">
        <v>36</v>
      </c>
      <c r="R173" s="2">
        <v>23</v>
      </c>
      <c r="S173" s="2">
        <v>0</v>
      </c>
      <c r="T173" s="2">
        <v>272</v>
      </c>
      <c r="U173" s="2">
        <v>17.3</v>
      </c>
      <c r="V173" s="2">
        <v>455</v>
      </c>
      <c r="W173" s="5">
        <v>72.847916666666663</v>
      </c>
      <c r="X173" s="6">
        <v>0.8881944444444444</v>
      </c>
      <c r="Y173" s="2">
        <v>350</v>
      </c>
      <c r="Z173" s="2">
        <v>540</v>
      </c>
      <c r="AA173" s="2">
        <v>39.299999999999997</v>
      </c>
      <c r="AB173" s="2">
        <v>40</v>
      </c>
      <c r="AC173" s="2">
        <v>49</v>
      </c>
      <c r="AD173" s="2">
        <v>69</v>
      </c>
      <c r="AE173" s="2">
        <v>76</v>
      </c>
      <c r="AF173" s="42" t="s">
        <v>289</v>
      </c>
    </row>
    <row r="174" spans="1:32" ht="15" thickBot="1">
      <c r="A174">
        <v>2007</v>
      </c>
      <c r="B174" s="54">
        <v>3</v>
      </c>
      <c r="C174" s="47" t="s">
        <v>255</v>
      </c>
      <c r="D174" s="48">
        <v>30</v>
      </c>
      <c r="E174" s="49" t="s">
        <v>91</v>
      </c>
      <c r="F174" s="3" t="s">
        <v>15</v>
      </c>
      <c r="G174" s="2">
        <v>82</v>
      </c>
      <c r="H174" s="2">
        <v>50</v>
      </c>
      <c r="I174" s="2">
        <v>48</v>
      </c>
      <c r="J174" s="2">
        <v>98</v>
      </c>
      <c r="K174" s="2">
        <v>27</v>
      </c>
      <c r="L174" s="2">
        <v>83</v>
      </c>
      <c r="M174" s="2">
        <v>35</v>
      </c>
      <c r="N174" s="2">
        <v>15</v>
      </c>
      <c r="O174" s="2">
        <v>0</v>
      </c>
      <c r="P174" s="2">
        <v>9</v>
      </c>
      <c r="Q174" s="2">
        <v>30</v>
      </c>
      <c r="R174" s="2">
        <v>18</v>
      </c>
      <c r="S174" s="2">
        <v>0</v>
      </c>
      <c r="T174" s="2">
        <v>338</v>
      </c>
      <c r="U174" s="2">
        <v>14.8</v>
      </c>
      <c r="V174" s="2">
        <v>560</v>
      </c>
      <c r="W174" s="5">
        <v>73.242361111111109</v>
      </c>
      <c r="X174" s="6">
        <v>0.8930555555555556</v>
      </c>
      <c r="Y174" s="2">
        <v>245</v>
      </c>
      <c r="Z174" s="2">
        <v>200</v>
      </c>
      <c r="AA174" s="2">
        <v>55.1</v>
      </c>
      <c r="AB174" s="2">
        <v>10</v>
      </c>
      <c r="AC174" s="2">
        <v>98</v>
      </c>
      <c r="AD174" s="2">
        <v>47</v>
      </c>
      <c r="AE174" s="2">
        <v>64</v>
      </c>
      <c r="AF174" s="42" t="s">
        <v>290</v>
      </c>
    </row>
    <row r="175" spans="1:32" ht="15" thickBot="1">
      <c r="A175">
        <v>2007</v>
      </c>
      <c r="B175" s="54">
        <v>4</v>
      </c>
      <c r="C175" s="47" t="s">
        <v>233</v>
      </c>
      <c r="D175" s="48">
        <v>29</v>
      </c>
      <c r="E175" s="49" t="s">
        <v>234</v>
      </c>
      <c r="F175" s="3" t="s">
        <v>18</v>
      </c>
      <c r="G175" s="2">
        <v>82</v>
      </c>
      <c r="H175" s="2">
        <v>31</v>
      </c>
      <c r="I175" s="2">
        <v>66</v>
      </c>
      <c r="J175" s="2">
        <v>97</v>
      </c>
      <c r="K175" s="4">
        <v>41</v>
      </c>
      <c r="L175" s="2">
        <v>20</v>
      </c>
      <c r="M175" s="2">
        <v>20</v>
      </c>
      <c r="N175" s="2">
        <v>10</v>
      </c>
      <c r="O175" s="2">
        <v>1</v>
      </c>
      <c r="P175" s="2">
        <v>6</v>
      </c>
      <c r="Q175" s="2">
        <v>36</v>
      </c>
      <c r="R175" s="2">
        <v>30</v>
      </c>
      <c r="S175" s="2">
        <v>0</v>
      </c>
      <c r="T175" s="2">
        <v>264</v>
      </c>
      <c r="U175" s="2">
        <v>11.7</v>
      </c>
      <c r="V175" s="2">
        <v>438</v>
      </c>
      <c r="W175" s="5">
        <v>73.05972222222222</v>
      </c>
      <c r="X175" s="6">
        <v>0.89097222222222228</v>
      </c>
      <c r="Y175" s="2">
        <v>452</v>
      </c>
      <c r="Z175" s="2">
        <v>380</v>
      </c>
      <c r="AA175" s="2">
        <v>54.3</v>
      </c>
      <c r="AB175" s="2">
        <v>42</v>
      </c>
      <c r="AC175" s="2">
        <v>40</v>
      </c>
      <c r="AD175" s="2">
        <v>144</v>
      </c>
      <c r="AE175" s="2">
        <v>68</v>
      </c>
      <c r="AF175" s="42" t="s">
        <v>291</v>
      </c>
    </row>
    <row r="176" spans="1:32" ht="15" thickBot="1">
      <c r="A176">
        <v>2007</v>
      </c>
      <c r="B176" s="54">
        <v>5</v>
      </c>
      <c r="C176" s="47" t="s">
        <v>183</v>
      </c>
      <c r="D176" s="48">
        <v>28</v>
      </c>
      <c r="E176" s="49" t="s">
        <v>171</v>
      </c>
      <c r="F176" s="3" t="s">
        <v>18</v>
      </c>
      <c r="G176" s="2">
        <v>82</v>
      </c>
      <c r="H176" s="2">
        <v>29</v>
      </c>
      <c r="I176" s="4">
        <v>67</v>
      </c>
      <c r="J176" s="2">
        <v>96</v>
      </c>
      <c r="K176" s="2">
        <v>18</v>
      </c>
      <c r="L176" s="2">
        <v>59</v>
      </c>
      <c r="M176" s="2">
        <v>18</v>
      </c>
      <c r="N176" s="2">
        <v>11</v>
      </c>
      <c r="O176" s="2">
        <v>0</v>
      </c>
      <c r="P176" s="2">
        <v>5</v>
      </c>
      <c r="Q176" s="2">
        <v>41</v>
      </c>
      <c r="R176" s="2">
        <v>26</v>
      </c>
      <c r="S176" s="2">
        <v>0</v>
      </c>
      <c r="T176" s="2">
        <v>178</v>
      </c>
      <c r="U176" s="2">
        <v>16.3</v>
      </c>
      <c r="V176" s="2">
        <v>308</v>
      </c>
      <c r="W176" s="5">
        <v>72.453472222222217</v>
      </c>
      <c r="X176" s="6">
        <v>0.8833333333333333</v>
      </c>
      <c r="Y176" s="2">
        <v>784</v>
      </c>
      <c r="Z176" s="2">
        <v>700</v>
      </c>
      <c r="AA176" s="2">
        <v>52.8</v>
      </c>
      <c r="AB176" s="2">
        <v>31</v>
      </c>
      <c r="AC176" s="2">
        <v>60</v>
      </c>
      <c r="AD176" s="2">
        <v>55</v>
      </c>
      <c r="AE176" s="2">
        <v>103</v>
      </c>
      <c r="AF176" s="42" t="s">
        <v>292</v>
      </c>
    </row>
    <row r="177" spans="1:32" ht="15" thickBot="1">
      <c r="A177">
        <v>2007</v>
      </c>
      <c r="B177" s="54">
        <v>6</v>
      </c>
      <c r="C177" s="47" t="s">
        <v>293</v>
      </c>
      <c r="D177" s="48">
        <v>27</v>
      </c>
      <c r="E177" s="49" t="s">
        <v>14</v>
      </c>
      <c r="F177" s="3" t="s">
        <v>18</v>
      </c>
      <c r="G177" s="2">
        <v>81</v>
      </c>
      <c r="H177" s="2">
        <v>40</v>
      </c>
      <c r="I177" s="2">
        <v>52</v>
      </c>
      <c r="J177" s="2">
        <v>92</v>
      </c>
      <c r="K177" s="2">
        <v>-17</v>
      </c>
      <c r="L177" s="2">
        <v>89</v>
      </c>
      <c r="M177" s="2">
        <v>29</v>
      </c>
      <c r="N177" s="2">
        <v>10</v>
      </c>
      <c r="O177" s="2">
        <v>1</v>
      </c>
      <c r="P177" s="2">
        <v>7</v>
      </c>
      <c r="Q177" s="2">
        <v>30</v>
      </c>
      <c r="R177" s="2">
        <v>19</v>
      </c>
      <c r="S177" s="2">
        <v>3</v>
      </c>
      <c r="T177" s="2">
        <v>318</v>
      </c>
      <c r="U177" s="2">
        <v>12.6</v>
      </c>
      <c r="V177" s="2">
        <v>529</v>
      </c>
      <c r="W177" s="5">
        <v>77.461805555555557</v>
      </c>
      <c r="X177" s="6">
        <v>0.95625000000000004</v>
      </c>
      <c r="Y177" s="2">
        <v>810</v>
      </c>
      <c r="Z177" s="2">
        <v>848</v>
      </c>
      <c r="AA177" s="2">
        <v>48.9</v>
      </c>
      <c r="AB177" s="2">
        <v>21</v>
      </c>
      <c r="AC177" s="2">
        <v>108</v>
      </c>
      <c r="AD177" s="2">
        <v>51</v>
      </c>
      <c r="AE177" s="2">
        <v>65</v>
      </c>
      <c r="AF177" s="42" t="s">
        <v>294</v>
      </c>
    </row>
    <row r="178" spans="1:32" ht="15" thickBot="1">
      <c r="A178">
        <v>2007</v>
      </c>
      <c r="B178" s="54">
        <v>7</v>
      </c>
      <c r="C178" s="47" t="s">
        <v>238</v>
      </c>
      <c r="D178" s="48">
        <v>24</v>
      </c>
      <c r="E178" s="49" t="s">
        <v>181</v>
      </c>
      <c r="F178" s="3" t="s">
        <v>18</v>
      </c>
      <c r="G178" s="2">
        <v>76</v>
      </c>
      <c r="H178" s="2">
        <v>34</v>
      </c>
      <c r="I178" s="2">
        <v>58</v>
      </c>
      <c r="J178" s="2">
        <v>92</v>
      </c>
      <c r="K178" s="2">
        <v>26</v>
      </c>
      <c r="L178" s="2">
        <v>66</v>
      </c>
      <c r="M178" s="2">
        <v>23</v>
      </c>
      <c r="N178" s="2">
        <v>11</v>
      </c>
      <c r="O178" s="2">
        <v>0</v>
      </c>
      <c r="P178" s="2">
        <v>6</v>
      </c>
      <c r="Q178" s="2">
        <v>36</v>
      </c>
      <c r="R178" s="2">
        <v>22</v>
      </c>
      <c r="S178" s="2">
        <v>0</v>
      </c>
      <c r="T178" s="2">
        <v>210</v>
      </c>
      <c r="U178" s="2">
        <v>16.2</v>
      </c>
      <c r="V178" s="2">
        <v>368</v>
      </c>
      <c r="W178" s="5">
        <v>65.45</v>
      </c>
      <c r="X178" s="6">
        <v>0.86111111111111116</v>
      </c>
      <c r="Y178" s="2">
        <v>727</v>
      </c>
      <c r="Z178" s="2">
        <v>713</v>
      </c>
      <c r="AA178" s="2">
        <v>50.5</v>
      </c>
      <c r="AB178" s="2">
        <v>18</v>
      </c>
      <c r="AC178" s="2">
        <v>18</v>
      </c>
      <c r="AD178" s="2">
        <v>44</v>
      </c>
      <c r="AE178" s="2">
        <v>96</v>
      </c>
      <c r="AF178" s="42" t="s">
        <v>295</v>
      </c>
    </row>
    <row r="179" spans="1:32" ht="15" thickBot="1">
      <c r="A179">
        <v>2007</v>
      </c>
      <c r="B179" s="54">
        <v>8</v>
      </c>
      <c r="C179" s="47" t="s">
        <v>260</v>
      </c>
      <c r="D179" s="48">
        <v>27</v>
      </c>
      <c r="E179" s="49" t="s">
        <v>234</v>
      </c>
      <c r="F179" s="3" t="s">
        <v>24</v>
      </c>
      <c r="G179" s="2">
        <v>75</v>
      </c>
      <c r="H179" s="2">
        <v>43</v>
      </c>
      <c r="I179" s="2">
        <v>49</v>
      </c>
      <c r="J179" s="2">
        <v>92</v>
      </c>
      <c r="K179" s="2">
        <v>30</v>
      </c>
      <c r="L179" s="2">
        <v>34</v>
      </c>
      <c r="M179" s="2">
        <v>26</v>
      </c>
      <c r="N179" s="2">
        <v>16</v>
      </c>
      <c r="O179" s="2">
        <v>1</v>
      </c>
      <c r="P179" s="2">
        <v>7</v>
      </c>
      <c r="Q179" s="2">
        <v>29</v>
      </c>
      <c r="R179" s="2">
        <v>20</v>
      </c>
      <c r="S179" s="2">
        <v>0</v>
      </c>
      <c r="T179" s="2">
        <v>358</v>
      </c>
      <c r="U179" s="2">
        <v>12</v>
      </c>
      <c r="V179" s="2">
        <v>565</v>
      </c>
      <c r="W179" s="5">
        <v>68.970833333333331</v>
      </c>
      <c r="X179" s="6">
        <v>0.9194444444444444</v>
      </c>
      <c r="Y179" s="2">
        <v>666</v>
      </c>
      <c r="Z179" s="2">
        <v>543</v>
      </c>
      <c r="AA179" s="2">
        <v>55.1</v>
      </c>
      <c r="AB179" s="2">
        <v>16</v>
      </c>
      <c r="AC179" s="2">
        <v>31</v>
      </c>
      <c r="AD179" s="2">
        <v>53</v>
      </c>
      <c r="AE179" s="2">
        <v>59</v>
      </c>
      <c r="AF179" s="42" t="s">
        <v>296</v>
      </c>
    </row>
    <row r="180" spans="1:32" ht="15" thickBot="1">
      <c r="A180">
        <v>2007</v>
      </c>
      <c r="B180" s="54">
        <v>9</v>
      </c>
      <c r="C180" s="47" t="s">
        <v>297</v>
      </c>
      <c r="D180" s="48">
        <v>35</v>
      </c>
      <c r="E180" s="49" t="s">
        <v>181</v>
      </c>
      <c r="F180" s="3" t="s">
        <v>15</v>
      </c>
      <c r="G180" s="2">
        <v>70</v>
      </c>
      <c r="H180" s="2">
        <v>40</v>
      </c>
      <c r="I180" s="2">
        <v>49</v>
      </c>
      <c r="J180" s="2">
        <v>89</v>
      </c>
      <c r="K180" s="2">
        <v>15</v>
      </c>
      <c r="L180" s="2">
        <v>34</v>
      </c>
      <c r="M180" s="2">
        <v>24</v>
      </c>
      <c r="N180" s="2">
        <v>9</v>
      </c>
      <c r="O180" s="4">
        <v>7</v>
      </c>
      <c r="P180" s="2">
        <v>5</v>
      </c>
      <c r="Q180" s="2">
        <v>31</v>
      </c>
      <c r="R180" s="2">
        <v>16</v>
      </c>
      <c r="S180" s="2">
        <v>2</v>
      </c>
      <c r="T180" s="2">
        <v>217</v>
      </c>
      <c r="U180" s="2">
        <v>18.399999999999999</v>
      </c>
      <c r="V180" s="2">
        <v>368</v>
      </c>
      <c r="W180" s="5">
        <v>64.995833333333337</v>
      </c>
      <c r="X180" s="6">
        <v>0.92847222222222225</v>
      </c>
      <c r="Y180" s="2">
        <v>21</v>
      </c>
      <c r="Z180" s="2">
        <v>18</v>
      </c>
      <c r="AA180" s="2">
        <v>53.8</v>
      </c>
      <c r="AB180" s="2">
        <v>30</v>
      </c>
      <c r="AC180" s="2">
        <v>55</v>
      </c>
      <c r="AD180" s="2">
        <v>72</v>
      </c>
      <c r="AE180" s="2">
        <v>60</v>
      </c>
      <c r="AF180" s="42" t="s">
        <v>298</v>
      </c>
    </row>
    <row r="181" spans="1:32" ht="15" thickBot="1">
      <c r="A181">
        <v>2007</v>
      </c>
      <c r="B181" s="34">
        <v>10</v>
      </c>
      <c r="C181" s="55" t="s">
        <v>240</v>
      </c>
      <c r="D181" s="36">
        <v>24</v>
      </c>
      <c r="E181" s="56" t="s">
        <v>282</v>
      </c>
      <c r="F181" s="37" t="s">
        <v>24</v>
      </c>
      <c r="G181" s="36">
        <v>79</v>
      </c>
      <c r="H181" s="36">
        <v>52</v>
      </c>
      <c r="I181" s="36">
        <v>35</v>
      </c>
      <c r="J181" s="36">
        <v>87</v>
      </c>
      <c r="K181" s="36">
        <v>-12</v>
      </c>
      <c r="L181" s="36">
        <v>52</v>
      </c>
      <c r="M181" s="36">
        <v>34</v>
      </c>
      <c r="N181" s="36">
        <v>16</v>
      </c>
      <c r="O181" s="36">
        <v>2</v>
      </c>
      <c r="P181" s="36">
        <v>4</v>
      </c>
      <c r="Q181" s="36">
        <v>21</v>
      </c>
      <c r="R181" s="36">
        <v>14</v>
      </c>
      <c r="S181" s="36">
        <v>0</v>
      </c>
      <c r="T181" s="36">
        <v>283</v>
      </c>
      <c r="U181" s="36">
        <v>18.399999999999999</v>
      </c>
      <c r="V181" s="36">
        <v>528</v>
      </c>
      <c r="W181" s="38">
        <v>70.779861111111117</v>
      </c>
      <c r="X181" s="39">
        <v>0.89583333333333337</v>
      </c>
      <c r="Y181" s="36">
        <v>13</v>
      </c>
      <c r="Z181" s="36">
        <v>16</v>
      </c>
      <c r="AA181" s="36">
        <v>44.8</v>
      </c>
      <c r="AB181" s="36">
        <v>25</v>
      </c>
      <c r="AC181" s="36">
        <v>39</v>
      </c>
      <c r="AD181" s="36">
        <v>49</v>
      </c>
      <c r="AE181" s="36">
        <v>66</v>
      </c>
      <c r="AF181" s="58" t="s">
        <v>299</v>
      </c>
    </row>
    <row r="182" spans="1:32">
      <c r="A182">
        <v>2006</v>
      </c>
      <c r="B182" s="7">
        <v>1</v>
      </c>
      <c r="C182" s="8" t="s">
        <v>13</v>
      </c>
      <c r="D182" s="9">
        <v>19</v>
      </c>
      <c r="E182" s="8" t="s">
        <v>27</v>
      </c>
      <c r="F182" s="10" t="s">
        <v>18</v>
      </c>
      <c r="G182" s="9">
        <v>79</v>
      </c>
      <c r="H182" s="9">
        <v>36</v>
      </c>
      <c r="I182" s="9">
        <v>84</v>
      </c>
      <c r="J182" s="11">
        <v>120</v>
      </c>
      <c r="K182" s="9">
        <v>10</v>
      </c>
      <c r="L182" s="9">
        <v>60</v>
      </c>
      <c r="M182" s="9">
        <v>23</v>
      </c>
      <c r="N182" s="9">
        <v>13</v>
      </c>
      <c r="O182" s="9">
        <v>0</v>
      </c>
      <c r="P182" s="9">
        <v>4</v>
      </c>
      <c r="Q182" s="9">
        <v>36</v>
      </c>
      <c r="R182" s="9">
        <v>48</v>
      </c>
      <c r="S182" s="9">
        <v>0</v>
      </c>
      <c r="T182" s="9">
        <v>250</v>
      </c>
      <c r="U182" s="9">
        <v>14.4</v>
      </c>
      <c r="V182" s="12">
        <v>68.331944444444446</v>
      </c>
      <c r="W182" s="13">
        <v>0.86527777777777781</v>
      </c>
      <c r="X182" s="41" t="s">
        <v>300</v>
      </c>
    </row>
    <row r="183" spans="1:32">
      <c r="A183">
        <v>2006</v>
      </c>
      <c r="B183" s="15">
        <v>2</v>
      </c>
      <c r="C183" s="1" t="s">
        <v>183</v>
      </c>
      <c r="D183" s="2">
        <v>27</v>
      </c>
      <c r="E183" s="1" t="s">
        <v>171</v>
      </c>
      <c r="F183" s="3" t="s">
        <v>18</v>
      </c>
      <c r="G183" s="2">
        <v>82</v>
      </c>
      <c r="H183" s="2">
        <v>22</v>
      </c>
      <c r="I183" s="4">
        <v>92</v>
      </c>
      <c r="J183" s="2">
        <v>114</v>
      </c>
      <c r="K183" s="2">
        <v>24</v>
      </c>
      <c r="L183" s="2">
        <v>44</v>
      </c>
      <c r="M183" s="2">
        <v>12</v>
      </c>
      <c r="N183" s="2">
        <v>10</v>
      </c>
      <c r="O183" s="2">
        <v>0</v>
      </c>
      <c r="P183" s="2">
        <v>5</v>
      </c>
      <c r="Q183" s="2">
        <v>48</v>
      </c>
      <c r="R183" s="2">
        <v>44</v>
      </c>
      <c r="S183" s="2">
        <v>0</v>
      </c>
      <c r="T183" s="2">
        <v>213</v>
      </c>
      <c r="U183" s="2">
        <v>10.3</v>
      </c>
      <c r="V183" s="5">
        <v>69.40069444444444</v>
      </c>
      <c r="W183" s="6">
        <v>0.84652777777777777</v>
      </c>
      <c r="X183" s="42" t="s">
        <v>301</v>
      </c>
    </row>
    <row r="184" spans="1:32">
      <c r="A184">
        <v>2006</v>
      </c>
      <c r="B184" s="15">
        <v>3</v>
      </c>
      <c r="C184" s="1" t="s">
        <v>293</v>
      </c>
      <c r="D184" s="2">
        <v>26</v>
      </c>
      <c r="E184" s="1" t="s">
        <v>14</v>
      </c>
      <c r="F184" s="3" t="s">
        <v>18</v>
      </c>
      <c r="G184" s="2">
        <v>82</v>
      </c>
      <c r="H184" s="4">
        <v>52</v>
      </c>
      <c r="I184" s="2">
        <v>56</v>
      </c>
      <c r="J184" s="2">
        <v>108</v>
      </c>
      <c r="K184" s="2">
        <v>2</v>
      </c>
      <c r="L184" s="2">
        <v>44</v>
      </c>
      <c r="M184" s="4">
        <v>31</v>
      </c>
      <c r="N184" s="2">
        <v>16</v>
      </c>
      <c r="O184" s="2">
        <v>5</v>
      </c>
      <c r="P184" s="2">
        <v>7</v>
      </c>
      <c r="Q184" s="2">
        <v>32</v>
      </c>
      <c r="R184" s="2">
        <v>20</v>
      </c>
      <c r="S184" s="2">
        <v>4</v>
      </c>
      <c r="T184" s="2">
        <v>339</v>
      </c>
      <c r="U184" s="2">
        <v>15.3</v>
      </c>
      <c r="V184" s="5">
        <v>77.230555555555554</v>
      </c>
      <c r="W184" s="6">
        <v>0.94166666666666665</v>
      </c>
      <c r="X184" s="42" t="s">
        <v>302</v>
      </c>
    </row>
    <row r="185" spans="1:32">
      <c r="A185">
        <v>2006</v>
      </c>
      <c r="B185" s="15">
        <v>4</v>
      </c>
      <c r="C185" s="1" t="s">
        <v>303</v>
      </c>
      <c r="D185" s="2">
        <v>26</v>
      </c>
      <c r="E185" s="1" t="s">
        <v>181</v>
      </c>
      <c r="F185" s="3" t="s">
        <v>15</v>
      </c>
      <c r="G185" s="2">
        <v>82</v>
      </c>
      <c r="H185" s="2">
        <v>50</v>
      </c>
      <c r="I185" s="2">
        <v>55</v>
      </c>
      <c r="J185" s="2">
        <v>105</v>
      </c>
      <c r="K185" s="2">
        <v>31</v>
      </c>
      <c r="L185" s="2">
        <v>74</v>
      </c>
      <c r="M185" s="2">
        <v>30</v>
      </c>
      <c r="N185" s="2">
        <v>17</v>
      </c>
      <c r="O185" s="2">
        <v>3</v>
      </c>
      <c r="P185" s="4">
        <v>10</v>
      </c>
      <c r="Q185" s="2">
        <v>32</v>
      </c>
      <c r="R185" s="2">
        <v>22</v>
      </c>
      <c r="S185" s="2">
        <v>1</v>
      </c>
      <c r="T185" s="2">
        <v>310</v>
      </c>
      <c r="U185" s="2">
        <v>16.100000000000001</v>
      </c>
      <c r="V185" s="5">
        <v>71.861805555555549</v>
      </c>
      <c r="W185" s="6">
        <v>0.87638888888888888</v>
      </c>
      <c r="X185" s="42" t="s">
        <v>304</v>
      </c>
    </row>
    <row r="186" spans="1:32">
      <c r="A186">
        <v>2006</v>
      </c>
      <c r="B186" s="15">
        <v>5</v>
      </c>
      <c r="C186" s="1" t="s">
        <v>221</v>
      </c>
      <c r="D186" s="2">
        <v>31</v>
      </c>
      <c r="E186" s="1" t="s">
        <v>14</v>
      </c>
      <c r="F186" s="3" t="s">
        <v>15</v>
      </c>
      <c r="G186" s="2">
        <v>82</v>
      </c>
      <c r="H186" s="2">
        <v>43</v>
      </c>
      <c r="I186" s="2">
        <v>59</v>
      </c>
      <c r="J186" s="2">
        <v>102</v>
      </c>
      <c r="K186" s="2">
        <v>7</v>
      </c>
      <c r="L186" s="2">
        <v>28</v>
      </c>
      <c r="M186" s="2">
        <v>24</v>
      </c>
      <c r="N186" s="2">
        <v>14</v>
      </c>
      <c r="O186" s="2">
        <v>5</v>
      </c>
      <c r="P186" s="2">
        <v>7</v>
      </c>
      <c r="Q186" s="2">
        <v>37</v>
      </c>
      <c r="R186" s="2">
        <v>16</v>
      </c>
      <c r="S186" s="2">
        <v>6</v>
      </c>
      <c r="T186" s="2">
        <v>273</v>
      </c>
      <c r="U186" s="2">
        <v>15.8</v>
      </c>
      <c r="V186" s="5">
        <v>82.533333333333331</v>
      </c>
      <c r="W186" s="5">
        <v>1.0062500000000001</v>
      </c>
      <c r="X186" s="42" t="s">
        <v>305</v>
      </c>
    </row>
    <row r="187" spans="1:32">
      <c r="A187">
        <v>2006</v>
      </c>
      <c r="B187" s="15">
        <v>6</v>
      </c>
      <c r="C187" s="1" t="s">
        <v>306</v>
      </c>
      <c r="D187" s="2">
        <v>28</v>
      </c>
      <c r="E187" s="1" t="s">
        <v>282</v>
      </c>
      <c r="F187" s="3" t="s">
        <v>15</v>
      </c>
      <c r="G187" s="2">
        <v>82</v>
      </c>
      <c r="H187" s="2">
        <v>43</v>
      </c>
      <c r="I187" s="2">
        <v>57</v>
      </c>
      <c r="J187" s="2">
        <v>100</v>
      </c>
      <c r="K187" s="2">
        <v>18</v>
      </c>
      <c r="L187" s="2">
        <v>49</v>
      </c>
      <c r="M187" s="2">
        <v>23</v>
      </c>
      <c r="N187" s="2">
        <v>17</v>
      </c>
      <c r="O187" s="2">
        <v>3</v>
      </c>
      <c r="P187" s="2">
        <v>5</v>
      </c>
      <c r="Q187" s="2">
        <v>29</v>
      </c>
      <c r="R187" s="2">
        <v>27</v>
      </c>
      <c r="S187" s="2">
        <v>1</v>
      </c>
      <c r="T187" s="2">
        <v>340</v>
      </c>
      <c r="U187" s="2">
        <v>12.6</v>
      </c>
      <c r="V187" s="5">
        <v>74.082638888888894</v>
      </c>
      <c r="W187" s="6">
        <v>0.90347222222222223</v>
      </c>
      <c r="X187" s="42" t="s">
        <v>307</v>
      </c>
    </row>
    <row r="188" spans="1:32">
      <c r="A188">
        <v>2006</v>
      </c>
      <c r="B188" s="15">
        <v>7</v>
      </c>
      <c r="C188" s="1" t="s">
        <v>308</v>
      </c>
      <c r="D188" s="2">
        <v>37</v>
      </c>
      <c r="E188" s="1" t="s">
        <v>17</v>
      </c>
      <c r="F188" s="3" t="s">
        <v>18</v>
      </c>
      <c r="G188" s="2">
        <v>82</v>
      </c>
      <c r="H188" s="2">
        <v>36</v>
      </c>
      <c r="I188" s="2">
        <v>64</v>
      </c>
      <c r="J188" s="2">
        <v>100</v>
      </c>
      <c r="K188" s="2">
        <v>2</v>
      </c>
      <c r="L188" s="2">
        <v>46</v>
      </c>
      <c r="M188" s="2">
        <v>20</v>
      </c>
      <c r="N188" s="2">
        <v>16</v>
      </c>
      <c r="O188" s="2">
        <v>0</v>
      </c>
      <c r="P188" s="2">
        <v>4</v>
      </c>
      <c r="Q188" s="2">
        <v>37</v>
      </c>
      <c r="R188" s="2">
        <v>27</v>
      </c>
      <c r="S188" s="2">
        <v>0</v>
      </c>
      <c r="T188" s="2">
        <v>258</v>
      </c>
      <c r="U188" s="2">
        <v>14</v>
      </c>
      <c r="V188" s="5">
        <v>68.97430555555556</v>
      </c>
      <c r="W188" s="6">
        <v>0.84097222222222223</v>
      </c>
      <c r="X188" s="42" t="s">
        <v>309</v>
      </c>
    </row>
    <row r="189" spans="1:32">
      <c r="A189">
        <v>2006</v>
      </c>
      <c r="B189" s="15">
        <v>8</v>
      </c>
      <c r="C189" s="1" t="s">
        <v>310</v>
      </c>
      <c r="D189" s="2">
        <v>34</v>
      </c>
      <c r="E189" s="1" t="s">
        <v>60</v>
      </c>
      <c r="F189" s="3" t="s">
        <v>15</v>
      </c>
      <c r="G189" s="2">
        <v>82</v>
      </c>
      <c r="H189" s="2">
        <v>30</v>
      </c>
      <c r="I189" s="2">
        <v>66</v>
      </c>
      <c r="J189" s="2">
        <v>96</v>
      </c>
      <c r="K189" s="2">
        <v>26</v>
      </c>
      <c r="L189" s="2">
        <v>78</v>
      </c>
      <c r="M189" s="2">
        <v>23</v>
      </c>
      <c r="N189" s="2">
        <v>7</v>
      </c>
      <c r="O189" s="2">
        <v>0</v>
      </c>
      <c r="P189" s="2">
        <v>5</v>
      </c>
      <c r="Q189" s="2">
        <v>32</v>
      </c>
      <c r="R189" s="2">
        <v>34</v>
      </c>
      <c r="S189" s="2">
        <v>0</v>
      </c>
      <c r="T189" s="2">
        <v>324</v>
      </c>
      <c r="U189" s="2">
        <v>9.3000000000000007</v>
      </c>
      <c r="V189" s="5">
        <v>74.342361111111117</v>
      </c>
      <c r="W189" s="6">
        <v>0.90694444444444444</v>
      </c>
      <c r="X189" s="42" t="s">
        <v>311</v>
      </c>
    </row>
    <row r="190" spans="1:32">
      <c r="A190">
        <v>2006</v>
      </c>
      <c r="B190" s="15">
        <v>9</v>
      </c>
      <c r="C190" s="1" t="s">
        <v>286</v>
      </c>
      <c r="D190" s="2">
        <v>29</v>
      </c>
      <c r="E190" s="1" t="s">
        <v>21</v>
      </c>
      <c r="F190" s="3" t="s">
        <v>18</v>
      </c>
      <c r="G190" s="2">
        <v>82</v>
      </c>
      <c r="H190" s="2">
        <v>22</v>
      </c>
      <c r="I190" s="2">
        <v>74</v>
      </c>
      <c r="J190" s="2">
        <v>96</v>
      </c>
      <c r="K190" s="2">
        <v>-19</v>
      </c>
      <c r="L190" s="2">
        <v>96</v>
      </c>
      <c r="M190" s="2">
        <v>11</v>
      </c>
      <c r="N190" s="2">
        <v>10</v>
      </c>
      <c r="O190" s="2">
        <v>1</v>
      </c>
      <c r="P190" s="2">
        <v>3</v>
      </c>
      <c r="Q190" s="2">
        <v>35</v>
      </c>
      <c r="R190" s="2">
        <v>39</v>
      </c>
      <c r="S190" s="2">
        <v>0</v>
      </c>
      <c r="T190" s="2">
        <v>221</v>
      </c>
      <c r="U190" s="2">
        <v>10</v>
      </c>
      <c r="V190" s="5">
        <v>69.070138888888891</v>
      </c>
      <c r="W190" s="6">
        <v>0.84236111111111112</v>
      </c>
      <c r="X190" s="16"/>
    </row>
    <row r="191" spans="1:32" ht="15" thickBot="1">
      <c r="A191">
        <v>2006</v>
      </c>
      <c r="B191" s="34">
        <v>10</v>
      </c>
      <c r="C191" s="35" t="s">
        <v>312</v>
      </c>
      <c r="D191" s="36">
        <v>29</v>
      </c>
      <c r="E191" s="35" t="s">
        <v>128</v>
      </c>
      <c r="F191" s="37" t="s">
        <v>18</v>
      </c>
      <c r="G191" s="36">
        <v>81</v>
      </c>
      <c r="H191" s="36">
        <v>32</v>
      </c>
      <c r="I191" s="36">
        <v>63</v>
      </c>
      <c r="J191" s="36">
        <v>95</v>
      </c>
      <c r="K191" s="36">
        <v>17</v>
      </c>
      <c r="L191" s="36">
        <v>89</v>
      </c>
      <c r="M191" s="36">
        <v>23</v>
      </c>
      <c r="N191" s="36">
        <v>9</v>
      </c>
      <c r="O191" s="36">
        <v>0</v>
      </c>
      <c r="P191" s="36">
        <v>6</v>
      </c>
      <c r="Q191" s="36">
        <v>42</v>
      </c>
      <c r="R191" s="36">
        <v>21</v>
      </c>
      <c r="S191" s="36">
        <v>0</v>
      </c>
      <c r="T191" s="36">
        <v>234</v>
      </c>
      <c r="U191" s="36">
        <v>13.7</v>
      </c>
      <c r="V191" s="38">
        <v>65.179861111111109</v>
      </c>
      <c r="W191" s="39">
        <v>0.80486111111111114</v>
      </c>
      <c r="X191" s="58" t="s">
        <v>313</v>
      </c>
    </row>
    <row r="192" spans="1:32">
      <c r="A192">
        <v>2005</v>
      </c>
      <c r="B192" s="7">
        <v>1</v>
      </c>
      <c r="C192" s="8" t="s">
        <v>183</v>
      </c>
      <c r="D192" s="9">
        <v>26</v>
      </c>
      <c r="E192" s="10" t="s">
        <v>314</v>
      </c>
      <c r="F192" s="10" t="s">
        <v>18</v>
      </c>
      <c r="G192" s="9">
        <v>81</v>
      </c>
      <c r="H192" s="9">
        <v>29</v>
      </c>
      <c r="I192" s="11">
        <v>96</v>
      </c>
      <c r="J192" s="11">
        <v>125</v>
      </c>
      <c r="K192" s="9">
        <v>31</v>
      </c>
      <c r="L192" s="9">
        <v>61</v>
      </c>
      <c r="M192" s="9">
        <v>18</v>
      </c>
      <c r="N192" s="9">
        <v>11</v>
      </c>
      <c r="O192" s="9">
        <v>0</v>
      </c>
      <c r="P192" s="9">
        <v>6</v>
      </c>
      <c r="Q192" s="9">
        <v>54</v>
      </c>
      <c r="R192" s="9">
        <v>40</v>
      </c>
      <c r="S192" s="9">
        <v>2</v>
      </c>
      <c r="T192" s="9">
        <v>195</v>
      </c>
      <c r="U192" s="9">
        <v>14.9</v>
      </c>
      <c r="V192" s="12">
        <v>72.011111111111106</v>
      </c>
      <c r="W192" s="13">
        <v>0.88888888888888884</v>
      </c>
      <c r="X192" s="60" t="s">
        <v>315</v>
      </c>
    </row>
    <row r="193" spans="1:24">
      <c r="A193">
        <v>2005</v>
      </c>
      <c r="B193" s="15">
        <v>2</v>
      </c>
      <c r="C193" s="1" t="s">
        <v>310</v>
      </c>
      <c r="D193" s="2">
        <v>33</v>
      </c>
      <c r="E193" s="1" t="s">
        <v>60</v>
      </c>
      <c r="F193" s="3" t="s">
        <v>15</v>
      </c>
      <c r="G193" s="2">
        <v>82</v>
      </c>
      <c r="H193" s="2">
        <v>54</v>
      </c>
      <c r="I193" s="2">
        <v>69</v>
      </c>
      <c r="J193" s="2">
        <v>123</v>
      </c>
      <c r="K193" s="2">
        <v>34</v>
      </c>
      <c r="L193" s="2">
        <v>72</v>
      </c>
      <c r="M193" s="2">
        <v>30</v>
      </c>
      <c r="N193" s="2">
        <v>24</v>
      </c>
      <c r="O193" s="2">
        <v>0</v>
      </c>
      <c r="P193" s="2">
        <v>9</v>
      </c>
      <c r="Q193" s="2">
        <v>41</v>
      </c>
      <c r="R193" s="2">
        <v>28</v>
      </c>
      <c r="S193" s="2">
        <v>0</v>
      </c>
      <c r="T193" s="2">
        <v>368</v>
      </c>
      <c r="U193" s="2">
        <v>14.7</v>
      </c>
      <c r="V193" s="5">
        <v>75.422916666666666</v>
      </c>
      <c r="W193" s="6">
        <v>0.92013888888888884</v>
      </c>
      <c r="X193" s="43" t="s">
        <v>316</v>
      </c>
    </row>
    <row r="194" spans="1:24">
      <c r="A194">
        <v>2005</v>
      </c>
      <c r="B194" s="15">
        <v>3</v>
      </c>
      <c r="C194" s="1" t="s">
        <v>197</v>
      </c>
      <c r="D194" s="2">
        <v>20</v>
      </c>
      <c r="E194" s="1" t="s">
        <v>164</v>
      </c>
      <c r="F194" s="3" t="s">
        <v>24</v>
      </c>
      <c r="G194" s="2">
        <v>81</v>
      </c>
      <c r="H194" s="2">
        <v>52</v>
      </c>
      <c r="I194" s="2">
        <v>54</v>
      </c>
      <c r="J194" s="2">
        <v>106</v>
      </c>
      <c r="K194" s="2">
        <v>2</v>
      </c>
      <c r="L194" s="2">
        <v>52</v>
      </c>
      <c r="M194" s="2">
        <v>28</v>
      </c>
      <c r="N194" s="2">
        <v>21</v>
      </c>
      <c r="O194" s="2">
        <v>3</v>
      </c>
      <c r="P194" s="2">
        <v>5</v>
      </c>
      <c r="Q194" s="2">
        <v>23</v>
      </c>
      <c r="R194" s="2">
        <v>31</v>
      </c>
      <c r="S194" s="2">
        <v>0</v>
      </c>
      <c r="T194" s="4">
        <v>425</v>
      </c>
      <c r="U194" s="2">
        <v>12.2</v>
      </c>
      <c r="V194" s="5">
        <v>72.973611111111111</v>
      </c>
      <c r="W194" s="6">
        <v>0.90069444444444446</v>
      </c>
      <c r="X194" s="43" t="s">
        <v>317</v>
      </c>
    </row>
    <row r="195" spans="1:24">
      <c r="A195">
        <v>2005</v>
      </c>
      <c r="B195" s="15">
        <v>4</v>
      </c>
      <c r="C195" s="1" t="s">
        <v>297</v>
      </c>
      <c r="D195" s="2">
        <v>33</v>
      </c>
      <c r="E195" s="1" t="s">
        <v>181</v>
      </c>
      <c r="F195" s="3" t="s">
        <v>15</v>
      </c>
      <c r="G195" s="2">
        <v>77</v>
      </c>
      <c r="H195" s="2">
        <v>43</v>
      </c>
      <c r="I195" s="2">
        <v>60</v>
      </c>
      <c r="J195" s="2">
        <v>103</v>
      </c>
      <c r="K195" s="2">
        <v>29</v>
      </c>
      <c r="L195" s="2">
        <v>50</v>
      </c>
      <c r="M195" s="2">
        <v>22</v>
      </c>
      <c r="N195" s="2">
        <v>16</v>
      </c>
      <c r="O195" s="2">
        <v>5</v>
      </c>
      <c r="P195" s="2">
        <v>8</v>
      </c>
      <c r="Q195" s="2">
        <v>27</v>
      </c>
      <c r="R195" s="2">
        <v>32</v>
      </c>
      <c r="S195" s="2">
        <v>1</v>
      </c>
      <c r="T195" s="2">
        <v>249</v>
      </c>
      <c r="U195" s="2">
        <v>17.3</v>
      </c>
      <c r="V195" s="5">
        <v>69.59097222222222</v>
      </c>
      <c r="W195" s="6">
        <v>0.90347222222222223</v>
      </c>
      <c r="X195" s="42" t="s">
        <v>318</v>
      </c>
    </row>
    <row r="196" spans="1:24">
      <c r="A196">
        <v>2005</v>
      </c>
      <c r="B196" s="15">
        <v>5</v>
      </c>
      <c r="C196" s="1" t="s">
        <v>303</v>
      </c>
      <c r="D196" s="2">
        <v>25</v>
      </c>
      <c r="E196" s="1" t="s">
        <v>181</v>
      </c>
      <c r="F196" s="3" t="s">
        <v>24</v>
      </c>
      <c r="G196" s="2">
        <v>82</v>
      </c>
      <c r="H196" s="2">
        <v>50</v>
      </c>
      <c r="I196" s="2">
        <v>53</v>
      </c>
      <c r="J196" s="2">
        <v>103</v>
      </c>
      <c r="K196" s="2">
        <v>29</v>
      </c>
      <c r="L196" s="2">
        <v>86</v>
      </c>
      <c r="M196" s="2">
        <v>25</v>
      </c>
      <c r="N196" s="2">
        <v>23</v>
      </c>
      <c r="O196" s="2">
        <v>2</v>
      </c>
      <c r="P196" s="2">
        <v>7</v>
      </c>
      <c r="Q196" s="2">
        <v>31</v>
      </c>
      <c r="R196" s="2">
        <v>20</v>
      </c>
      <c r="S196" s="2">
        <v>2</v>
      </c>
      <c r="T196" s="2">
        <v>300</v>
      </c>
      <c r="U196" s="2">
        <v>16.7</v>
      </c>
      <c r="V196" s="5">
        <v>72.268749999999997</v>
      </c>
      <c r="W196" s="6">
        <v>0.88124999999999998</v>
      </c>
      <c r="X196" s="42" t="s">
        <v>319</v>
      </c>
    </row>
    <row r="197" spans="1:24">
      <c r="A197">
        <v>2005</v>
      </c>
      <c r="B197" s="15">
        <v>6</v>
      </c>
      <c r="C197" s="1" t="s">
        <v>13</v>
      </c>
      <c r="D197" s="2">
        <v>18</v>
      </c>
      <c r="E197" s="1" t="s">
        <v>27</v>
      </c>
      <c r="F197" s="3" t="s">
        <v>18</v>
      </c>
      <c r="G197" s="2">
        <v>81</v>
      </c>
      <c r="H197" s="2">
        <v>39</v>
      </c>
      <c r="I197" s="2">
        <v>63</v>
      </c>
      <c r="J197" s="2">
        <v>102</v>
      </c>
      <c r="K197" s="2">
        <v>-1</v>
      </c>
      <c r="L197" s="2">
        <v>110</v>
      </c>
      <c r="M197" s="2">
        <v>23</v>
      </c>
      <c r="N197" s="2">
        <v>16</v>
      </c>
      <c r="O197" s="2">
        <v>0</v>
      </c>
      <c r="P197" s="2">
        <v>5</v>
      </c>
      <c r="Q197" s="2">
        <v>30</v>
      </c>
      <c r="R197" s="2">
        <v>31</v>
      </c>
      <c r="S197" s="2">
        <v>2</v>
      </c>
      <c r="T197" s="2">
        <v>278</v>
      </c>
      <c r="U197" s="2">
        <v>14</v>
      </c>
      <c r="V197" s="5">
        <v>67.927777777777777</v>
      </c>
      <c r="W197" s="6">
        <v>0.83888888888888891</v>
      </c>
      <c r="X197" s="42" t="s">
        <v>320</v>
      </c>
    </row>
    <row r="198" spans="1:24">
      <c r="A198">
        <v>2005</v>
      </c>
      <c r="B198" s="15">
        <v>7</v>
      </c>
      <c r="C198" s="1" t="s">
        <v>227</v>
      </c>
      <c r="D198" s="2">
        <v>21</v>
      </c>
      <c r="E198" s="1" t="s">
        <v>228</v>
      </c>
      <c r="F198" s="3" t="s">
        <v>18</v>
      </c>
      <c r="G198" s="2">
        <v>82</v>
      </c>
      <c r="H198" s="2">
        <v>45</v>
      </c>
      <c r="I198" s="2">
        <v>55</v>
      </c>
      <c r="J198" s="2">
        <v>100</v>
      </c>
      <c r="K198" s="2">
        <v>-8</v>
      </c>
      <c r="L198" s="2">
        <v>81</v>
      </c>
      <c r="M198" s="2">
        <v>22</v>
      </c>
      <c r="N198" s="2">
        <v>19</v>
      </c>
      <c r="O198" s="2">
        <v>4</v>
      </c>
      <c r="P198" s="2">
        <v>4</v>
      </c>
      <c r="Q198" s="2">
        <v>34</v>
      </c>
      <c r="R198" s="2">
        <v>21</v>
      </c>
      <c r="S198" s="2">
        <v>0</v>
      </c>
      <c r="T198" s="2">
        <v>279</v>
      </c>
      <c r="U198" s="2">
        <v>16.100000000000001</v>
      </c>
      <c r="V198" s="5">
        <v>67.118055555555557</v>
      </c>
      <c r="W198" s="6">
        <v>0.81874999999999998</v>
      </c>
      <c r="X198" s="42" t="s">
        <v>321</v>
      </c>
    </row>
    <row r="199" spans="1:24">
      <c r="A199">
        <v>2005</v>
      </c>
      <c r="B199" s="15">
        <v>8</v>
      </c>
      <c r="C199" s="1" t="s">
        <v>240</v>
      </c>
      <c r="D199" s="2">
        <v>22</v>
      </c>
      <c r="E199" s="1" t="s">
        <v>282</v>
      </c>
      <c r="F199" s="3" t="s">
        <v>24</v>
      </c>
      <c r="G199" s="2">
        <v>78</v>
      </c>
      <c r="H199" s="2">
        <v>52</v>
      </c>
      <c r="I199" s="2">
        <v>46</v>
      </c>
      <c r="J199" s="2">
        <v>98</v>
      </c>
      <c r="K199" s="2">
        <v>-6</v>
      </c>
      <c r="L199" s="2">
        <v>68</v>
      </c>
      <c r="M199" s="2">
        <v>25</v>
      </c>
      <c r="N199" s="4">
        <v>27</v>
      </c>
      <c r="O199" s="2">
        <v>0</v>
      </c>
      <c r="P199" s="2">
        <v>7</v>
      </c>
      <c r="Q199" s="2">
        <v>16</v>
      </c>
      <c r="R199" s="2">
        <v>29</v>
      </c>
      <c r="S199" s="2">
        <v>1</v>
      </c>
      <c r="T199" s="2">
        <v>323</v>
      </c>
      <c r="U199" s="2">
        <v>16.100000000000001</v>
      </c>
      <c r="V199" s="5">
        <v>72.109722222222217</v>
      </c>
      <c r="W199" s="6">
        <v>0.9243055555555556</v>
      </c>
      <c r="X199" s="42" t="s">
        <v>322</v>
      </c>
    </row>
    <row r="200" spans="1:24">
      <c r="A200">
        <v>2005</v>
      </c>
      <c r="B200" s="15">
        <v>9</v>
      </c>
      <c r="C200" s="1" t="s">
        <v>286</v>
      </c>
      <c r="D200" s="2">
        <v>28</v>
      </c>
      <c r="E200" s="1" t="s">
        <v>282</v>
      </c>
      <c r="F200" s="3" t="s">
        <v>18</v>
      </c>
      <c r="G200" s="2">
        <v>82</v>
      </c>
      <c r="H200" s="2">
        <v>28</v>
      </c>
      <c r="I200" s="2">
        <v>69</v>
      </c>
      <c r="J200" s="2">
        <v>97</v>
      </c>
      <c r="K200" s="2">
        <v>7</v>
      </c>
      <c r="L200" s="2">
        <v>100</v>
      </c>
      <c r="M200" s="2">
        <v>13</v>
      </c>
      <c r="N200" s="2">
        <v>14</v>
      </c>
      <c r="O200" s="2">
        <v>1</v>
      </c>
      <c r="P200" s="2">
        <v>4</v>
      </c>
      <c r="Q200" s="2">
        <v>31</v>
      </c>
      <c r="R200" s="2">
        <v>36</v>
      </c>
      <c r="S200" s="2">
        <v>2</v>
      </c>
      <c r="T200" s="2">
        <v>212</v>
      </c>
      <c r="U200" s="2">
        <v>13.2</v>
      </c>
      <c r="V200" s="5">
        <v>70.069444444444443</v>
      </c>
      <c r="W200" s="6">
        <v>0.85416666666666663</v>
      </c>
      <c r="X200" s="16"/>
    </row>
    <row r="201" spans="1:24">
      <c r="A201">
        <v>2005</v>
      </c>
      <c r="B201" s="34">
        <v>10</v>
      </c>
      <c r="C201" s="35" t="s">
        <v>323</v>
      </c>
      <c r="D201" s="36">
        <v>25</v>
      </c>
      <c r="E201" s="35" t="s">
        <v>171</v>
      </c>
      <c r="F201" s="37" t="s">
        <v>15</v>
      </c>
      <c r="G201" s="36">
        <v>82</v>
      </c>
      <c r="H201" s="57">
        <v>56</v>
      </c>
      <c r="I201" s="36">
        <v>37</v>
      </c>
      <c r="J201" s="36">
        <v>93</v>
      </c>
      <c r="K201" s="36">
        <v>23</v>
      </c>
      <c r="L201" s="36">
        <v>58</v>
      </c>
      <c r="M201" s="36">
        <v>30</v>
      </c>
      <c r="N201" s="36">
        <v>24</v>
      </c>
      <c r="O201" s="36">
        <v>2</v>
      </c>
      <c r="P201" s="57">
        <v>11</v>
      </c>
      <c r="Q201" s="36">
        <v>20</v>
      </c>
      <c r="R201" s="36">
        <v>17</v>
      </c>
      <c r="S201" s="36">
        <v>0</v>
      </c>
      <c r="T201" s="36">
        <v>317</v>
      </c>
      <c r="U201" s="36">
        <v>17.7</v>
      </c>
      <c r="V201" s="38">
        <v>68.1875</v>
      </c>
      <c r="W201" s="39">
        <v>0.83125000000000004</v>
      </c>
      <c r="X201" s="58" t="s">
        <v>324</v>
      </c>
    </row>
  </sheetData>
  <hyperlinks>
    <hyperlink ref="C2" r:id="rId1" display="https://www.hockey-reference.com/players/k/kucheni01.html" xr:uid="{2211A8A1-3836-4717-BE84-AF33797DB7D2}"/>
    <hyperlink ref="E2" r:id="rId2" display="https://www.hockey-reference.com/teams/TBL/2025.html" xr:uid="{67F58B76-1534-4B15-8712-15F43CD23536}"/>
    <hyperlink ref="AF2" r:id="rId3" display="https://www.hockey-reference.com/awards/ross.html" xr:uid="{553CB6DA-C803-44B6-8235-32F9A1FE98F6}"/>
    <hyperlink ref="C3" r:id="rId4" display="https://www.hockey-reference.com/players/m/mackina01.html" xr:uid="{9D2D322B-6F2F-489F-9F6A-2CCE721074F5}"/>
    <hyperlink ref="E3" r:id="rId5" display="https://www.hockey-reference.com/teams/COL/2025.html" xr:uid="{49CCE431-6624-43F7-8DB3-9868B846459B}"/>
    <hyperlink ref="C4" r:id="rId6" display="https://www.hockey-reference.com/players/d/draisle01.html" xr:uid="{2CB4BE12-6D8F-4877-BC52-60C324CB1774}"/>
    <hyperlink ref="E4" r:id="rId7" display="https://www.hockey-reference.com/teams/EDM/2025.html" xr:uid="{10DC042F-1BA1-4B54-B75D-2E4D98FE352C}"/>
    <hyperlink ref="AF4" r:id="rId8" display="https://www.hockey-reference.com/awards/richard.html" xr:uid="{33A9AB62-DDE8-4C0F-AF8A-3FB9CB40C67B}"/>
    <hyperlink ref="C5" r:id="rId9" display="https://www.hockey-reference.com/players/p/pastrda01.html" xr:uid="{D0796784-60AD-4C4F-8467-E2B5841B148A}"/>
    <hyperlink ref="E5" r:id="rId10" display="https://www.hockey-reference.com/teams/BOS/2025.html" xr:uid="{8FF74773-967F-4DF2-AB63-63FF6E2B2097}"/>
    <hyperlink ref="C6" r:id="rId11" display="https://www.hockey-reference.com/players/m/marnemi01.html" xr:uid="{3D43F293-E859-492A-9B24-ACE220CF062B}"/>
    <hyperlink ref="E6" r:id="rId12" display="https://www.hockey-reference.com/teams/TOR/2025.html" xr:uid="{FF3D5C90-6824-4E50-8C2A-17EA9BBFE13D}"/>
    <hyperlink ref="C7" r:id="rId13" display="https://www.hockey-reference.com/players/m/mcdavco01.html" xr:uid="{AFD28D9C-67F9-4260-81CF-B6555BCB5B7A}"/>
    <hyperlink ref="E7" r:id="rId14" display="https://www.hockey-reference.com/teams/EDM/2025.html" xr:uid="{AA850B98-2085-497C-9990-96CA2CFAE54E}"/>
    <hyperlink ref="C8" r:id="rId15" display="https://www.hockey-reference.com/players/c/connoky01.html" xr:uid="{0468076B-B8BE-4EC2-A4C4-898614A007D7}"/>
    <hyperlink ref="E8" r:id="rId16" display="https://www.hockey-reference.com/teams/WPG/2025.html" xr:uid="{F0890130-EE51-4C91-80B8-7BD0C328227E}"/>
    <hyperlink ref="C9" r:id="rId17" display="https://www.hockey-reference.com/players/e/eicheja01.html" xr:uid="{D9CB5A0A-C9E4-4010-8A94-72BBBA611A89}"/>
    <hyperlink ref="E9" r:id="rId18" display="https://www.hockey-reference.com/teams/VEG/2025.html" xr:uid="{B50D8C5C-1D41-4FE6-8964-6594686E014D}"/>
    <hyperlink ref="C10" r:id="rId19" display="https://www.hockey-reference.com/players/m/makarca01.html" xr:uid="{9F221CED-5BAC-409B-B454-68ED8D4F8759}"/>
    <hyperlink ref="E10" r:id="rId20" display="https://www.hockey-reference.com/teams/COL/2025.html" xr:uid="{B20491F7-CC02-44B0-82C2-12685150CBF2}"/>
    <hyperlink ref="C11" r:id="rId21" display="https://www.hockey-reference.com/players/c/crosbsi01.html" xr:uid="{E719F3F4-7AC5-4BC5-842A-A13DB5EE4527}"/>
    <hyperlink ref="E11" r:id="rId22" display="https://www.hockey-reference.com/teams/PIT/2025.html" xr:uid="{C28E0FF5-31C2-4568-AE57-D2DA526575BA}"/>
    <hyperlink ref="C12" r:id="rId23" display="https://www.hockey-reference.com/players/k/kucheni01.html" xr:uid="{0BC9B83B-03CA-4154-A0A9-0217727B3AAE}"/>
    <hyperlink ref="E12" r:id="rId24" display="https://www.hockey-reference.com/teams/TBL/2024.html" xr:uid="{DA22E7CF-476E-4083-BB40-C8D5048F187D}"/>
    <hyperlink ref="C13" r:id="rId25" display="https://www.hockey-reference.com/players/m/mackina01.html" xr:uid="{262488F3-25BA-42FD-A10B-4EBD0D09AE9E}"/>
    <hyperlink ref="E13" r:id="rId26" display="https://www.hockey-reference.com/teams/COL/2024.html" xr:uid="{73A73A02-6DD2-439B-B83E-35061EF09754}"/>
    <hyperlink ref="C14" r:id="rId27" display="https://www.hockey-reference.com/players/m/mcdavco01.html" xr:uid="{9D9293B6-13F4-40C5-BC37-226082E78C7C}"/>
    <hyperlink ref="E14" r:id="rId28" display="https://www.hockey-reference.com/teams/EDM/2024.html" xr:uid="{2871265D-1DF9-46FD-BFA8-88A524B47F9C}"/>
    <hyperlink ref="C15" r:id="rId29" display="https://www.hockey-reference.com/players/p/panarar01.html" xr:uid="{D82900EB-B27E-424F-88E2-FAE73D7D0AD0}"/>
    <hyperlink ref="E15" r:id="rId30" display="https://www.hockey-reference.com/teams/NYR/2024.html" xr:uid="{D5864914-4719-4089-AAAB-2E8A6B800605}"/>
    <hyperlink ref="C16" r:id="rId31" display="https://www.hockey-reference.com/players/p/pastrda01.html" xr:uid="{E0482176-B846-4C25-9A55-632F5A328F06}"/>
    <hyperlink ref="E16" r:id="rId32" display="https://www.hockey-reference.com/teams/BOS/2024.html" xr:uid="{E245520B-EA54-4E8A-9BC3-FEE0BA1F2D0F}"/>
    <hyperlink ref="C17" r:id="rId33" display="https://www.hockey-reference.com/players/m/matthau01.html" xr:uid="{FBBD6FC0-C8DC-4E25-9529-7E1BD96162D1}"/>
    <hyperlink ref="E17" r:id="rId34" display="https://www.hockey-reference.com/teams/TOR/2024.html" xr:uid="{68D3D307-8B98-454F-B221-08715DF78574}"/>
    <hyperlink ref="C18" r:id="rId35" display="https://www.hockey-reference.com/players/d/draisle01.html" xr:uid="{77A9CACD-376B-49AA-BA20-0D6538A6ACD8}"/>
    <hyperlink ref="E18" r:id="rId36" display="https://www.hockey-reference.com/teams/EDM/2024.html" xr:uid="{24499328-CCA1-4A4D-BCF1-30B5EC3621AC}"/>
    <hyperlink ref="AF18" r:id="rId37" display="https://www.hockey-reference.com/allstar/NHL_2024_roster.html" xr:uid="{AB70E3DF-DEE9-4641-BE41-311B752449AE}"/>
    <hyperlink ref="C19" r:id="rId38" display="https://www.hockey-reference.com/players/r/rantami01.html" xr:uid="{2A7EF2F0-0C98-43F7-9758-92AEB0C2CE50}"/>
    <hyperlink ref="E19" r:id="rId39" display="https://www.hockey-reference.com/teams/COL/2024.html" xr:uid="{51FFCF0C-DE97-4229-A043-203A627F85C5}"/>
    <hyperlink ref="AF19" r:id="rId40" location="all-AS-stats" display="https://www.hockey-reference.com/awards/voting-2024.html - all-AS-stats" xr:uid="{867958E5-DE72-46C2-9AC9-756ED6177DCE}"/>
    <hyperlink ref="C20" r:id="rId41" display="https://www.hockey-reference.com/players/m/millejt01.html" xr:uid="{B06A4989-3148-4053-8378-C5A946290F4C}"/>
    <hyperlink ref="E20" r:id="rId42" display="https://www.hockey-reference.com/teams/VAN/2024.html" xr:uid="{0DEB270F-11A0-4255-8BD3-83963C278593}"/>
    <hyperlink ref="C21" r:id="rId43" display="https://www.hockey-reference.com/players/n/nylanwi01.html" xr:uid="{C7341309-0ABF-46FD-BF51-8232B49761DA}"/>
    <hyperlink ref="E21" r:id="rId44" display="https://www.hockey-reference.com/teams/TOR/2024.html" xr:uid="{15FA07F1-7C77-4C2C-90E8-82B218B87D65}"/>
    <hyperlink ref="C22" r:id="rId45" display="https://www.hockey-reference.com/players/m/mcdavco01.html" xr:uid="{FD5B47C5-4B6E-4889-A88A-9B9771E0F95B}"/>
    <hyperlink ref="E22" r:id="rId46" display="https://www.hockey-reference.com/teams/EDM/2023.html" xr:uid="{BB6AC881-49BB-4111-AC49-7F2D552F8920}"/>
    <hyperlink ref="C23" r:id="rId47" display="https://www.hockey-reference.com/players/d/draisle01.html" xr:uid="{94A30767-74C5-45CC-A08E-44C411136D30}"/>
    <hyperlink ref="E23" r:id="rId48" display="https://www.hockey-reference.com/teams/EDM/2023.html" xr:uid="{3D878B5B-0DD3-4FE8-8492-52DDD4B25E66}"/>
    <hyperlink ref="C24" r:id="rId49" display="https://www.hockey-reference.com/players/k/kucheni01.html" xr:uid="{CA4EF857-FA1D-468B-AF0B-CEE8797E49DC}"/>
    <hyperlink ref="E24" r:id="rId50" display="https://www.hockey-reference.com/teams/TBL/2023.html" xr:uid="{2191D2AC-D11F-4CA5-AD7F-C865EE1020F9}"/>
    <hyperlink ref="C25" r:id="rId51" display="https://www.hockey-reference.com/players/p/pastrda01.html" xr:uid="{EC07D3D1-FA88-4E10-B619-CF1EA369F070}"/>
    <hyperlink ref="E25" r:id="rId52" display="https://www.hockey-reference.com/teams/BOS/2023.html" xr:uid="{7D1C1E82-7906-4462-BAD6-3FBDA6E79405}"/>
    <hyperlink ref="C26" r:id="rId53" display="https://www.hockey-reference.com/players/m/mackina01.html" xr:uid="{ECE09CFB-52EF-4CE4-9771-9FB2C610952A}"/>
    <hyperlink ref="E26" r:id="rId54" display="https://www.hockey-reference.com/teams/COL/2023.html" xr:uid="{DA2DD39E-8D0E-4409-BF4A-413C9C228A24}"/>
    <hyperlink ref="C27" r:id="rId55" display="https://www.hockey-reference.com/players/r/roberja01.html" xr:uid="{A9049E12-7A30-4D9C-9EC5-84FD8E0932C9}"/>
    <hyperlink ref="E27" r:id="rId56" display="https://www.hockey-reference.com/teams/DAL/2023.html" xr:uid="{2BC5DEA2-10F7-4A50-8D82-69864E7D9D30}"/>
    <hyperlink ref="C28" r:id="rId57" display="https://www.hockey-reference.com/players/t/tkachma01.html" xr:uid="{038228CF-0183-473A-9ED9-CE144C1D9824}"/>
    <hyperlink ref="E28" r:id="rId58" display="https://www.hockey-reference.com/teams/FLA/2023.html" xr:uid="{BD46A97B-1991-45E5-9B10-435C7950ABB7}"/>
    <hyperlink ref="C29" r:id="rId59" display="https://www.hockey-reference.com/players/r/rantami01.html" xr:uid="{0734D169-75A6-4194-B3F7-E5AEB9FF1EAA}"/>
    <hyperlink ref="E29" r:id="rId60" display="https://www.hockey-reference.com/teams/COL/2023.html" xr:uid="{70C22B6C-B61A-474B-89B0-742137EBFDE8}"/>
    <hyperlink ref="C30" r:id="rId61" display="https://www.hockey-reference.com/players/n/nugenry01.html" xr:uid="{98FC37AE-1728-4858-BC17-9169401A302F}"/>
    <hyperlink ref="E30" r:id="rId62" display="https://www.hockey-reference.com/teams/EDM/2023.html" xr:uid="{E590B24A-F798-4816-865D-430EAC61D800}"/>
    <hyperlink ref="C31" r:id="rId63" display="https://www.hockey-reference.com/players/p/petteel01.html" xr:uid="{5837C819-7826-481E-A7D1-1BAA7EE3A3EF}"/>
    <hyperlink ref="E31" r:id="rId64" display="https://www.hockey-reference.com/teams/VAN/2023.html" xr:uid="{A42EC5FF-0ECB-4D65-A59B-BBDF3DCA78C1}"/>
    <hyperlink ref="C32" r:id="rId65" display="https://www.hockey-reference.com/players/m/mcdavco01.html" xr:uid="{6F7CA8C6-29CB-49C4-ADAB-874C89371A3D}"/>
    <hyperlink ref="E32" r:id="rId66" display="https://www.hockey-reference.com/teams/EDM/2022.html" xr:uid="{DE2460D3-0EE9-43D0-B5C2-C155793AA5AB}"/>
    <hyperlink ref="C33" r:id="rId67" display="https://www.hockey-reference.com/players/g/gaudrjo01.html" xr:uid="{36BF0335-89E6-4387-AB0F-71F202F4A73C}"/>
    <hyperlink ref="E33" r:id="rId68" display="https://www.hockey-reference.com/teams/CGY/2022.html" xr:uid="{11BE099B-C02E-48C1-AFF9-906108BA0ABD}"/>
    <hyperlink ref="C34" r:id="rId69" display="https://www.hockey-reference.com/players/h/huberjo01.html" xr:uid="{356AB787-7FDF-45EA-A148-93D6D2244C91}"/>
    <hyperlink ref="E34" r:id="rId70" display="https://www.hockey-reference.com/teams/FLA/2022.html" xr:uid="{B98310ED-3682-42F0-8288-867450CBDE0D}"/>
    <hyperlink ref="C35" r:id="rId71" display="https://www.hockey-reference.com/players/d/draisle01.html" xr:uid="{6DF71A67-4C0C-4990-B11C-D8AE09C69543}"/>
    <hyperlink ref="E35" r:id="rId72" display="https://www.hockey-reference.com/teams/EDM/2022.html" xr:uid="{5BF65C56-A983-47EB-8955-CAC3CF55F227}"/>
    <hyperlink ref="C36" r:id="rId73" display="https://www.hockey-reference.com/players/k/kapriki01.html" xr:uid="{A4075F58-79EB-4E08-96EB-859D210B07FE}"/>
    <hyperlink ref="E36" r:id="rId74" display="https://www.hockey-reference.com/teams/MIN/2022.html" xr:uid="{E549FAAA-0334-44E3-ADFF-0CA2E9FC1FBD}"/>
    <hyperlink ref="C37" r:id="rId75" display="https://www.hockey-reference.com/players/m/matthau01.html" xr:uid="{DD7929B5-FDCF-4E89-AE1F-E9341CDAF0B6}"/>
    <hyperlink ref="E37" r:id="rId76" display="https://www.hockey-reference.com/teams/TOR/2022.html" xr:uid="{E08FD038-658E-4670-9972-1A66763F2EE1}"/>
    <hyperlink ref="C38" r:id="rId77" display="https://www.hockey-reference.com/players/s/stamkst01.html" xr:uid="{CC3D8D9C-A3E2-40D7-9DE3-E4956E4437C7}"/>
    <hyperlink ref="E38" r:id="rId78" display="https://www.hockey-reference.com/teams/TBL/2022.html" xr:uid="{40010B62-BFBA-490B-9497-0CF76995350C}"/>
    <hyperlink ref="C39" r:id="rId79" display="https://www.hockey-reference.com/players/t/tkachma01.html" xr:uid="{880C79D3-03DD-42AB-9305-FF49904916AB}"/>
    <hyperlink ref="E39" r:id="rId80" display="https://www.hockey-reference.com/teams/CGY/2022.html" xr:uid="{B13C0BE9-ECC7-493E-83DD-C1B23A4F93D1}"/>
    <hyperlink ref="C40" r:id="rId81" display="https://www.hockey-reference.com/players/m/millejt01.html" xr:uid="{4D00560B-66BA-4138-B309-23973E1EF8E0}"/>
    <hyperlink ref="E40" r:id="rId82" display="https://www.hockey-reference.com/teams/VAN/2022.html" xr:uid="{A50E3929-36A3-4489-9979-043646FF3565}"/>
    <hyperlink ref="C41" r:id="rId83" display="https://www.hockey-reference.com/players/m/marnemi01.html" xr:uid="{26243A00-0DD6-4D54-8452-B50CC160CEFF}"/>
    <hyperlink ref="E41" r:id="rId84" display="https://www.hockey-reference.com/teams/TOR/2022.html" xr:uid="{EF2495B6-3286-4F53-AB1E-A5EB6639453D}"/>
    <hyperlink ref="C42" r:id="rId85" display="https://www.hockey-reference.com/players/m/mcdavco01.html" xr:uid="{853C393B-2AC0-45C9-8AF7-58F3BE6545A1}"/>
    <hyperlink ref="E42" r:id="rId86" display="https://www.hockey-reference.com/teams/EDM/2021.html" xr:uid="{DBE8F87C-9DD9-4445-8611-B960BBC9B3BD}"/>
    <hyperlink ref="C43" r:id="rId87" display="https://www.hockey-reference.com/players/d/draisle01.html" xr:uid="{A8723940-2B88-414A-A107-B4A41D9D2FEF}"/>
    <hyperlink ref="E43" r:id="rId88" display="https://www.hockey-reference.com/teams/EDM/2021.html" xr:uid="{2128FB7C-DBC0-4B91-A300-992ED91EF445}"/>
    <hyperlink ref="C44" r:id="rId89" display="https://www.hockey-reference.com/players/m/marchbr03.html" xr:uid="{8CB076E7-9A20-4C9A-8275-0179042EC594}"/>
    <hyperlink ref="E44" r:id="rId90" display="https://www.hockey-reference.com/teams/BOS/2021.html" xr:uid="{B13BBCAD-42DB-4ACB-8378-BEC7BC9CE183}"/>
    <hyperlink ref="C45" r:id="rId91" display="https://www.hockey-reference.com/players/m/marnemi01.html" xr:uid="{FEEA543D-2632-4CE8-801B-38657E808106}"/>
    <hyperlink ref="E45" r:id="rId92" display="https://www.hockey-reference.com/teams/TOR/2021.html" xr:uid="{852723FB-77BC-4162-80F4-3C9C000CCCFE}"/>
    <hyperlink ref="C46" r:id="rId93" display="https://www.hockey-reference.com/players/k/kanepa01.html" xr:uid="{D3A081BB-7C8C-4DFC-9AD5-605D2CA1D5CE}"/>
    <hyperlink ref="E46" r:id="rId94" display="https://www.hockey-reference.com/teams/CHI/2021.html" xr:uid="{3B98CFEA-1D5A-48A9-8892-09A813F5556F}"/>
    <hyperlink ref="C47" r:id="rId95" display="https://www.hockey-reference.com/players/m/matthau01.html" xr:uid="{A2020B1D-EA3D-45C9-B550-8928D933287E}"/>
    <hyperlink ref="E47" r:id="rId96" display="https://www.hockey-reference.com/teams/TOR/2021.html" xr:uid="{B40A1D0A-B2F9-40F7-BB03-68CFD8DEA88E}"/>
    <hyperlink ref="C48" r:id="rId97" display="https://www.hockey-reference.com/players/r/rantami01.html" xr:uid="{68D054BA-10CF-45EF-8238-AE59099AD44D}"/>
    <hyperlink ref="E48" r:id="rId98" display="https://www.hockey-reference.com/teams/COL/2021.html" xr:uid="{9E03637E-632E-4DEB-90DF-E1961C34CA55}"/>
    <hyperlink ref="C49" r:id="rId99" display="https://www.hockey-reference.com/players/m/mackina01.html" xr:uid="{297F6539-33DB-4525-8D9A-39E8CD8B1A11}"/>
    <hyperlink ref="E49" r:id="rId100" display="https://www.hockey-reference.com/teams/COL/2021.html" xr:uid="{924568E4-3F67-481E-AEF6-0185BC0A9E5E}"/>
    <hyperlink ref="C50" r:id="rId101" display="https://www.hockey-reference.com/players/s/scheima01.html" xr:uid="{03D16949-E075-49B6-8239-F95FAE4F8834}"/>
    <hyperlink ref="E50" r:id="rId102" display="https://www.hockey-reference.com/teams/WPG/2021.html" xr:uid="{2AFE8EC3-FD86-43C5-AAC2-C7AAE04B27E4}"/>
    <hyperlink ref="AF50" r:id="rId103" location="all-byng-stats" display="https://www.hockey-reference.com/awards/voting-2021.html - all-byng-stats" xr:uid="{DA1C1D8C-4D78-43AC-A452-0E30051C7BD9}"/>
    <hyperlink ref="C51" r:id="rId104" display="https://www.hockey-reference.com/players/c/crosbsi01.html" xr:uid="{E0CCB169-EE11-4980-94E6-3EB544E20621}"/>
    <hyperlink ref="E51" r:id="rId105" display="https://www.hockey-reference.com/teams/PIT/2021.html" xr:uid="{CC9E8063-1F9D-4DB7-8866-256B3255ACC1}"/>
    <hyperlink ref="C52" r:id="rId106" display="https://www.hockey-reference.com/players/d/draisle01.html" xr:uid="{A33C1385-067F-4150-BEA5-979FABE60FE4}"/>
    <hyperlink ref="E52" r:id="rId107" display="https://www.hockey-reference.com/teams/EDM/2020.html" xr:uid="{981EAF27-1B0C-4C44-AB60-F7BD9EE314FE}"/>
    <hyperlink ref="C53" r:id="rId108" display="https://www.hockey-reference.com/players/m/mcdavco01.html" xr:uid="{050C8412-9C58-4755-930B-263E3730F067}"/>
    <hyperlink ref="E53" r:id="rId109" display="https://www.hockey-reference.com/teams/EDM/2020.html" xr:uid="{AB495B9C-B159-44CA-9FF1-DFE2FBB97FAF}"/>
    <hyperlink ref="C54" r:id="rId110" display="https://www.hockey-reference.com/players/p/panarar01.html" xr:uid="{45F567B3-150F-4ECA-83BB-B462211369FE}"/>
    <hyperlink ref="E54" r:id="rId111" display="https://www.hockey-reference.com/teams/NYR/2020.html" xr:uid="{39325DDB-60AA-46B4-AC23-6E39A70614ED}"/>
    <hyperlink ref="C55" r:id="rId112" display="https://www.hockey-reference.com/players/p/pastrda01.html" xr:uid="{320410D2-FD5A-46B4-97F3-499D813835BB}"/>
    <hyperlink ref="E55" r:id="rId113" display="https://www.hockey-reference.com/teams/BOS/2020.html" xr:uid="{9D1F15E9-BA1D-47AB-A7C1-58C32BD44A7F}"/>
    <hyperlink ref="C56" r:id="rId114" display="https://www.hockey-reference.com/players/m/mackina01.html" xr:uid="{C1FCF0BF-6612-4720-B906-EC8578397090}"/>
    <hyperlink ref="E56" r:id="rId115" display="https://www.hockey-reference.com/teams/COL/2020.html" xr:uid="{996B37EE-4EFB-4455-9A16-426C9470650E}"/>
    <hyperlink ref="C57" r:id="rId116" display="https://www.hockey-reference.com/players/m/marchbr03.html" xr:uid="{00696654-27AD-4E6F-B392-49B680ED8751}"/>
    <hyperlink ref="E57" r:id="rId117" display="https://www.hockey-reference.com/teams/BOS/2020.html" xr:uid="{ACA27790-5C3A-48CE-BB4E-D1CDEAEA4381}"/>
    <hyperlink ref="C58" r:id="rId118" display="https://www.hockey-reference.com/players/k/kucheni01.html" xr:uid="{7876555A-0BCF-4D54-9174-BBE81572D804}"/>
    <hyperlink ref="E58" r:id="rId119" display="https://www.hockey-reference.com/teams/TBL/2020.html" xr:uid="{2B2B6646-5D86-4415-952F-FA8FC40D8470}"/>
    <hyperlink ref="C59" r:id="rId120" display="https://www.hockey-reference.com/players/k/kanepa01.html" xr:uid="{F56CE213-CBAC-4504-A829-B33D8C37AAE1}"/>
    <hyperlink ref="E59" r:id="rId121" display="https://www.hockey-reference.com/teams/CHI/2020.html" xr:uid="{F460ECBA-CB59-410C-AF37-144BBBDEE465}"/>
    <hyperlink ref="C60" r:id="rId122" display="https://www.hockey-reference.com/players/m/matthau01.html" xr:uid="{25D6F9E6-85D0-4CBC-A3CA-8E0ADBA1F158}"/>
    <hyperlink ref="E60" r:id="rId123" display="https://www.hockey-reference.com/teams/TOR/2020.html" xr:uid="{06AAECD6-6F35-4E92-A0EB-958A8544B95C}"/>
    <hyperlink ref="C61" r:id="rId124" display="https://www.hockey-reference.com/players/e/eicheja01.html" xr:uid="{786375E7-29E2-4F2D-B473-3F99EBBA271F}"/>
    <hyperlink ref="E61" r:id="rId125" display="https://www.hockey-reference.com/teams/BUF/2020.html" xr:uid="{E6A9495D-080A-48D4-B56A-FA0383902CCE}"/>
    <hyperlink ref="C62" r:id="rId126" display="https://www.hockey-reference.com/players/k/kucheni01.html" xr:uid="{6D4670C1-8699-444B-93B5-C612C8D776AD}"/>
    <hyperlink ref="E62" r:id="rId127" display="https://www.hockey-reference.com/teams/TBL/2019.html" xr:uid="{62D122F6-3E31-4FDC-9511-E318B254E762}"/>
    <hyperlink ref="C63" r:id="rId128" display="https://www.hockey-reference.com/players/m/mcdavco01.html" xr:uid="{B4C77BF9-103B-457A-8734-279298934040}"/>
    <hyperlink ref="E63" r:id="rId129" display="https://www.hockey-reference.com/teams/EDM/2019.html" xr:uid="{E2BF38BA-9527-471C-9034-FBC329D135F0}"/>
    <hyperlink ref="C64" r:id="rId130" display="https://www.hockey-reference.com/players/k/kanepa01.html" xr:uid="{8F224EAB-B1EE-4435-B420-65A808B7E477}"/>
    <hyperlink ref="E64" r:id="rId131" display="https://www.hockey-reference.com/teams/CHI/2019.html" xr:uid="{8906A4A0-436F-4E02-A7E9-47E891E8D254}"/>
    <hyperlink ref="C65" r:id="rId132" display="https://www.hockey-reference.com/players/d/draisle01.html" xr:uid="{AC985354-F817-4ED0-89FE-B7C96003CB80}"/>
    <hyperlink ref="E65" r:id="rId133" display="https://www.hockey-reference.com/teams/EDM/2019.html" xr:uid="{A6945ACE-52B6-4E91-9A97-8D6060226AA5}"/>
    <hyperlink ref="C66" r:id="rId134" display="https://www.hockey-reference.com/players/c/crosbsi01.html" xr:uid="{6714FF90-65BE-43A8-9D00-25DC9FE8777A}"/>
    <hyperlink ref="E66" r:id="rId135" display="https://www.hockey-reference.com/teams/PIT/2019.html" xr:uid="{9A47558A-DE77-44BB-B5DD-565447F0ACAA}"/>
    <hyperlink ref="C67" r:id="rId136" display="https://www.hockey-reference.com/players/m/marchbr03.html" xr:uid="{BA5A2D1F-0036-4A68-9399-CE1635751297}"/>
    <hyperlink ref="E67" r:id="rId137" display="https://www.hockey-reference.com/teams/BOS/2019.html" xr:uid="{075E744E-C8AE-4D27-8B3F-9652C28BF56E}"/>
    <hyperlink ref="C68" r:id="rId138" display="https://www.hockey-reference.com/players/g/gaudrjo01.html" xr:uid="{A98962D1-469D-47AC-B2E6-CC4F4D8DD965}"/>
    <hyperlink ref="E68" r:id="rId139" display="https://www.hockey-reference.com/teams/CGY/2019.html" xr:uid="{0F30B01D-8D79-4EDC-92FE-4F2EE462F308}"/>
    <hyperlink ref="C69" r:id="rId140" display="https://www.hockey-reference.com/players/m/mackina01.html" xr:uid="{D276C4D0-6CA1-4976-82D7-F6126B143D39}"/>
    <hyperlink ref="E69" r:id="rId141" display="https://www.hockey-reference.com/teams/COL/2019.html" xr:uid="{D4DF3E19-F189-4677-A3E4-CB2C15B954FA}"/>
    <hyperlink ref="C70" r:id="rId142" display="https://www.hockey-reference.com/players/s/stamkst01.html" xr:uid="{0367D6FD-338C-44AF-99FF-4F2B35A4E1DB}"/>
    <hyperlink ref="E70" r:id="rId143" display="https://www.hockey-reference.com/teams/TBL/2019.html" xr:uid="{3ACF9578-4D73-42EB-9B4E-732A9DC37C7B}"/>
    <hyperlink ref="C71" r:id="rId144" display="https://www.hockey-reference.com/players/b/barkoal01.html" xr:uid="{A2C261AB-199C-4E7E-8EF4-39EF283CEB57}"/>
    <hyperlink ref="E71" r:id="rId145" display="https://www.hockey-reference.com/teams/FLA/2019.html" xr:uid="{15994161-406A-425C-87E7-A791ED501992}"/>
    <hyperlink ref="C72" r:id="rId146" display="https://www.hockey-reference.com/players/m/mcdavco01.html" xr:uid="{A21F1821-E0BA-4925-AD4B-0E723798EF9D}"/>
    <hyperlink ref="E72" r:id="rId147" display="https://www.hockey-reference.com/teams/EDM/2018.html" xr:uid="{5B58DFD1-9BBB-4AAE-9A2D-2A0DC36419DC}"/>
    <hyperlink ref="C73" r:id="rId148" display="https://www.hockey-reference.com/players/g/giroucl01.html" xr:uid="{F6A9873E-B78A-41A6-AE2D-E759669BC356}"/>
    <hyperlink ref="E73" r:id="rId149" display="https://www.hockey-reference.com/teams/PHI/2018.html" xr:uid="{D859399C-BBCE-4DE3-A3AB-9064AB22B678}"/>
    <hyperlink ref="C74" r:id="rId150" display="https://www.hockey-reference.com/players/k/kucheni01.html" xr:uid="{3BBDD982-B9E7-4917-91B2-4A1812750CFB}"/>
    <hyperlink ref="E74" r:id="rId151" display="https://www.hockey-reference.com/teams/TBL/2018.html" xr:uid="{1486E331-3512-4C38-9A5C-AE18D02878A6}"/>
    <hyperlink ref="C75" r:id="rId152" display="https://www.hockey-reference.com/players/m/malkiev01.html" xr:uid="{80A2706D-B80C-45FE-A58D-C32EEE3B8216}"/>
    <hyperlink ref="E75" r:id="rId153" display="https://www.hockey-reference.com/teams/PIT/2018.html" xr:uid="{0361CF1A-12E6-419D-8443-602029977BC9}"/>
    <hyperlink ref="C76" r:id="rId154" display="https://www.hockey-reference.com/players/m/mackina01.html" xr:uid="{88F910DF-DB39-4C93-96DA-91D042E14A62}"/>
    <hyperlink ref="E76" r:id="rId155" display="https://www.hockey-reference.com/teams/COL/2018.html" xr:uid="{9B3E71CE-E7E2-4C71-B73A-06FFCD00CA6E}"/>
    <hyperlink ref="C77" r:id="rId156" display="https://www.hockey-reference.com/players/h/hallta02.html" xr:uid="{47EB9F50-CFD1-4F86-BCEC-6C58D0A80C9D}"/>
    <hyperlink ref="E77" r:id="rId157" display="https://www.hockey-reference.com/teams/NJD/2018.html" xr:uid="{572C185C-D5FF-44D0-A5B9-57EF9BB3E429}"/>
    <hyperlink ref="C78" r:id="rId158" display="https://www.hockey-reference.com/players/k/kesseph01.html" xr:uid="{BD8F3F28-C219-48F5-A0FF-311670693BA9}"/>
    <hyperlink ref="E78" r:id="rId159" display="https://www.hockey-reference.com/teams/PIT/2018.html" xr:uid="{50C680F3-AE60-41CD-8BA9-E8737998E1A2}"/>
    <hyperlink ref="AF78" r:id="rId160" location="all-AS-stats" display="https://www.hockey-reference.com/awards/voting-2018.html - all-AS-stats" xr:uid="{7DB872E5-A8B2-47D7-9E0D-82FF07C92B42}"/>
    <hyperlink ref="C79" r:id="rId161" display="https://www.hockey-reference.com/players/k/kopitan01.html" xr:uid="{E8F73450-BCC2-4229-97E8-0CA4AF30CDEA}"/>
    <hyperlink ref="E79" r:id="rId162" display="https://www.hockey-reference.com/teams/LAK/2018.html" xr:uid="{7C1E92CC-6BA0-4CC4-8BA0-471CD00D52A7}"/>
    <hyperlink ref="C80" r:id="rId163" display="https://www.hockey-reference.com/players/w/wheelbl01.html" xr:uid="{F7CFF6F7-E6BC-4279-BD16-7E3173937007}"/>
    <hyperlink ref="E80" r:id="rId164" display="https://www.hockey-reference.com/teams/WPG/2018.html" xr:uid="{9BAE4160-458E-4106-AF07-91159AB6D57F}"/>
    <hyperlink ref="C81" r:id="rId165" display="https://www.hockey-reference.com/players/c/crosbsi01.html" xr:uid="{D33F71CD-83C2-4376-BB92-5CB38E3146E5}"/>
    <hyperlink ref="E81" r:id="rId166" display="https://www.hockey-reference.com/teams/PIT/2018.html" xr:uid="{63335172-10E9-4E96-AE45-6DB5C1BD15BB}"/>
    <hyperlink ref="C82" r:id="rId167" display="https://www.hockey-reference.com/players/m/mcdavco01.html" xr:uid="{D9923B22-F058-473A-9A34-680319C35168}"/>
    <hyperlink ref="E82" r:id="rId168" display="https://www.hockey-reference.com/teams/EDM/2017.html" xr:uid="{E8F7EF44-234A-4AE2-9149-9DFE9B7E6B0A}"/>
    <hyperlink ref="C83" r:id="rId169" display="https://www.hockey-reference.com/players/c/crosbsi01.html" xr:uid="{59FE6B4A-A249-44FA-B17F-66F9E312EE20}"/>
    <hyperlink ref="E83" r:id="rId170" display="https://www.hockey-reference.com/teams/PIT/2017.html" xr:uid="{5413BD14-C75B-4C41-B8A3-9CADEAA92C8F}"/>
    <hyperlink ref="C84" r:id="rId171" display="https://www.hockey-reference.com/players/k/kanepa01.html" xr:uid="{50E886FE-F182-47CC-B7E5-EA7ABE0343D7}"/>
    <hyperlink ref="E84" r:id="rId172" display="https://www.hockey-reference.com/teams/CHI/2017.html" xr:uid="{5E0B3306-855F-4A41-8494-1C6E8425EB45}"/>
    <hyperlink ref="C85" r:id="rId173" display="https://www.hockey-reference.com/players/b/backsni02.html" xr:uid="{6C29DB84-D8A2-4C3C-A5F6-59E162402255}"/>
    <hyperlink ref="E85" r:id="rId174" display="https://www.hockey-reference.com/teams/WSH/2017.html" xr:uid="{AF3AF0BA-E29A-41B3-9DEC-B006FC1A656B}"/>
    <hyperlink ref="C86" r:id="rId175" display="https://www.hockey-reference.com/players/k/kucheni01.html" xr:uid="{9019E33F-DBDE-410C-81B5-A40D62B92451}"/>
    <hyperlink ref="E86" r:id="rId176" display="https://www.hockey-reference.com/teams/TBL/2017.html" xr:uid="{ED4C79E3-345A-4828-BC09-E1FD523697EC}"/>
    <hyperlink ref="C87" r:id="rId177" display="https://www.hockey-reference.com/players/m/marchbr03.html" xr:uid="{F6B45E55-5C27-4E9D-9576-282AA33E9B24}"/>
    <hyperlink ref="E87" r:id="rId178" display="https://www.hockey-reference.com/teams/BOS/2017.html" xr:uid="{9F58D83C-E580-4C2A-97C6-5328178E1D5F}"/>
    <hyperlink ref="C88" r:id="rId179" display="https://www.hockey-reference.com/players/s/scheima01.html" xr:uid="{78278B60-A17A-493B-A937-7D3F65B3B0D5}"/>
    <hyperlink ref="E88" r:id="rId180" display="https://www.hockey-reference.com/teams/WPG/2017.html" xr:uid="{C6F5139A-35C1-4616-A44A-8F0EFB16AB38}"/>
    <hyperlink ref="C89" r:id="rId181" display="https://www.hockey-reference.com/players/d/draisle01.html" xr:uid="{19DFBE81-5C59-44B6-A094-731518ED81BB}"/>
    <hyperlink ref="E89" r:id="rId182" display="https://www.hockey-reference.com/teams/EDM/2017.html" xr:uid="{BBD95911-88DA-4F93-ACC6-87E9B0BE34AB}"/>
    <hyperlink ref="C90" r:id="rId183" display="https://www.hockey-reference.com/players/b/burnsbr01.html" xr:uid="{4D912A4F-467D-4FDC-9565-F920FD2D757A}"/>
    <hyperlink ref="E90" r:id="rId184" display="https://www.hockey-reference.com/teams/SJS/2017.html" xr:uid="{C8C8B556-3791-474A-B7B4-69FDF86A09CC}"/>
    <hyperlink ref="C91" r:id="rId185" display="https://www.hockey-reference.com/players/t/tarasvl01.html" xr:uid="{555B4413-0E19-4ABD-A1A0-69E8C749D5F0}"/>
    <hyperlink ref="E91" r:id="rId186" display="https://www.hockey-reference.com/teams/STL/2017.html" xr:uid="{209E75A3-84F6-4EB2-B1B1-7179F2DDC185}"/>
    <hyperlink ref="C92" r:id="rId187" display="https://www.hockey-reference.com/players/k/kanepa01.html" xr:uid="{20F0D7D2-07EE-4FE0-BDC4-3FE787BEA98D}"/>
    <hyperlink ref="E92" r:id="rId188" display="https://www.hockey-reference.com/teams/CHI/2016.html" xr:uid="{A40A6526-6D38-4F8D-9C14-B34229824700}"/>
    <hyperlink ref="C93" r:id="rId189" display="https://www.hockey-reference.com/players/b/bennja01.html" xr:uid="{5C05B5E0-0276-4705-ACBC-3A6DDFE613C2}"/>
    <hyperlink ref="E93" r:id="rId190" display="https://www.hockey-reference.com/teams/DAL/2016.html" xr:uid="{0E3318F1-B1B3-41E8-81E2-15CFC1176F4C}"/>
    <hyperlink ref="C94" r:id="rId191" display="https://www.hockey-reference.com/players/c/crosbsi01.html" xr:uid="{9CA8BEAA-5A88-4EB9-A4FA-A70EFD793E8D}"/>
    <hyperlink ref="E94" r:id="rId192" display="https://www.hockey-reference.com/teams/PIT/2016.html" xr:uid="{3993C01A-4618-4770-9A1C-AA2D30E4F8CC}"/>
    <hyperlink ref="C95" r:id="rId193" display="https://www.hockey-reference.com/players/k/karlser01.html" xr:uid="{B1D97875-1FB2-480B-A1CA-8B9281C217D3}"/>
    <hyperlink ref="E95" r:id="rId194" display="https://www.hockey-reference.com/teams/OTT/2016.html" xr:uid="{9A552D65-5754-4755-B7E5-CB789BD6816C}"/>
    <hyperlink ref="C96" r:id="rId195" display="https://www.hockey-reference.com/players/t/thornjo01.html" xr:uid="{912DBD92-70A7-4CA3-BBF6-845D6723FC6B}"/>
    <hyperlink ref="E96" r:id="rId196" display="https://www.hockey-reference.com/teams/SJS/2016.html" xr:uid="{1301A3AE-3A9B-47B8-869C-D308D3774360}"/>
    <hyperlink ref="C97" r:id="rId197" display="https://www.hockey-reference.com/players/g/gaudrjo01.html" xr:uid="{A1D5171E-51A7-4FF6-83A2-82AF2F9699B4}"/>
    <hyperlink ref="E97" r:id="rId198" display="https://www.hockey-reference.com/teams/CGY/2016.html" xr:uid="{83596789-4ACF-41EA-B755-1303DFF1B7F7}"/>
    <hyperlink ref="C98" r:id="rId199" display="https://www.hockey-reference.com/players/p/paveljo01.html" xr:uid="{24E4B00B-96D2-41F6-8436-904F8DF02006}"/>
    <hyperlink ref="E98" r:id="rId200" display="https://www.hockey-reference.com/teams/SJS/2016.html" xr:uid="{EF8E7B2B-3A4D-4524-9DDA-DCC5D6C87D6F}"/>
    <hyperlink ref="C99" r:id="rId201" display="https://www.hockey-reference.com/players/w/wheelbl01.html" xr:uid="{F49C10A5-443C-4946-A9D3-2FBC7EC6340B}"/>
    <hyperlink ref="E99" r:id="rId202" display="https://www.hockey-reference.com/teams/WPG/2016.html" xr:uid="{15BE908A-AA85-49DA-BD5E-71D676E9A0D0}"/>
    <hyperlink ref="C100" r:id="rId203" display="https://www.hockey-reference.com/players/k/kuzneev01.html" xr:uid="{706FB053-4A39-4691-8885-D1FAF52F568F}"/>
    <hyperlink ref="E100" r:id="rId204" display="https://www.hockey-reference.com/teams/WSH/2016.html" xr:uid="{A469AEFE-7D45-4880-9FF2-F49DD1F92F17}"/>
    <hyperlink ref="C101" r:id="rId205" display="https://www.hockey-reference.com/players/p/panarar01.html" xr:uid="{FCAF9BC2-2291-42A5-B74A-837A61D52BA0}"/>
    <hyperlink ref="E101" r:id="rId206" display="https://www.hockey-reference.com/teams/CHI/2016.html" xr:uid="{2975F9AE-F153-41AC-834B-DD80B56ED7FC}"/>
    <hyperlink ref="C102" r:id="rId207" display="https://www.hockey-reference.com/players/b/bennja01.html" xr:uid="{088986C3-84AF-4014-9674-6ABCD4109B9F}"/>
    <hyperlink ref="E102" r:id="rId208" display="https://www.hockey-reference.com/teams/DAL/2015.html" xr:uid="{742EB4E6-978C-4E6C-A3C2-CA637723195E}"/>
    <hyperlink ref="C103" r:id="rId209" display="https://www.hockey-reference.com/players/t/tavarjo01.html" xr:uid="{38B8D393-7F1B-423F-BCF6-92FECDE73597}"/>
    <hyperlink ref="E103" r:id="rId210" display="https://www.hockey-reference.com/teams/NYI/2015.html" xr:uid="{4D5F1C6E-04AE-4D72-9162-956AFA5F61D2}"/>
    <hyperlink ref="C104" r:id="rId211" display="https://www.hockey-reference.com/players/c/crosbsi01.html" xr:uid="{AFCFB957-CF6E-4DE3-B758-372D35EAA7A7}"/>
    <hyperlink ref="E104" r:id="rId212" display="https://www.hockey-reference.com/teams/PIT/2015.html" xr:uid="{0F29A545-B39A-442E-B44E-18327104130B}"/>
    <hyperlink ref="C105" r:id="rId213" display="https://www.hockey-reference.com/players/o/ovechal01.html" xr:uid="{A103B971-B496-47CB-97DB-B43341A70037}"/>
    <hyperlink ref="E105" r:id="rId214" display="https://www.hockey-reference.com/teams/WSH/2015.html" xr:uid="{0AED5C87-6E87-48CF-9CF6-996636FF0173}"/>
    <hyperlink ref="C106" r:id="rId215" display="https://www.hockey-reference.com/players/v/voracja01.html" xr:uid="{33598D86-AF1C-4426-BA1E-780189687872}"/>
    <hyperlink ref="E106" r:id="rId216" display="https://www.hockey-reference.com/teams/PHI/2015.html" xr:uid="{2B6D92F2-E603-45B5-AD84-3794F53D7C1F}"/>
    <hyperlink ref="C107" r:id="rId217" display="https://www.hockey-reference.com/players/b/backsni02.html" xr:uid="{D5783C9F-F756-4655-AC24-14041F1D06F8}"/>
    <hyperlink ref="E107" r:id="rId218" display="https://www.hockey-reference.com/teams/WSH/2015.html" xr:uid="{0192257B-8B7F-450E-B2A9-B7C097119308}"/>
    <hyperlink ref="C108" r:id="rId219" display="https://www.hockey-reference.com/players/s/seguity01.html" xr:uid="{E8D3D25A-0A60-448F-A7EB-400722261C26}"/>
    <hyperlink ref="E108" r:id="rId220" display="https://www.hockey-reference.com/teams/DAL/2015.html" xr:uid="{4AEA6641-2E9D-40B4-96DF-977538B1F760}"/>
    <hyperlink ref="C109" r:id="rId221" display="https://www.hockey-reference.com/players/h/hudleji01.html" xr:uid="{E2871FD8-A0C6-4FFC-8E27-8DF6C21480A5}"/>
    <hyperlink ref="E109" r:id="rId222" display="https://www.hockey-reference.com/teams/CGY/2015.html" xr:uid="{23C67F39-608D-466D-AC76-97BB8C8AE3C0}"/>
    <hyperlink ref="C110" r:id="rId223" display="https://www.hockey-reference.com/players/s/sedinda01.html" xr:uid="{82AD3E15-6EF5-47CA-BFD9-86D4A04F3CDB}"/>
    <hyperlink ref="E110" r:id="rId224" display="https://www.hockey-reference.com/teams/VAN/2015.html" xr:uid="{890858B4-E54B-41C7-B539-7F300A7CA207}"/>
    <hyperlink ref="C111" r:id="rId225" display="https://www.hockey-reference.com/players/f/foligni01.html" xr:uid="{4805072F-DF7A-4E0A-BBC2-E31F8629879A}"/>
    <hyperlink ref="E111" r:id="rId226" display="https://www.hockey-reference.com/teams/CBJ/2015.html" xr:uid="{3B9B7CA8-913D-4707-BEBA-41E5691CAAB2}"/>
    <hyperlink ref="C112" r:id="rId227" display="https://www.hockey-reference.com/players/c/crosbsi01.html" xr:uid="{344EA784-CA4D-4930-8E06-E61A4F233257}"/>
    <hyperlink ref="E112" r:id="rId228" display="https://www.hockey-reference.com/teams/PIT/2014.html" xr:uid="{E478CB6C-130A-42E9-8C81-7FD3543F4200}"/>
    <hyperlink ref="C113" r:id="rId229" display="https://www.hockey-reference.com/players/g/getzlry01.html" xr:uid="{DAC84585-21EC-4121-B521-5E31337EBEDD}"/>
    <hyperlink ref="E113" r:id="rId230" display="https://www.hockey-reference.com/teams/ANA/2014.html" xr:uid="{5416A6E8-D96D-4821-82BB-2589F4B82E07}"/>
    <hyperlink ref="C114" r:id="rId231" display="https://www.hockey-reference.com/players/g/giroucl01.html" xr:uid="{C8E613AD-7C81-4AC3-8954-F41C949F838E}"/>
    <hyperlink ref="E114" r:id="rId232" display="https://www.hockey-reference.com/teams/PHI/2014.html" xr:uid="{60A7916B-2CA7-417B-B561-0380D9A69962}"/>
    <hyperlink ref="C115" r:id="rId233" display="https://www.hockey-reference.com/players/s/seguity01.html" xr:uid="{D823DA23-1362-45F7-9113-C89C77157C2E}"/>
    <hyperlink ref="E115" r:id="rId234" display="https://www.hockey-reference.com/teams/DAL/2014.html" xr:uid="{407E9C09-C40E-42AD-86B9-9ABBCE802F5C}"/>
    <hyperlink ref="C116" r:id="rId235" display="https://www.hockey-reference.com/players/p/perryco01.html" xr:uid="{6A2305DC-8A27-4F9D-B539-1046B02AA05E}"/>
    <hyperlink ref="E116" r:id="rId236" display="https://www.hockey-reference.com/teams/ANA/2014.html" xr:uid="{7CD1F2C1-5E56-427D-85D5-F30395C6D159}"/>
    <hyperlink ref="C117" r:id="rId237" display="https://www.hockey-reference.com/players/h/hallta02.html" xr:uid="{875322F2-23D7-448A-8820-BA7624CF4CF6}"/>
    <hyperlink ref="E117" r:id="rId238" display="https://www.hockey-reference.com/teams/EDM/2014.html" xr:uid="{EB0ABB4A-38E9-4F2D-9DF7-9D3F93148BE7}"/>
    <hyperlink ref="AF117" r:id="rId239" location="all-AS-stats" display="https://www.hockey-reference.com/awards/voting-2014.html - all-AS-stats" xr:uid="{2DBE7FEB-4348-4B31-82BB-8D5582A2D630}"/>
    <hyperlink ref="C118" r:id="rId240" display="https://www.hockey-reference.com/players/k/kesseph01.html" xr:uid="{0791B5CA-0308-49ED-9A71-6AE521CA0CAD}"/>
    <hyperlink ref="E118" r:id="rId241" display="https://www.hockey-reference.com/teams/TOR/2014.html" xr:uid="{D6ED8F79-BFD1-4F69-BD6A-43BFCD46199A}"/>
    <hyperlink ref="AF118" r:id="rId242" location="all-AS-stats" display="https://www.hockey-reference.com/awards/voting-2014.html - all-AS-stats" xr:uid="{FAB2AAEB-03E5-4910-BF4F-A3C8B886CDFA}"/>
    <hyperlink ref="C119" r:id="rId243" display="https://www.hockey-reference.com/players/b/backsni02.html" xr:uid="{84FF9CC5-A2CE-4013-8E63-8BA988DDBE95}"/>
    <hyperlink ref="E119" r:id="rId244" display="https://www.hockey-reference.com/teams/WSH/2014.html" xr:uid="{6D10B9FF-C703-495D-9F26-52B8646B2079}"/>
    <hyperlink ref="C120" r:id="rId245" display="https://www.hockey-reference.com/players/b/bennja01.html" xr:uid="{590D3BBB-114D-45C6-810E-A5C52870339D}"/>
    <hyperlink ref="E120" r:id="rId246" display="https://www.hockey-reference.com/teams/DAL/2014.html" xr:uid="{1C104840-7B14-4B2B-AD66-CF9BA8DEC24A}"/>
    <hyperlink ref="C121" r:id="rId247" display="https://www.hockey-reference.com/players/o/ovechal01.html" xr:uid="{CCF86940-63DA-4C79-9A35-4171F1A46276}"/>
    <hyperlink ref="E121" r:id="rId248" display="https://www.hockey-reference.com/teams/WSH/2014.html" xr:uid="{304E41CB-C955-46EB-A761-75C5EA092F66}"/>
    <hyperlink ref="C122" r:id="rId249" display="https://www.hockey-reference.com/players/s/stlouma01.html" xr:uid="{255C16E1-748E-47BA-8C77-A0BABCAFFF07}"/>
    <hyperlink ref="E122" r:id="rId250" display="https://www.hockey-reference.com/teams/TBL/2013.html" xr:uid="{51FEA157-6013-454C-9B27-0F6565AF409E}"/>
    <hyperlink ref="C123" r:id="rId251" display="https://www.hockey-reference.com/players/s/stamkst01.html" xr:uid="{CCD81D22-C6FF-4C73-8479-7C0D8C673953}"/>
    <hyperlink ref="E123" r:id="rId252" display="https://www.hockey-reference.com/teams/TBL/2013.html" xr:uid="{CF61DFF0-CE4A-44EB-9A21-787F2A9FC756}"/>
    <hyperlink ref="C124" r:id="rId253" display="https://www.hockey-reference.com/players/c/crosbsi01.html" xr:uid="{42D3069A-6293-4369-99F6-E0FB9DD9FF67}"/>
    <hyperlink ref="E124" r:id="rId254" display="https://www.hockey-reference.com/teams/PIT/2013.html" xr:uid="{AF122218-5BAE-4F20-A3E8-EC430FFE737D}"/>
    <hyperlink ref="C125" r:id="rId255" display="https://www.hockey-reference.com/players/o/ovechal01.html" xr:uid="{4C89A950-1CD0-422A-8535-0ED0E4C2C053}"/>
    <hyperlink ref="E125" r:id="rId256" display="https://www.hockey-reference.com/teams/WSH/2013.html" xr:uid="{EE42604B-2E46-4D80-999B-0BD8E00A3702}"/>
    <hyperlink ref="C126" r:id="rId257" display="https://www.hockey-reference.com/players/k/kanepa01.html" xr:uid="{15C71F68-7CB0-44F6-B579-36F4275F464B}"/>
    <hyperlink ref="E126" r:id="rId258" display="https://www.hockey-reference.com/teams/CHI/2013.html" xr:uid="{05ED7976-2238-4803-9C86-5D55202F207E}"/>
    <hyperlink ref="C127" r:id="rId259" display="https://www.hockey-reference.com/players/s/staaler01.html" xr:uid="{A4A47621-2A74-49B6-86F3-68B6C4910C00}"/>
    <hyperlink ref="E127" r:id="rId260" display="https://www.hockey-reference.com/teams/CAR/2013.html" xr:uid="{02882B3F-C307-4C90-A758-32563BBCCBD1}"/>
    <hyperlink ref="C128" r:id="rId261" display="https://www.hockey-reference.com/players/k/kesseph01.html" xr:uid="{976DECB5-9AB8-4D25-9BE9-6950400FE937}"/>
    <hyperlink ref="E128" r:id="rId262" display="https://www.hockey-reference.com/teams/TOR/2013.html" xr:uid="{80F344BE-80B5-4E3C-9B7B-E611C540274E}"/>
    <hyperlink ref="C129" r:id="rId263" display="https://www.hockey-reference.com/players/k/kunitch01.html" xr:uid="{CE28EBC3-40CC-4DD5-9AE8-75D6C50B132B}"/>
    <hyperlink ref="E129" r:id="rId264" display="https://www.hockey-reference.com/teams/PIT/2013.html" xr:uid="{5EF2921E-D35B-4F4B-AFD3-1E44EE14C372}"/>
    <hyperlink ref="C130" r:id="rId265" display="https://www.hockey-reference.com/players/h/hallta02.html" xr:uid="{7ECEFF9D-6467-4EDA-8256-4FAF43D507FF}"/>
    <hyperlink ref="E130" r:id="rId266" display="https://www.hockey-reference.com/teams/EDM/2013.html" xr:uid="{66817B47-EB34-4CDE-AA07-6E1757842F2A}"/>
    <hyperlink ref="AF130" r:id="rId267" location="all-AS-stats" display="https://www.hockey-reference.com/awards/voting-2013.html - all-AS-stats" xr:uid="{F0FAAF6A-AD78-41A4-AA7F-DB8D57C08AC7}"/>
    <hyperlink ref="C131" r:id="rId268" display="https://www.hockey-reference.com/players/d/datsypa01.html" xr:uid="{F5BC284D-5134-4717-A644-6D70F1FB3165}"/>
    <hyperlink ref="E131" r:id="rId269" display="https://www.hockey-reference.com/teams/DET/2013.html" xr:uid="{9AAE06CC-57B8-48D4-8113-C0AC5B4ECE93}"/>
    <hyperlink ref="C132" r:id="rId270" display="https://www.hockey-reference.com/players/m/malkiev01.html" xr:uid="{AE8D9B58-72C0-4F75-A99D-B24552027409}"/>
    <hyperlink ref="E132" r:id="rId271" display="https://www.hockey-reference.com/teams/PIT/2012.html" xr:uid="{4B65D391-11CA-44DB-94DE-65512C26A7EE}"/>
    <hyperlink ref="C133" r:id="rId272" display="https://www.hockey-reference.com/players/s/stamkst01.html" xr:uid="{653BC6A3-4577-4252-AA35-9531F5E95B1B}"/>
    <hyperlink ref="E133" r:id="rId273" display="https://www.hockey-reference.com/teams/TBL/2012.html" xr:uid="{C8E765BA-3703-4B73-B072-F52902FF090A}"/>
    <hyperlink ref="C134" r:id="rId274" display="https://www.hockey-reference.com/players/g/giroucl01.html" xr:uid="{0DFC1654-D566-4EB4-8537-DB2BA2F6A63B}"/>
    <hyperlink ref="E134" r:id="rId275" display="https://www.hockey-reference.com/teams/PHI/2012.html" xr:uid="{D6345AED-D384-4DE2-AE5A-E5AC7FE67CEF}"/>
    <hyperlink ref="C135" r:id="rId276" display="https://www.hockey-reference.com/players/s/spezzja01.html" xr:uid="{A48CB871-A036-4970-AC6A-1955E2D2AA1B}"/>
    <hyperlink ref="E135" r:id="rId277" display="https://www.hockey-reference.com/teams/OTT/2012.html" xr:uid="{16415CCF-6E26-49FC-9E4A-FFD848D22A15}"/>
    <hyperlink ref="C136" r:id="rId278" display="https://www.hockey-reference.com/players/k/kovalil01.html" xr:uid="{3D66F3F8-04DC-413A-809F-45195E7D74D1}"/>
    <hyperlink ref="E136" r:id="rId279" display="https://www.hockey-reference.com/teams/NJD/2012.html" xr:uid="{91B49280-D6A9-4ECE-9410-36C05911A088}"/>
    <hyperlink ref="C137" r:id="rId280" display="https://www.hockey-reference.com/players/k/kesseph01.html" xr:uid="{BE0EABF8-0A20-4557-A158-1B506BC4AD49}"/>
    <hyperlink ref="E137" r:id="rId281" display="https://www.hockey-reference.com/teams/TOR/2012.html" xr:uid="{25BF65C2-945C-4F6C-BFB1-BE7DA26410DA}"/>
    <hyperlink ref="C138" r:id="rId282" display="https://www.hockey-reference.com/players/n/nealja01.html" xr:uid="{8C740730-7C33-4BBE-87E4-59DF227BCA97}"/>
    <hyperlink ref="E138" r:id="rId283" display="https://www.hockey-reference.com/teams/PIT/2012.html" xr:uid="{8DAB5821-97ED-44B1-B5BE-8E53CBCB9EE6}"/>
    <hyperlink ref="C139" r:id="rId284" display="https://www.hockey-reference.com/players/s/sedinhe01.html" xr:uid="{D4BBA45E-1E2F-4031-94A4-76700A3D97F2}"/>
    <hyperlink ref="E139" r:id="rId285" display="https://www.hockey-reference.com/teams/VAN/2012.html" xr:uid="{622ECEE4-7EAE-4F04-BA93-DBA5B26F6120}"/>
    <hyperlink ref="C140" r:id="rId286" display="https://www.hockey-reference.com/players/t/tavarjo01.html" xr:uid="{6A9148E0-E548-45A3-88F6-5E130D93634C}"/>
    <hyperlink ref="E140" r:id="rId287" display="https://www.hockey-reference.com/teams/NYI/2012.html" xr:uid="{02FA4B02-B132-40D1-A695-270E072E5F5E}"/>
    <hyperlink ref="C141" r:id="rId288" display="https://www.hockey-reference.com/players/e/eliaspa01.html" xr:uid="{B2949453-D23F-42A9-B838-C0CFEA47B007}"/>
    <hyperlink ref="E141" r:id="rId289" display="https://www.hockey-reference.com/teams/NJD/2012.html" xr:uid="{33F5E31C-8783-452B-BD90-CE33CD9AC7E7}"/>
    <hyperlink ref="C142" r:id="rId290" display="https://www.hockey-reference.com/players/s/sedinda01.html" xr:uid="{E2991F7B-E384-4D6B-A2D5-2FF00B309E2C}"/>
    <hyperlink ref="E142" r:id="rId291" display="https://www.hockey-reference.com/teams/VAN/2011.html" xr:uid="{4DAE9BEB-25B9-4433-8FBA-620EFB22A2EB}"/>
    <hyperlink ref="C143" r:id="rId292" display="https://www.hockey-reference.com/players/s/stlouma01.html" xr:uid="{A2D93E11-6493-4555-8E6F-3DD4AF013D5F}"/>
    <hyperlink ref="E143" r:id="rId293" display="https://www.hockey-reference.com/teams/TBL/2011.html" xr:uid="{685F4EE7-17F8-4E4D-9B97-BD497731804B}"/>
    <hyperlink ref="C144" r:id="rId294" display="https://www.hockey-reference.com/players/p/perryco01.html" xr:uid="{87F42ABF-CBD9-4F05-A128-AA08EF278AFC}"/>
    <hyperlink ref="E144" r:id="rId295" display="https://www.hockey-reference.com/teams/ANA/2011.html" xr:uid="{2AB1B804-9CC5-4470-B02C-F901990BFB07}"/>
    <hyperlink ref="C145" r:id="rId296" display="https://www.hockey-reference.com/players/s/sedinhe01.html" xr:uid="{DF396F1B-DA38-46E6-B427-5E4DF0B4A2A6}"/>
    <hyperlink ref="E145" r:id="rId297" display="https://www.hockey-reference.com/teams/VAN/2011.html" xr:uid="{9E9982FF-FC9A-4F8C-BCFE-42190F23E8B7}"/>
    <hyperlink ref="C146" r:id="rId298" display="https://www.hockey-reference.com/players/s/stamkst01.html" xr:uid="{DABE4EB0-0E51-4766-9F06-5EF4CD0909D0}"/>
    <hyperlink ref="E146" r:id="rId299" display="https://www.hockey-reference.com/teams/TBL/2011.html" xr:uid="{7BC67A37-A479-4EB7-A95A-0C97A2B8141B}"/>
    <hyperlink ref="C147" r:id="rId300" display="https://www.hockey-reference.com/players/i/iginlja01.html" xr:uid="{2EEE3B6E-3024-4D1D-A4FB-CF0495EEF324}"/>
    <hyperlink ref="E147" r:id="rId301" display="https://www.hockey-reference.com/teams/CGY/2011.html" xr:uid="{86A4A05A-85D5-4B09-9F87-6034BF672D26}"/>
    <hyperlink ref="C148" r:id="rId302" display="https://www.hockey-reference.com/players/o/ovechal01.html" xr:uid="{669C106D-CFD4-458A-8BA3-DD1AE64C60F0}"/>
    <hyperlink ref="E148" r:id="rId303" display="https://www.hockey-reference.com/teams/WSH/2011.html" xr:uid="{ABE12997-B58D-4DCF-8BD9-073430A25815}"/>
    <hyperlink ref="C149" r:id="rId304" display="https://www.hockey-reference.com/players/s/selante01.html" xr:uid="{F8080848-50F9-4900-BC85-1081594AC904}"/>
    <hyperlink ref="E149" r:id="rId305" display="https://www.hockey-reference.com/teams/ANA/2011.html" xr:uid="{9CFC8665-04EF-4550-8AD6-512E5403A2AD}"/>
    <hyperlink ref="C150" r:id="rId306" display="https://www.hockey-reference.com/players/z/zettehe01.html" xr:uid="{685DA994-F4C8-4020-B4BA-4AD39B81761D}"/>
    <hyperlink ref="E150" r:id="rId307" display="https://www.hockey-reference.com/teams/DET/2011.html" xr:uid="{73BA9243-B353-46A1-BE8C-E5B88488587A}"/>
    <hyperlink ref="C151" r:id="rId308" display="https://www.hockey-reference.com/players/r/richabr01.html" xr:uid="{0E900113-7EEE-4666-8F17-4E22A4204923}"/>
    <hyperlink ref="E151" r:id="rId309" display="https://www.hockey-reference.com/teams/DAL/2011.html" xr:uid="{E109215C-36E2-4E4A-B12B-55AFEDA7E211}"/>
    <hyperlink ref="C152" r:id="rId310" display="https://www.hockey-reference.com/players/s/sedinhe01.html" xr:uid="{1573955E-880F-43A9-8882-CB0ED08F8CDE}"/>
    <hyperlink ref="E152" r:id="rId311" display="https://www.hockey-reference.com/teams/VAN/2010.html" xr:uid="{5D40C101-7D8A-40E8-BE99-B9AB32FC6C43}"/>
    <hyperlink ref="C153" r:id="rId312" display="https://www.hockey-reference.com/players/c/crosbsi01.html" xr:uid="{86D66F88-F755-47A6-BC68-128CD0748097}"/>
    <hyperlink ref="E153" r:id="rId313" display="https://www.hockey-reference.com/teams/PIT/2010.html" xr:uid="{A4633308-6183-4B99-8C38-36C25F082017}"/>
    <hyperlink ref="C154" r:id="rId314" display="https://www.hockey-reference.com/players/o/ovechal01.html" xr:uid="{9C1C4506-7353-4009-98CB-FF62AFB10292}"/>
    <hyperlink ref="E154" r:id="rId315" display="https://www.hockey-reference.com/teams/WSH/2010.html" xr:uid="{DF3AC6E9-1A4C-43A9-9D56-C9C770AD6FE1}"/>
    <hyperlink ref="C155" r:id="rId316" display="https://www.hockey-reference.com/players/b/backsni02.html" xr:uid="{C05C3A32-E477-4D04-961D-6F639483BCAA}"/>
    <hyperlink ref="E155" r:id="rId317" display="https://www.hockey-reference.com/teams/WSH/2010.html" xr:uid="{2E8654D5-B53D-48BD-B03B-D113286475B0}"/>
    <hyperlink ref="C156" r:id="rId318" display="https://www.hockey-reference.com/players/s/stamkst01.html" xr:uid="{DA05EC49-8A8A-427A-83C0-7DDB3A6E7287}"/>
    <hyperlink ref="E156" r:id="rId319" display="https://www.hockey-reference.com/teams/TBL/2010.html" xr:uid="{DA710B23-CB6A-4432-869B-60C15C435721}"/>
    <hyperlink ref="C157" r:id="rId320" display="https://www.hockey-reference.com/players/s/stlouma01.html" xr:uid="{4A23EE8F-14A7-4023-8599-C76DB861937D}"/>
    <hyperlink ref="E157" r:id="rId321" display="https://www.hockey-reference.com/teams/TBL/2010.html" xr:uid="{E4E312DB-E75B-4A81-94C4-6BED6577C8C9}"/>
    <hyperlink ref="C158" r:id="rId322" display="https://www.hockey-reference.com/players/r/richabr01.html" xr:uid="{984CBE2A-72AB-4041-9AA0-0B06E257663C}"/>
    <hyperlink ref="E158" r:id="rId323" display="https://www.hockey-reference.com/teams/DAL/2010.html" xr:uid="{C4772DED-C791-4013-B6BB-1D72E52A049A}"/>
    <hyperlink ref="AF158" r:id="rId324" location="all-byng-stats" display="https://www.hockey-reference.com/awards/voting-2010.html - all-byng-stats" xr:uid="{C1E40517-FE5A-42F0-8CD3-2878D7479767}"/>
    <hyperlink ref="C159" r:id="rId325" display="https://www.hockey-reference.com/players/t/thornjo01.html" xr:uid="{368A54A9-FC45-4D5A-BD41-1C46012EFFEC}"/>
    <hyperlink ref="E159" r:id="rId326" display="https://www.hockey-reference.com/teams/SJS/2010.html" xr:uid="{B85AF71E-0DD8-4FEA-82FE-66F88F0FCD87}"/>
    <hyperlink ref="C160" r:id="rId327" display="https://www.hockey-reference.com/players/k/kanepa01.html" xr:uid="{353AD354-2D6F-41C7-BD91-27C5545CB6BC}"/>
    <hyperlink ref="E160" r:id="rId328" display="https://www.hockey-reference.com/teams/CHI/2010.html" xr:uid="{9D8C3529-59A6-4241-BC2C-62EC7095D497}"/>
    <hyperlink ref="C161" r:id="rId329" display="https://www.hockey-reference.com/players/g/gaborma01.html" xr:uid="{265E9554-BC6D-4944-9AAA-EDC6372BD4F9}"/>
    <hyperlink ref="E161" r:id="rId330" display="https://www.hockey-reference.com/teams/NYR/2010.html" xr:uid="{16347812-8F73-4AED-8FB6-8478D54B1D61}"/>
    <hyperlink ref="C162" r:id="rId331" display="https://www.hockey-reference.com/players/m/malkiev01.html" xr:uid="{AC415009-6021-4B7A-B617-2E381F2D70CE}"/>
    <hyperlink ref="E162" r:id="rId332" display="https://www.hockey-reference.com/teams/PIT/2009.html" xr:uid="{6E114870-65FE-4088-AB7D-E82E45712EB3}"/>
    <hyperlink ref="C163" r:id="rId333" display="https://www.hockey-reference.com/players/o/ovechal01.html" xr:uid="{121D910C-718C-4428-9F39-A9B3F3E6502E}"/>
    <hyperlink ref="E163" r:id="rId334" display="https://www.hockey-reference.com/teams/WSH/2009.html" xr:uid="{82C46436-AAC8-486B-91C6-EC568D2F25DE}"/>
    <hyperlink ref="C164" r:id="rId335" display="https://www.hockey-reference.com/players/c/crosbsi01.html" xr:uid="{7555EB32-5643-43AA-A2DD-6BC0781F91AC}"/>
    <hyperlink ref="E164" r:id="rId336" display="https://www.hockey-reference.com/teams/PIT/2009.html" xr:uid="{143ADB9B-F4F0-474E-A089-AA74BF83F9EA}"/>
    <hyperlink ref="C165" r:id="rId337" display="https://www.hockey-reference.com/players/d/datsypa01.html" xr:uid="{2827FEF4-BCB3-4D52-92CB-F4D761E1E2C2}"/>
    <hyperlink ref="E165" r:id="rId338" display="https://www.hockey-reference.com/teams/DET/2009.html" xr:uid="{3ABA0BA6-038C-4CB8-8D1D-253AE324E8C4}"/>
    <hyperlink ref="C166" r:id="rId339" display="https://www.hockey-reference.com/players/p/parisza01.html" xr:uid="{5B4419A1-D27C-4843-95AE-A301F20099D5}"/>
    <hyperlink ref="E166" r:id="rId340" display="https://www.hockey-reference.com/teams/NJD/2009.html" xr:uid="{761709D2-EABC-4C31-8F34-DAB2C6556C1A}"/>
    <hyperlink ref="C167" r:id="rId341" display="https://www.hockey-reference.com/players/g/getzlry01.html" xr:uid="{DDC2C13E-83E4-46C9-AE5C-7EF7EE72DE9F}"/>
    <hyperlink ref="E167" r:id="rId342" display="https://www.hockey-reference.com/teams/ANA/2009.html" xr:uid="{F6D75BF5-303F-4D98-B402-45A97DBA2BBD}"/>
    <hyperlink ref="C168" r:id="rId343" display="https://www.hockey-reference.com/players/k/kovalil01.html" xr:uid="{D1AC7033-73CB-4D58-9441-148A343F8985}"/>
    <hyperlink ref="E168" r:id="rId344" display="https://www.hockey-reference.com/teams/ATL/2009.html" xr:uid="{18214CB7-7406-4967-A58E-0D6A33CCEDF0}"/>
    <hyperlink ref="C169" r:id="rId345" display="https://www.hockey-reference.com/players/i/iginlja01.html" xr:uid="{73F2F977-7622-4C59-A842-67984CD5A34C}"/>
    <hyperlink ref="E169" r:id="rId346" display="https://www.hockey-reference.com/teams/CGY/2009.html" xr:uid="{B8E80EA1-2AAA-4B44-87B4-290085C6F401}"/>
    <hyperlink ref="C170" r:id="rId347" display="https://www.hockey-reference.com/players/b/backsni02.html" xr:uid="{93C67C86-3D10-4BD6-8DBB-092215FEF57D}"/>
    <hyperlink ref="E170" r:id="rId348" display="https://www.hockey-reference.com/teams/WSH/2009.html" xr:uid="{01B227D4-A39B-47DF-AEE6-BFFB18A27382}"/>
    <hyperlink ref="C171" r:id="rId349" display="https://www.hockey-reference.com/players/s/savarma01.html" xr:uid="{F83A056B-E04B-43C3-997A-AFDD345B6172}"/>
    <hyperlink ref="E171" r:id="rId350" display="https://www.hockey-reference.com/teams/BOS/2009.html" xr:uid="{44951523-B06D-42F0-81A1-3ADF4EA64814}"/>
    <hyperlink ref="C172" r:id="rId351" display="https://www.hockey-reference.com/players/o/ovechal01.html" xr:uid="{C099C0F9-377B-4B23-8635-195C768C79CC}"/>
    <hyperlink ref="E172" r:id="rId352" display="https://www.hockey-reference.com/teams/WSH/2008.html" xr:uid="{C395D35A-4A33-46B1-8913-B21AE69DE02E}"/>
    <hyperlink ref="C173" r:id="rId353" display="https://www.hockey-reference.com/players/m/malkiev01.html" xr:uid="{22CEA6A8-44A7-4538-AEED-554F5F2ACAA2}"/>
    <hyperlink ref="E173" r:id="rId354" display="https://www.hockey-reference.com/teams/PIT/2008.html" xr:uid="{FF6A949A-F79C-423D-81D6-ED8AEBE40C35}"/>
    <hyperlink ref="C174" r:id="rId355" display="https://www.hockey-reference.com/players/i/iginlja01.html" xr:uid="{DEB4ADDD-DD54-438A-8BC1-2DDF34C574D4}"/>
    <hyperlink ref="E174" r:id="rId356" display="https://www.hockey-reference.com/teams/CGY/2008.html" xr:uid="{D6F80EDF-1D76-437C-BBD4-BC89C1ACC6CA}"/>
    <hyperlink ref="C175" r:id="rId357" display="https://www.hockey-reference.com/players/d/datsypa01.html" xr:uid="{DD8B3F8A-F600-48A9-BFFF-EA2561C5ABD9}"/>
    <hyperlink ref="E175" r:id="rId358" display="https://www.hockey-reference.com/teams/DET/2008.html" xr:uid="{231D9F96-4FE9-47A7-AD2D-1C24A941151E}"/>
    <hyperlink ref="C176" r:id="rId359" display="https://www.hockey-reference.com/players/t/thornjo01.html" xr:uid="{344D1F44-F4F2-4A7E-A6DC-A9F7A4F44CB4}"/>
    <hyperlink ref="E176" r:id="rId360" display="https://www.hockey-reference.com/teams/SJS/2008.html" xr:uid="{A8B5E0DB-29A2-4FBD-AAE1-E52E7EFE19A4}"/>
    <hyperlink ref="C177" r:id="rId361" display="https://www.hockey-reference.com/players/l/lecavvi01.html" xr:uid="{25583337-C5AA-42C2-BB05-78981A6B7FA1}"/>
    <hyperlink ref="E177" r:id="rId362" display="https://www.hockey-reference.com/teams/TBL/2008.html" xr:uid="{E3C1EC14-E83A-4888-8E07-1C0CA9E498E1}"/>
    <hyperlink ref="C178" r:id="rId363" display="https://www.hockey-reference.com/players/s/spezzja01.html" xr:uid="{2A7514B7-A380-435F-B6CF-46BA40F7428F}"/>
    <hyperlink ref="E178" r:id="rId364" display="https://www.hockey-reference.com/teams/OTT/2008.html" xr:uid="{1E6C3F5E-70B8-40E2-8707-A8106EF0C932}"/>
    <hyperlink ref="C179" r:id="rId365" display="https://www.hockey-reference.com/players/z/zettehe01.html" xr:uid="{F61FBAF0-101E-4CD2-B042-477AFA899A03}"/>
    <hyperlink ref="E179" r:id="rId366" display="https://www.hockey-reference.com/teams/DET/2008.html" xr:uid="{52BBD013-D0BA-403A-A370-02005E94A43A}"/>
    <hyperlink ref="C180" r:id="rId367" display="https://www.hockey-reference.com/players/a/alfreda01.html" xr:uid="{8BE6EC61-CDCA-4330-87E8-A2525A821516}"/>
    <hyperlink ref="E180" r:id="rId368" display="https://www.hockey-reference.com/teams/OTT/2008.html" xr:uid="{37CE540A-AA8A-4528-94B8-83A22724E71B}"/>
    <hyperlink ref="C181" r:id="rId369" display="https://www.hockey-reference.com/players/k/kovalil01.html" xr:uid="{4963B089-7FE0-434C-A60B-E11241A28757}"/>
    <hyperlink ref="E181" r:id="rId370" display="https://www.hockey-reference.com/teams/ATL/2008.html" xr:uid="{75184C93-B9A0-4B61-B24E-D1CE0EB592E4}"/>
    <hyperlink ref="C182" r:id="rId371" display="https://www.hockey-reference.com/players/c/crosbsi01.html" xr:uid="{CB703F65-389E-4289-8EE2-0C5A43DD33E4}"/>
    <hyperlink ref="E182" r:id="rId372" display="https://www.hockey-reference.com/teams/PIT/2007.html" xr:uid="{244C5052-21C3-44CD-85D0-417A56989AFF}"/>
    <hyperlink ref="C183" r:id="rId373" display="https://www.hockey-reference.com/players/t/thornjo01.html" xr:uid="{5C03B35F-E6E9-4A03-B58F-16A6629CD147}"/>
    <hyperlink ref="E183" r:id="rId374" display="https://www.hockey-reference.com/teams/SJS/2007.html" xr:uid="{ACA99F74-FB9D-40FD-ADDD-0B5224DAA9B7}"/>
    <hyperlink ref="C184" r:id="rId375" display="https://www.hockey-reference.com/players/l/lecavvi01.html" xr:uid="{859B7A51-D041-4446-9009-F57B29BBA4ED}"/>
    <hyperlink ref="E184" r:id="rId376" display="https://www.hockey-reference.com/teams/TBL/2007.html" xr:uid="{F20691D6-67F1-4785-BA7F-D579976308E5}"/>
    <hyperlink ref="C185" r:id="rId377" display="https://www.hockey-reference.com/players/h/heatlda01.html" xr:uid="{6F92436C-2F50-4E83-AED5-0D60ED076534}"/>
    <hyperlink ref="E185" r:id="rId378" display="https://www.hockey-reference.com/teams/OTT/2007.html" xr:uid="{9B503089-EB77-4736-BB1F-62EB368DB987}"/>
    <hyperlink ref="C186" r:id="rId379" display="https://www.hockey-reference.com/players/s/stlouma01.html" xr:uid="{5B2D4AF2-121C-46DA-9A89-814BBE69D0B9}"/>
    <hyperlink ref="E186" r:id="rId380" display="https://www.hockey-reference.com/teams/TBL/2007.html" xr:uid="{9BC2DF4C-8ADB-4159-8CE8-5D525A6E600E}"/>
    <hyperlink ref="C187" r:id="rId381" display="https://www.hockey-reference.com/players/h/hossama01.html" xr:uid="{5623B2D2-9E9C-40F8-90A6-C12F9989F4D1}"/>
    <hyperlink ref="E187" r:id="rId382" display="https://www.hockey-reference.com/teams/ATL/2007.html" xr:uid="{C48EEAC6-68DC-434F-B34F-9BAB938543D6}"/>
    <hyperlink ref="C188" r:id="rId383" display="https://www.hockey-reference.com/players/s/sakicjo01.html" xr:uid="{A5BD6A39-2EEB-4FF7-B789-CAF3EAD18E81}"/>
    <hyperlink ref="E188" r:id="rId384" display="https://www.hockey-reference.com/teams/COL/2007.html" xr:uid="{ED179E81-1387-4A73-9ACA-E09F7CB6FE20}"/>
    <hyperlink ref="C189" r:id="rId385" display="https://www.hockey-reference.com/players/j/jagrja01.html" xr:uid="{99E35CC2-583A-4DB1-9FC7-07A4850977D0}"/>
    <hyperlink ref="E189" r:id="rId386" display="https://www.hockey-reference.com/teams/NYR/2007.html" xr:uid="{83ABBFFA-42A1-40A5-831C-C7905967E9C2}"/>
    <hyperlink ref="C190" r:id="rId387" display="https://www.hockey-reference.com/players/s/savarma01.html" xr:uid="{37F513F8-4334-45A3-A6DC-C70116E7A552}"/>
    <hyperlink ref="E190" r:id="rId388" display="https://www.hockey-reference.com/teams/BOS/2007.html" xr:uid="{779ACA38-DA0D-4DE6-9F60-B6DC3E3583F4}"/>
    <hyperlink ref="C191" r:id="rId389" display="https://www.hockey-reference.com/players/b/brierda01.html" xr:uid="{E3328E73-2207-4D0A-99D7-DBC07325D0AF}"/>
    <hyperlink ref="E191" r:id="rId390" display="https://www.hockey-reference.com/teams/BUF/2007.html" xr:uid="{8E882699-6BF8-4F65-9F2C-04FF7AF8735A}"/>
    <hyperlink ref="C192" r:id="rId391" display="https://www.hockey-reference.com/players/t/thornjo01.html" xr:uid="{D3D2BB5F-AD96-49EE-A7F3-CC1F92EF31EB}"/>
    <hyperlink ref="C193" r:id="rId392" display="https://www.hockey-reference.com/players/j/jagrja01.html" xr:uid="{F0E99B7D-14F3-42A4-8D8B-6655B278274E}"/>
    <hyperlink ref="E193" r:id="rId393" display="https://www.hockey-reference.com/teams/NYR/2006.html" xr:uid="{33046A24-5F64-40EF-B7DA-719CDAF0EAF5}"/>
    <hyperlink ref="C194" r:id="rId394" display="https://www.hockey-reference.com/players/o/ovechal01.html" xr:uid="{7FAA9390-CA3B-4D4E-8DFD-86C774428B39}"/>
    <hyperlink ref="E194" r:id="rId395" display="https://www.hockey-reference.com/teams/WSH/2006.html" xr:uid="{71275506-2FC3-45A8-8F6E-9153A6812930}"/>
    <hyperlink ref="C195" r:id="rId396" display="https://www.hockey-reference.com/players/a/alfreda01.html" xr:uid="{857C430A-FABA-45B1-858F-A68B11C09918}"/>
    <hyperlink ref="E195" r:id="rId397" display="https://www.hockey-reference.com/teams/OTT/2006.html" xr:uid="{C3378913-9E59-4049-B851-8DADC1811E3E}"/>
    <hyperlink ref="C196" r:id="rId398" display="https://www.hockey-reference.com/players/h/heatlda01.html" xr:uid="{E94291BD-F17D-4435-AD9F-E7E71BFEFD45}"/>
    <hyperlink ref="E196" r:id="rId399" display="https://www.hockey-reference.com/teams/OTT/2006.html" xr:uid="{BABDEBCE-EA53-4009-AF13-32764DB90B05}"/>
    <hyperlink ref="C197" r:id="rId400" display="https://www.hockey-reference.com/players/c/crosbsi01.html" xr:uid="{1E28CB14-6792-4CC2-93EE-54E4C16EB2D1}"/>
    <hyperlink ref="E197" r:id="rId401" display="https://www.hockey-reference.com/teams/PIT/2006.html" xr:uid="{36E538D3-68C9-4C47-A302-161A79038087}"/>
    <hyperlink ref="C198" r:id="rId402" display="https://www.hockey-reference.com/players/s/staaler01.html" xr:uid="{E59ADA17-5F09-48A2-AE68-2F125E0E431B}"/>
    <hyperlink ref="E198" r:id="rId403" display="https://www.hockey-reference.com/teams/CAR/2006.html" xr:uid="{D0009300-CD76-4EDE-A558-EE93EEB96D30}"/>
    <hyperlink ref="C199" r:id="rId404" display="https://www.hockey-reference.com/players/k/kovalil01.html" xr:uid="{8CFB8560-FC4E-4BD3-BB6C-15EEE7FD9F2F}"/>
    <hyperlink ref="E199" r:id="rId405" display="https://www.hockey-reference.com/teams/ATL/2006.html" xr:uid="{F4FC0379-1B51-43E1-B9A5-7297792EDB53}"/>
    <hyperlink ref="C200" r:id="rId406" display="https://www.hockey-reference.com/players/s/savarma01.html" xr:uid="{BE4DAC85-959F-40A2-94C3-F2D1BB628EA1}"/>
    <hyperlink ref="E200" r:id="rId407" display="https://www.hockey-reference.com/teams/ATL/2006.html" xr:uid="{7F6D87C9-3754-494A-BD4F-C5610E149A25}"/>
    <hyperlink ref="C201" r:id="rId408" display="https://www.hockey-reference.com/players/c/cheecjo01.html" xr:uid="{64BFF7F3-33FC-4562-AA62-BC57E4F1FE2C}"/>
    <hyperlink ref="E201" r:id="rId409" display="https://www.hockey-reference.com/teams/SJS/2006.html" xr:uid="{73B82D39-E2FC-4CAC-9BBF-FFD7FDD51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4C34-CB6D-4FB0-9EC2-6E267AEFD3D6}">
  <dimension ref="A1:D19"/>
  <sheetViews>
    <sheetView workbookViewId="0">
      <selection activeCell="F2" sqref="F2"/>
    </sheetView>
  </sheetViews>
  <sheetFormatPr defaultRowHeight="14.4"/>
  <sheetData>
    <row r="1" spans="1:4">
      <c r="A1" t="s">
        <v>0</v>
      </c>
      <c r="B1" t="s">
        <v>325</v>
      </c>
      <c r="C1" t="s">
        <v>326</v>
      </c>
      <c r="D1" t="s">
        <v>327</v>
      </c>
    </row>
    <row r="2" spans="1:4">
      <c r="A2">
        <v>2024</v>
      </c>
      <c r="B2">
        <f>AVERAGEIF('T10 Scorers by Year'!$A$2:$A$201,'DataVis_T10 Scorers avg min max'!A2,'T10 Scorers by Year'!$D$2:$D$201)</f>
        <v>29.1</v>
      </c>
      <c r="C2">
        <f>_xlfn.MINIFS('T10 Scorers by Year'!$D$2:$D$201,'T10 Scorers by Year'!$A$2:$A$201,'DataVis_T10 Scorers avg min max'!A2)</f>
        <v>26</v>
      </c>
      <c r="D2">
        <f>_xlfn.MAXIFS('T10 Scorers by Year'!$D$2:$D$201,'T10 Scorers by Year'!$A$2:$A$201,'DataVis_T10 Scorers avg min max'!A2)</f>
        <v>37</v>
      </c>
    </row>
    <row r="3" spans="1:4">
      <c r="A3">
        <v>2023</v>
      </c>
      <c r="B3">
        <f>AVERAGEIF('T10 Scorers by Year'!$A$2:$A$201,'DataVis_T10 Scorers avg min max'!A3,'T10 Scorers by Year'!$D$2:$D$201)</f>
        <v>28.2</v>
      </c>
      <c r="C3">
        <f>_xlfn.MINIFS('T10 Scorers by Year'!$D$2:$D$201,'T10 Scorers by Year'!$A$2:$A$201,'DataVis_T10 Scorers avg min max'!A3)</f>
        <v>26</v>
      </c>
      <c r="D3">
        <f>_xlfn.MAXIFS('T10 Scorers by Year'!$D$2:$D$201,'T10 Scorers by Year'!$A$2:$A$201,'DataVis_T10 Scorers avg min max'!A3)</f>
        <v>32</v>
      </c>
    </row>
    <row r="4" spans="1:4">
      <c r="A4">
        <v>2022</v>
      </c>
      <c r="B4">
        <f>AVERAGEIF('T10 Scorers by Year'!$A$2:$A$201,'DataVis_T10 Scorers avg min max'!A4,'T10 Scorers by Year'!$D$2:$D$201)</f>
        <v>26.2</v>
      </c>
      <c r="C4">
        <f>_xlfn.MINIFS('T10 Scorers by Year'!$D$2:$D$201,'T10 Scorers by Year'!$A$2:$A$201,'DataVis_T10 Scorers avg min max'!A4)</f>
        <v>23</v>
      </c>
      <c r="D4">
        <f>_xlfn.MAXIFS('T10 Scorers by Year'!$D$2:$D$201,'T10 Scorers by Year'!$A$2:$A$201,'DataVis_T10 Scorers avg min max'!A4)</f>
        <v>29</v>
      </c>
    </row>
    <row r="5" spans="1:4">
      <c r="A5">
        <v>2021</v>
      </c>
      <c r="B5">
        <f>AVERAGEIF('T10 Scorers by Year'!$A$2:$A$201,'DataVis_T10 Scorers avg min max'!A5,'T10 Scorers by Year'!$D$2:$D$201)</f>
        <v>26.2</v>
      </c>
      <c r="C5">
        <f>_xlfn.MINIFS('T10 Scorers by Year'!$D$2:$D$201,'T10 Scorers by Year'!$A$2:$A$201,'DataVis_T10 Scorers avg min max'!A5)</f>
        <v>24</v>
      </c>
      <c r="D5">
        <f>_xlfn.MAXIFS('T10 Scorers by Year'!$D$2:$D$201,'T10 Scorers by Year'!$A$2:$A$201,'DataVis_T10 Scorers avg min max'!A5)</f>
        <v>31</v>
      </c>
    </row>
    <row r="6" spans="1:4">
      <c r="A6">
        <v>2020</v>
      </c>
      <c r="B6">
        <f>AVERAGEIF('T10 Scorers by Year'!$A$2:$A$201,'DataVis_T10 Scorers avg min max'!A6,'T10 Scorers by Year'!$D$2:$D$201)</f>
        <v>26.8</v>
      </c>
      <c r="C6">
        <f>_xlfn.MINIFS('T10 Scorers by Year'!$D$2:$D$201,'T10 Scorers by Year'!$A$2:$A$201,'DataVis_T10 Scorers avg min max'!A6)</f>
        <v>23</v>
      </c>
      <c r="D6">
        <f>_xlfn.MAXIFS('T10 Scorers by Year'!$D$2:$D$201,'T10 Scorers by Year'!$A$2:$A$201,'DataVis_T10 Scorers avg min max'!A6)</f>
        <v>33</v>
      </c>
    </row>
    <row r="7" spans="1:4">
      <c r="A7">
        <v>2019</v>
      </c>
      <c r="B7">
        <f>AVERAGEIF('T10 Scorers by Year'!$A$2:$A$201,'DataVis_T10 Scorers avg min max'!A7,'T10 Scorers by Year'!$D$2:$D$201)</f>
        <v>25.5</v>
      </c>
      <c r="C7">
        <f>_xlfn.MINIFS('T10 Scorers by Year'!$D$2:$D$201,'T10 Scorers by Year'!$A$2:$A$201,'DataVis_T10 Scorers avg min max'!A7)</f>
        <v>22</v>
      </c>
      <c r="D7">
        <f>_xlfn.MAXIFS('T10 Scorers by Year'!$D$2:$D$201,'T10 Scorers by Year'!$A$2:$A$201,'DataVis_T10 Scorers avg min max'!A7)</f>
        <v>31</v>
      </c>
    </row>
    <row r="8" spans="1:4">
      <c r="A8">
        <v>2018</v>
      </c>
      <c r="B8">
        <f>AVERAGEIF('T10 Scorers by Year'!$A$2:$A$201,'DataVis_T10 Scorers avg min max'!A8,'T10 Scorers by Year'!$D$2:$D$201)</f>
        <v>26</v>
      </c>
      <c r="C8">
        <f>_xlfn.MINIFS('T10 Scorers by Year'!$D$2:$D$201,'T10 Scorers by Year'!$A$2:$A$201,'DataVis_T10 Scorers avg min max'!A8)</f>
        <v>22</v>
      </c>
      <c r="D8">
        <f>_xlfn.MAXIFS('T10 Scorers by Year'!$D$2:$D$201,'T10 Scorers by Year'!$A$2:$A$201,'DataVis_T10 Scorers avg min max'!A8)</f>
        <v>31</v>
      </c>
    </row>
    <row r="9" spans="1:4">
      <c r="A9">
        <v>2017</v>
      </c>
      <c r="B9">
        <f>AVERAGEIF('T10 Scorers by Year'!$A$2:$A$201,'DataVis_T10 Scorers avg min max'!A9,'T10 Scorers by Year'!$D$2:$D$201)</f>
        <v>27.5</v>
      </c>
      <c r="C9">
        <f>_xlfn.MINIFS('T10 Scorers by Year'!$D$2:$D$201,'T10 Scorers by Year'!$A$2:$A$201,'DataVis_T10 Scorers avg min max'!A9)</f>
        <v>21</v>
      </c>
      <c r="D9">
        <f>_xlfn.MAXIFS('T10 Scorers by Year'!$D$2:$D$201,'T10 Scorers by Year'!$A$2:$A$201,'DataVis_T10 Scorers avg min max'!A9)</f>
        <v>31</v>
      </c>
    </row>
    <row r="10" spans="1:4">
      <c r="A10">
        <v>2016</v>
      </c>
      <c r="B10">
        <f>AVERAGEIF('T10 Scorers by Year'!$A$2:$A$201,'DataVis_T10 Scorers avg min max'!A10,'T10 Scorers by Year'!$D$2:$D$201)</f>
        <v>25.7</v>
      </c>
      <c r="C10">
        <f>_xlfn.MINIFS('T10 Scorers by Year'!$D$2:$D$201,'T10 Scorers by Year'!$A$2:$A$201,'DataVis_T10 Scorers avg min max'!A10)</f>
        <v>20</v>
      </c>
      <c r="D10">
        <f>_xlfn.MAXIFS('T10 Scorers by Year'!$D$2:$D$201,'T10 Scorers by Year'!$A$2:$A$201,'DataVis_T10 Scorers avg min max'!A10)</f>
        <v>31</v>
      </c>
    </row>
    <row r="11" spans="1:4">
      <c r="A11">
        <v>2015</v>
      </c>
      <c r="B11">
        <f>AVERAGEIF('T10 Scorers by Year'!$A$2:$A$201,'DataVis_T10 Scorers avg min max'!A11,'T10 Scorers by Year'!$D$2:$D$201)</f>
        <v>27.1</v>
      </c>
      <c r="C11">
        <f>_xlfn.MINIFS('T10 Scorers by Year'!$D$2:$D$201,'T10 Scorers by Year'!$A$2:$A$201,'DataVis_T10 Scorers avg min max'!A11)</f>
        <v>22</v>
      </c>
      <c r="D11">
        <f>_xlfn.MAXIFS('T10 Scorers by Year'!$D$2:$D$201,'T10 Scorers by Year'!$A$2:$A$201,'DataVis_T10 Scorers avg min max'!A11)</f>
        <v>36</v>
      </c>
    </row>
    <row r="12" spans="1:4">
      <c r="A12">
        <v>2014</v>
      </c>
      <c r="B12">
        <f>AVERAGEIF('T10 Scorers by Year'!$A$2:$A$201,'DataVis_T10 Scorers avg min max'!A12,'T10 Scorers by Year'!$D$2:$D$201)</f>
        <v>27.2</v>
      </c>
      <c r="C12">
        <f>_xlfn.MINIFS('T10 Scorers by Year'!$D$2:$D$201,'T10 Scorers by Year'!$A$2:$A$201,'DataVis_T10 Scorers avg min max'!A12)</f>
        <v>23</v>
      </c>
      <c r="D12">
        <f>_xlfn.MAXIFS('T10 Scorers by Year'!$D$2:$D$201,'T10 Scorers by Year'!$A$2:$A$201,'DataVis_T10 Scorers avg min max'!A12)</f>
        <v>34</v>
      </c>
    </row>
    <row r="13" spans="1:4">
      <c r="A13">
        <v>2013</v>
      </c>
      <c r="B13">
        <f>AVERAGEIF('T10 Scorers by Year'!$A$2:$A$201,'DataVis_T10 Scorers avg min max'!A13,'T10 Scorers by Year'!$D$2:$D$201)</f>
        <v>25.6</v>
      </c>
      <c r="C13">
        <f>_xlfn.MINIFS('T10 Scorers by Year'!$D$2:$D$201,'T10 Scorers by Year'!$A$2:$A$201,'DataVis_T10 Scorers avg min max'!A13)</f>
        <v>22</v>
      </c>
      <c r="D13">
        <f>_xlfn.MAXIFS('T10 Scorers by Year'!$D$2:$D$201,'T10 Scorers by Year'!$A$2:$A$201,'DataVis_T10 Scorers avg min max'!A13)</f>
        <v>28</v>
      </c>
    </row>
    <row r="14" spans="1:4">
      <c r="A14">
        <v>2010</v>
      </c>
      <c r="B14">
        <f>AVERAGEIF('T10 Scorers by Year'!$A$2:$A$201,'DataVis_T10 Scorers avg min max'!A14,'T10 Scorers by Year'!$D$2:$D$201)</f>
        <v>29.8</v>
      </c>
      <c r="C14">
        <f>_xlfn.MINIFS('T10 Scorers by Year'!$D$2:$D$201,'T10 Scorers by Year'!$A$2:$A$201,'DataVis_T10 Scorers avg min max'!A14)</f>
        <v>20</v>
      </c>
      <c r="D14">
        <f>_xlfn.MAXIFS('T10 Scorers by Year'!$D$2:$D$201,'T10 Scorers by Year'!$A$2:$A$201,'DataVis_T10 Scorers avg min max'!A14)</f>
        <v>40</v>
      </c>
    </row>
    <row r="15" spans="1:4">
      <c r="A15">
        <v>2009</v>
      </c>
      <c r="B15">
        <f>AVERAGEIF('T10 Scorers by Year'!$A$2:$A$201,'DataVis_T10 Scorers avg min max'!A15,'T10 Scorers by Year'!$D$2:$D$201)</f>
        <v>25.7</v>
      </c>
      <c r="C15">
        <f>_xlfn.MINIFS('T10 Scorers by Year'!$D$2:$D$201,'T10 Scorers by Year'!$A$2:$A$201,'DataVis_T10 Scorers avg min max'!A15)</f>
        <v>19</v>
      </c>
      <c r="D15">
        <f>_xlfn.MAXIFS('T10 Scorers by Year'!$D$2:$D$201,'T10 Scorers by Year'!$A$2:$A$201,'DataVis_T10 Scorers avg min max'!A15)</f>
        <v>34</v>
      </c>
    </row>
    <row r="16" spans="1:4">
      <c r="A16">
        <v>2008</v>
      </c>
      <c r="B16">
        <f>AVERAGEIF('T10 Scorers by Year'!$A$2:$A$201,'DataVis_T10 Scorers avg min max'!A16,'T10 Scorers by Year'!$D$2:$D$201)</f>
        <v>25.1</v>
      </c>
      <c r="C16">
        <f>_xlfn.MINIFS('T10 Scorers by Year'!$D$2:$D$201,'T10 Scorers by Year'!$A$2:$A$201,'DataVis_T10 Scorers avg min max'!A16)</f>
        <v>21</v>
      </c>
      <c r="D16">
        <f>_xlfn.MAXIFS('T10 Scorers by Year'!$D$2:$D$201,'T10 Scorers by Year'!$A$2:$A$201,'DataVis_T10 Scorers avg min max'!A16)</f>
        <v>31</v>
      </c>
    </row>
    <row r="17" spans="1:4">
      <c r="A17">
        <v>2007</v>
      </c>
      <c r="B17">
        <f>AVERAGEIF('T10 Scorers by Year'!$A$2:$A$201,'DataVis_T10 Scorers avg min max'!A17,'T10 Scorers by Year'!$D$2:$D$201)</f>
        <v>26.7</v>
      </c>
      <c r="C17">
        <f>_xlfn.MINIFS('T10 Scorers by Year'!$D$2:$D$201,'T10 Scorers by Year'!$A$2:$A$201,'DataVis_T10 Scorers avg min max'!A17)</f>
        <v>21</v>
      </c>
      <c r="D17">
        <f>_xlfn.MAXIFS('T10 Scorers by Year'!$D$2:$D$201,'T10 Scorers by Year'!$A$2:$A$201,'DataVis_T10 Scorers avg min max'!A17)</f>
        <v>35</v>
      </c>
    </row>
    <row r="18" spans="1:4">
      <c r="A18">
        <v>2006</v>
      </c>
      <c r="B18">
        <f>AVERAGEIF('T10 Scorers by Year'!$A$2:$A$201,'DataVis_T10 Scorers avg min max'!A18,'T10 Scorers by Year'!$D$2:$D$201)</f>
        <v>28.6</v>
      </c>
      <c r="C18">
        <f>_xlfn.MINIFS('T10 Scorers by Year'!$D$2:$D$201,'T10 Scorers by Year'!$A$2:$A$201,'DataVis_T10 Scorers avg min max'!A18)</f>
        <v>19</v>
      </c>
      <c r="D18">
        <f>_xlfn.MAXIFS('T10 Scorers by Year'!$D$2:$D$201,'T10 Scorers by Year'!$A$2:$A$201,'DataVis_T10 Scorers avg min max'!A18)</f>
        <v>37</v>
      </c>
    </row>
    <row r="19" spans="1:4">
      <c r="A19">
        <v>2005</v>
      </c>
      <c r="B19">
        <f>AVERAGEIF('T10 Scorers by Year'!$A$2:$A$201,'DataVis_T10 Scorers avg min max'!A19,'T10 Scorers by Year'!$D$2:$D$201)</f>
        <v>25.1</v>
      </c>
      <c r="C19">
        <f>_xlfn.MINIFS('T10 Scorers by Year'!$D$2:$D$201,'T10 Scorers by Year'!$A$2:$A$201,'DataVis_T10 Scorers avg min max'!A19)</f>
        <v>18</v>
      </c>
      <c r="D19">
        <f>_xlfn.MAXIFS('T10 Scorers by Year'!$D$2:$D$201,'T10 Scorers by Year'!$A$2:$A$201,'DataVis_T10 Scorers avg min max'!A19)</f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8474-CABE-44AB-A999-2E28458B32F6}">
  <dimension ref="A1:C55"/>
  <sheetViews>
    <sheetView workbookViewId="0">
      <selection activeCell="H8" sqref="H8"/>
    </sheetView>
  </sheetViews>
  <sheetFormatPr defaultRowHeight="14.4"/>
  <sheetData>
    <row r="1" spans="1:3">
      <c r="A1" t="s">
        <v>0</v>
      </c>
      <c r="B1" t="s">
        <v>328</v>
      </c>
      <c r="C1" t="s">
        <v>2</v>
      </c>
    </row>
    <row r="2" spans="1:3">
      <c r="A2">
        <v>2024</v>
      </c>
      <c r="B2" t="s">
        <v>325</v>
      </c>
      <c r="C2">
        <v>29.1</v>
      </c>
    </row>
    <row r="3" spans="1:3">
      <c r="A3">
        <v>2023</v>
      </c>
      <c r="B3" t="s">
        <v>325</v>
      </c>
      <c r="C3">
        <v>28.2</v>
      </c>
    </row>
    <row r="4" spans="1:3">
      <c r="A4">
        <v>2022</v>
      </c>
      <c r="B4" t="s">
        <v>325</v>
      </c>
      <c r="C4">
        <v>26.2</v>
      </c>
    </row>
    <row r="5" spans="1:3">
      <c r="A5">
        <v>2021</v>
      </c>
      <c r="B5" t="s">
        <v>325</v>
      </c>
      <c r="C5">
        <v>26.2</v>
      </c>
    </row>
    <row r="6" spans="1:3">
      <c r="A6">
        <v>2020</v>
      </c>
      <c r="B6" t="s">
        <v>325</v>
      </c>
      <c r="C6">
        <v>26.8</v>
      </c>
    </row>
    <row r="7" spans="1:3">
      <c r="A7">
        <v>2019</v>
      </c>
      <c r="B7" t="s">
        <v>325</v>
      </c>
      <c r="C7">
        <v>25.5</v>
      </c>
    </row>
    <row r="8" spans="1:3">
      <c r="A8">
        <v>2018</v>
      </c>
      <c r="B8" t="s">
        <v>325</v>
      </c>
      <c r="C8">
        <v>26</v>
      </c>
    </row>
    <row r="9" spans="1:3">
      <c r="A9">
        <v>2017</v>
      </c>
      <c r="B9" t="s">
        <v>325</v>
      </c>
      <c r="C9">
        <v>27.5</v>
      </c>
    </row>
    <row r="10" spans="1:3">
      <c r="A10">
        <v>2016</v>
      </c>
      <c r="B10" t="s">
        <v>325</v>
      </c>
      <c r="C10">
        <v>25.7</v>
      </c>
    </row>
    <row r="11" spans="1:3">
      <c r="A11">
        <v>2015</v>
      </c>
      <c r="B11" t="s">
        <v>325</v>
      </c>
      <c r="C11">
        <v>27.1</v>
      </c>
    </row>
    <row r="12" spans="1:3">
      <c r="A12">
        <v>2014</v>
      </c>
      <c r="B12" t="s">
        <v>325</v>
      </c>
      <c r="C12">
        <v>27.2</v>
      </c>
    </row>
    <row r="13" spans="1:3">
      <c r="A13">
        <v>2013</v>
      </c>
      <c r="B13" t="s">
        <v>325</v>
      </c>
      <c r="C13">
        <v>25.6</v>
      </c>
    </row>
    <row r="14" spans="1:3">
      <c r="A14">
        <v>2010</v>
      </c>
      <c r="B14" t="s">
        <v>325</v>
      </c>
      <c r="C14">
        <v>29.8</v>
      </c>
    </row>
    <row r="15" spans="1:3">
      <c r="A15">
        <v>2009</v>
      </c>
      <c r="B15" t="s">
        <v>325</v>
      </c>
      <c r="C15">
        <v>25.7</v>
      </c>
    </row>
    <row r="16" spans="1:3">
      <c r="A16">
        <v>2008</v>
      </c>
      <c r="B16" t="s">
        <v>325</v>
      </c>
      <c r="C16">
        <v>25.1</v>
      </c>
    </row>
    <row r="17" spans="1:3">
      <c r="A17">
        <v>2007</v>
      </c>
      <c r="B17" t="s">
        <v>325</v>
      </c>
      <c r="C17">
        <v>26.7</v>
      </c>
    </row>
    <row r="18" spans="1:3">
      <c r="A18">
        <v>2006</v>
      </c>
      <c r="B18" t="s">
        <v>325</v>
      </c>
      <c r="C18">
        <v>28.6</v>
      </c>
    </row>
    <row r="19" spans="1:3">
      <c r="A19">
        <v>2005</v>
      </c>
      <c r="B19" t="s">
        <v>325</v>
      </c>
      <c r="C19">
        <v>25.1</v>
      </c>
    </row>
    <row r="20" spans="1:3">
      <c r="A20">
        <v>2024</v>
      </c>
      <c r="B20" t="s">
        <v>326</v>
      </c>
      <c r="C20">
        <v>26</v>
      </c>
    </row>
    <row r="21" spans="1:3">
      <c r="A21">
        <v>2023</v>
      </c>
      <c r="B21" t="s">
        <v>326</v>
      </c>
      <c r="C21">
        <v>26</v>
      </c>
    </row>
    <row r="22" spans="1:3">
      <c r="A22">
        <v>2022</v>
      </c>
      <c r="B22" t="s">
        <v>326</v>
      </c>
      <c r="C22">
        <v>23</v>
      </c>
    </row>
    <row r="23" spans="1:3">
      <c r="A23">
        <v>2021</v>
      </c>
      <c r="B23" t="s">
        <v>326</v>
      </c>
      <c r="C23">
        <v>24</v>
      </c>
    </row>
    <row r="24" spans="1:3">
      <c r="A24">
        <v>2020</v>
      </c>
      <c r="B24" t="s">
        <v>326</v>
      </c>
      <c r="C24">
        <v>23</v>
      </c>
    </row>
    <row r="25" spans="1:3">
      <c r="A25">
        <v>2019</v>
      </c>
      <c r="B25" t="s">
        <v>326</v>
      </c>
      <c r="C25">
        <v>22</v>
      </c>
    </row>
    <row r="26" spans="1:3">
      <c r="A26">
        <v>2018</v>
      </c>
      <c r="B26" t="s">
        <v>326</v>
      </c>
      <c r="C26">
        <v>22</v>
      </c>
    </row>
    <row r="27" spans="1:3">
      <c r="A27">
        <v>2017</v>
      </c>
      <c r="B27" t="s">
        <v>326</v>
      </c>
      <c r="C27">
        <v>21</v>
      </c>
    </row>
    <row r="28" spans="1:3">
      <c r="A28">
        <v>2016</v>
      </c>
      <c r="B28" t="s">
        <v>326</v>
      </c>
      <c r="C28">
        <v>20</v>
      </c>
    </row>
    <row r="29" spans="1:3">
      <c r="A29">
        <v>2015</v>
      </c>
      <c r="B29" t="s">
        <v>326</v>
      </c>
      <c r="C29">
        <v>22</v>
      </c>
    </row>
    <row r="30" spans="1:3">
      <c r="A30">
        <v>2014</v>
      </c>
      <c r="B30" t="s">
        <v>326</v>
      </c>
      <c r="C30">
        <v>23</v>
      </c>
    </row>
    <row r="31" spans="1:3">
      <c r="A31">
        <v>2013</v>
      </c>
      <c r="B31" t="s">
        <v>326</v>
      </c>
      <c r="C31">
        <v>22</v>
      </c>
    </row>
    <row r="32" spans="1:3">
      <c r="A32">
        <v>2010</v>
      </c>
      <c r="B32" t="s">
        <v>326</v>
      </c>
      <c r="C32">
        <v>20</v>
      </c>
    </row>
    <row r="33" spans="1:3">
      <c r="A33">
        <v>2009</v>
      </c>
      <c r="B33" t="s">
        <v>326</v>
      </c>
      <c r="C33">
        <v>19</v>
      </c>
    </row>
    <row r="34" spans="1:3">
      <c r="A34">
        <v>2008</v>
      </c>
      <c r="B34" t="s">
        <v>326</v>
      </c>
      <c r="C34">
        <v>21</v>
      </c>
    </row>
    <row r="35" spans="1:3">
      <c r="A35">
        <v>2007</v>
      </c>
      <c r="B35" t="s">
        <v>326</v>
      </c>
      <c r="C35">
        <v>21</v>
      </c>
    </row>
    <row r="36" spans="1:3">
      <c r="A36">
        <v>2006</v>
      </c>
      <c r="B36" t="s">
        <v>326</v>
      </c>
      <c r="C36">
        <v>19</v>
      </c>
    </row>
    <row r="37" spans="1:3">
      <c r="A37">
        <v>2005</v>
      </c>
      <c r="B37" t="s">
        <v>326</v>
      </c>
      <c r="C37">
        <v>18</v>
      </c>
    </row>
    <row r="38" spans="1:3">
      <c r="A38">
        <v>2024</v>
      </c>
      <c r="B38" t="s">
        <v>327</v>
      </c>
      <c r="C38">
        <v>37</v>
      </c>
    </row>
    <row r="39" spans="1:3">
      <c r="A39">
        <v>2023</v>
      </c>
      <c r="B39" t="s">
        <v>327</v>
      </c>
      <c r="C39">
        <v>32</v>
      </c>
    </row>
    <row r="40" spans="1:3">
      <c r="A40">
        <v>2022</v>
      </c>
      <c r="B40" t="s">
        <v>327</v>
      </c>
      <c r="C40">
        <v>29</v>
      </c>
    </row>
    <row r="41" spans="1:3">
      <c r="A41">
        <v>2021</v>
      </c>
      <c r="B41" t="s">
        <v>327</v>
      </c>
      <c r="C41">
        <v>31</v>
      </c>
    </row>
    <row r="42" spans="1:3">
      <c r="A42">
        <v>2020</v>
      </c>
      <c r="B42" t="s">
        <v>327</v>
      </c>
      <c r="C42">
        <v>33</v>
      </c>
    </row>
    <row r="43" spans="1:3">
      <c r="A43">
        <v>2019</v>
      </c>
      <c r="B43" t="s">
        <v>327</v>
      </c>
      <c r="C43">
        <v>31</v>
      </c>
    </row>
    <row r="44" spans="1:3">
      <c r="A44">
        <v>2018</v>
      </c>
      <c r="B44" t="s">
        <v>327</v>
      </c>
      <c r="C44">
        <v>31</v>
      </c>
    </row>
    <row r="45" spans="1:3">
      <c r="A45">
        <v>2017</v>
      </c>
      <c r="B45" t="s">
        <v>327</v>
      </c>
      <c r="C45">
        <v>31</v>
      </c>
    </row>
    <row r="46" spans="1:3">
      <c r="A46">
        <v>2016</v>
      </c>
      <c r="B46" t="s">
        <v>327</v>
      </c>
      <c r="C46">
        <v>31</v>
      </c>
    </row>
    <row r="47" spans="1:3">
      <c r="A47">
        <v>2015</v>
      </c>
      <c r="B47" t="s">
        <v>327</v>
      </c>
      <c r="C47">
        <v>36</v>
      </c>
    </row>
    <row r="48" spans="1:3">
      <c r="A48">
        <v>2014</v>
      </c>
      <c r="B48" t="s">
        <v>327</v>
      </c>
      <c r="C48">
        <v>34</v>
      </c>
    </row>
    <row r="49" spans="1:3">
      <c r="A49">
        <v>2013</v>
      </c>
      <c r="B49" t="s">
        <v>327</v>
      </c>
      <c r="C49">
        <v>28</v>
      </c>
    </row>
    <row r="50" spans="1:3">
      <c r="A50">
        <v>2010</v>
      </c>
      <c r="B50" t="s">
        <v>327</v>
      </c>
      <c r="C50">
        <v>40</v>
      </c>
    </row>
    <row r="51" spans="1:3">
      <c r="A51">
        <v>2009</v>
      </c>
      <c r="B51" t="s">
        <v>327</v>
      </c>
      <c r="C51">
        <v>34</v>
      </c>
    </row>
    <row r="52" spans="1:3">
      <c r="A52">
        <v>2008</v>
      </c>
      <c r="B52" t="s">
        <v>327</v>
      </c>
      <c r="C52">
        <v>31</v>
      </c>
    </row>
    <row r="53" spans="1:3">
      <c r="A53">
        <v>2007</v>
      </c>
      <c r="B53" t="s">
        <v>327</v>
      </c>
      <c r="C53">
        <v>35</v>
      </c>
    </row>
    <row r="54" spans="1:3">
      <c r="A54">
        <v>2006</v>
      </c>
      <c r="B54" t="s">
        <v>327</v>
      </c>
      <c r="C54">
        <v>37</v>
      </c>
    </row>
    <row r="55" spans="1:3">
      <c r="A55">
        <v>2005</v>
      </c>
      <c r="B55" t="s">
        <v>327</v>
      </c>
      <c r="C55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C4F-0F75-4E1E-AA60-4E089647C545}">
  <sheetPr filterMode="1"/>
  <dimension ref="A1:M371"/>
  <sheetViews>
    <sheetView workbookViewId="0"/>
  </sheetViews>
  <sheetFormatPr defaultRowHeight="14.4"/>
  <sheetData>
    <row r="1" spans="1:13" ht="34.200000000000003" thickTop="1">
      <c r="A1" t="s">
        <v>0</v>
      </c>
      <c r="B1" s="90" t="s">
        <v>28</v>
      </c>
      <c r="C1" s="91" t="s">
        <v>329</v>
      </c>
      <c r="D1" s="92" t="s">
        <v>330</v>
      </c>
      <c r="E1" s="93" t="s">
        <v>31</v>
      </c>
      <c r="F1" s="93" t="s">
        <v>32</v>
      </c>
      <c r="G1" s="93" t="s">
        <v>33</v>
      </c>
      <c r="H1" s="93" t="s">
        <v>331</v>
      </c>
      <c r="I1" s="93" t="s">
        <v>35</v>
      </c>
      <c r="J1" s="93" t="s">
        <v>37</v>
      </c>
      <c r="K1" s="93" t="s">
        <v>38</v>
      </c>
      <c r="L1" s="94" t="s">
        <v>39</v>
      </c>
      <c r="M1" t="s">
        <v>357</v>
      </c>
    </row>
    <row r="2" spans="1:13" ht="16.8">
      <c r="A2">
        <v>2024</v>
      </c>
      <c r="B2" s="70">
        <v>1</v>
      </c>
      <c r="C2" s="68" t="s">
        <v>332</v>
      </c>
      <c r="D2" s="73">
        <v>0.41099999999999998</v>
      </c>
      <c r="E2" s="74">
        <v>0.41799999999999998</v>
      </c>
      <c r="F2" s="74">
        <v>0.41799999999999998</v>
      </c>
      <c r="G2" s="74">
        <v>0.42499999999999999</v>
      </c>
      <c r="H2" s="74">
        <v>0.42199999999999999</v>
      </c>
      <c r="I2" s="74">
        <v>0.47099999999999997</v>
      </c>
      <c r="J2" s="74">
        <v>0.40500000000000003</v>
      </c>
      <c r="K2" s="74">
        <v>0.46200000000000002</v>
      </c>
      <c r="L2" s="76">
        <v>0.44600000000000001</v>
      </c>
      <c r="M2" s="95" t="str">
        <f>IF(D2&gt;0.01, "Include", "Exclude")</f>
        <v>Include</v>
      </c>
    </row>
    <row r="3" spans="1:13" ht="16.8">
      <c r="A3">
        <v>2024</v>
      </c>
      <c r="B3" s="69">
        <v>2</v>
      </c>
      <c r="C3" s="67" t="s">
        <v>333</v>
      </c>
      <c r="D3" s="73">
        <v>0.29599999999999999</v>
      </c>
      <c r="E3" s="75">
        <v>0.28799999999999998</v>
      </c>
      <c r="F3" s="75">
        <v>0.28000000000000003</v>
      </c>
      <c r="G3" s="75">
        <v>0.27400000000000002</v>
      </c>
      <c r="H3" s="75">
        <v>0.27600000000000002</v>
      </c>
      <c r="I3" s="75">
        <v>0.27900000000000003</v>
      </c>
      <c r="J3" s="75">
        <v>0.27600000000000002</v>
      </c>
      <c r="K3" s="75">
        <v>0.29299999999999998</v>
      </c>
      <c r="L3" s="77">
        <v>0.27300000000000002</v>
      </c>
      <c r="M3" s="95" t="str">
        <f t="shared" ref="M3:M66" si="0">IF(D3&gt;0.01, "Include", "Exclude")</f>
        <v>Include</v>
      </c>
    </row>
    <row r="4" spans="1:13" ht="16.8">
      <c r="A4">
        <v>2024</v>
      </c>
      <c r="B4" s="70">
        <v>3</v>
      </c>
      <c r="C4" s="68" t="s">
        <v>334</v>
      </c>
      <c r="D4" s="73">
        <v>9.5000000000000001E-2</v>
      </c>
      <c r="E4" s="74">
        <v>9.4E-2</v>
      </c>
      <c r="F4" s="74">
        <v>8.6999999999999994E-2</v>
      </c>
      <c r="G4" s="74">
        <v>9.9000000000000005E-2</v>
      </c>
      <c r="H4" s="74">
        <v>9.4E-2</v>
      </c>
      <c r="I4" s="74">
        <v>7.1999999999999995E-2</v>
      </c>
      <c r="J4" s="74">
        <v>9.0999999999999998E-2</v>
      </c>
      <c r="K4" s="74">
        <v>8.2000000000000003E-2</v>
      </c>
      <c r="L4" s="76">
        <v>7.4999999999999997E-2</v>
      </c>
      <c r="M4" s="95" t="str">
        <f t="shared" si="0"/>
        <v>Include</v>
      </c>
    </row>
    <row r="5" spans="1:13" ht="16.8">
      <c r="A5">
        <v>2024</v>
      </c>
      <c r="B5" s="69">
        <v>4</v>
      </c>
      <c r="C5" s="67" t="s">
        <v>335</v>
      </c>
      <c r="D5" s="73">
        <v>6.4000000000000001E-2</v>
      </c>
      <c r="E5" s="75">
        <v>6.5000000000000002E-2</v>
      </c>
      <c r="F5" s="75">
        <v>7.0000000000000007E-2</v>
      </c>
      <c r="G5" s="75">
        <v>6.8000000000000005E-2</v>
      </c>
      <c r="H5" s="75">
        <v>6.9000000000000006E-2</v>
      </c>
      <c r="I5" s="75">
        <v>5.7000000000000002E-2</v>
      </c>
      <c r="J5" s="75">
        <v>7.2999999999999995E-2</v>
      </c>
      <c r="K5" s="75">
        <v>3.4000000000000002E-2</v>
      </c>
      <c r="L5" s="77">
        <v>6.2E-2</v>
      </c>
      <c r="M5" s="95" t="str">
        <f t="shared" si="0"/>
        <v>Include</v>
      </c>
    </row>
    <row r="6" spans="1:13" ht="16.8">
      <c r="A6">
        <v>2024</v>
      </c>
      <c r="B6" s="70">
        <v>5</v>
      </c>
      <c r="C6" s="68" t="s">
        <v>336</v>
      </c>
      <c r="D6" s="73">
        <v>5.5E-2</v>
      </c>
      <c r="E6" s="74">
        <v>5.0999999999999997E-2</v>
      </c>
      <c r="F6" s="74">
        <v>4.9000000000000002E-2</v>
      </c>
      <c r="G6" s="74">
        <v>4.8000000000000001E-2</v>
      </c>
      <c r="H6" s="74">
        <v>4.8000000000000001E-2</v>
      </c>
      <c r="I6" s="74">
        <v>0.04</v>
      </c>
      <c r="J6" s="74">
        <v>4.9000000000000002E-2</v>
      </c>
      <c r="K6" s="74">
        <v>7.1999999999999995E-2</v>
      </c>
      <c r="L6" s="76">
        <v>0.05</v>
      </c>
      <c r="M6" s="95" t="str">
        <f t="shared" si="0"/>
        <v>Include</v>
      </c>
    </row>
    <row r="7" spans="1:13" ht="16.8">
      <c r="A7">
        <v>2024</v>
      </c>
      <c r="B7" s="69">
        <v>6</v>
      </c>
      <c r="C7" s="67" t="s">
        <v>337</v>
      </c>
      <c r="D7" s="73">
        <v>2.8000000000000001E-2</v>
      </c>
      <c r="E7" s="75">
        <v>2.7E-2</v>
      </c>
      <c r="F7" s="75">
        <v>2.5999999999999999E-2</v>
      </c>
      <c r="G7" s="75">
        <v>2.4E-2</v>
      </c>
      <c r="H7" s="75">
        <v>2.4E-2</v>
      </c>
      <c r="I7" s="75">
        <v>2.1999999999999999E-2</v>
      </c>
      <c r="J7" s="75">
        <v>3.1E-2</v>
      </c>
      <c r="K7" s="75">
        <v>2.4E-2</v>
      </c>
      <c r="L7" s="77">
        <v>2.8000000000000001E-2</v>
      </c>
      <c r="M7" s="95" t="str">
        <f t="shared" si="0"/>
        <v>Include</v>
      </c>
    </row>
    <row r="8" spans="1:13" ht="17.399999999999999" thickBot="1">
      <c r="A8">
        <v>2024</v>
      </c>
      <c r="B8" s="70">
        <v>7</v>
      </c>
      <c r="C8" s="68" t="s">
        <v>338</v>
      </c>
      <c r="D8" s="73">
        <v>1.0999999999999999E-2</v>
      </c>
      <c r="E8" s="74">
        <v>1.2999999999999999E-2</v>
      </c>
      <c r="F8" s="74">
        <v>2.1000000000000001E-2</v>
      </c>
      <c r="G8" s="74">
        <v>1.4E-2</v>
      </c>
      <c r="H8" s="74">
        <v>1.6E-2</v>
      </c>
      <c r="I8" s="74">
        <v>1.4E-2</v>
      </c>
      <c r="J8" s="74">
        <v>2.9000000000000001E-2</v>
      </c>
      <c r="K8" s="74">
        <v>0.01</v>
      </c>
      <c r="L8" s="76">
        <v>1.9E-2</v>
      </c>
      <c r="M8" s="95" t="str">
        <f t="shared" si="0"/>
        <v>Include</v>
      </c>
    </row>
    <row r="9" spans="1:13" ht="17.399999999999999" hidden="1" thickBot="1">
      <c r="A9">
        <v>2024</v>
      </c>
      <c r="B9" s="69">
        <v>8</v>
      </c>
      <c r="C9" s="67" t="s">
        <v>340</v>
      </c>
      <c r="D9" s="73">
        <v>8.0000000000000002E-3</v>
      </c>
      <c r="E9" s="75">
        <v>8.0000000000000002E-3</v>
      </c>
      <c r="F9" s="75">
        <v>5.0000000000000001E-3</v>
      </c>
      <c r="G9" s="75">
        <v>8.0000000000000002E-3</v>
      </c>
      <c r="H9" s="75">
        <v>7.0000000000000001E-3</v>
      </c>
      <c r="I9" s="75">
        <v>1.0999999999999999E-2</v>
      </c>
      <c r="J9" s="75">
        <v>5.0000000000000001E-3</v>
      </c>
      <c r="K9" s="75">
        <v>0</v>
      </c>
      <c r="L9" s="77">
        <v>2E-3</v>
      </c>
      <c r="M9" s="95" t="str">
        <f t="shared" si="0"/>
        <v>Exclude</v>
      </c>
    </row>
    <row r="10" spans="1:13" ht="17.399999999999999" hidden="1" thickBot="1">
      <c r="A10">
        <v>2024</v>
      </c>
      <c r="B10" s="70">
        <v>9</v>
      </c>
      <c r="C10" s="68" t="s">
        <v>339</v>
      </c>
      <c r="D10" s="73">
        <v>7.0000000000000001E-3</v>
      </c>
      <c r="E10" s="74">
        <v>8.9999999999999993E-3</v>
      </c>
      <c r="F10" s="74">
        <v>1.6E-2</v>
      </c>
      <c r="G10" s="74">
        <v>1.6E-2</v>
      </c>
      <c r="H10" s="74">
        <v>1.6E-2</v>
      </c>
      <c r="I10" s="74">
        <v>8.9999999999999993E-3</v>
      </c>
      <c r="J10" s="74">
        <v>0.02</v>
      </c>
      <c r="K10" s="74">
        <v>5.0000000000000001E-3</v>
      </c>
      <c r="L10" s="76">
        <v>1.4999999999999999E-2</v>
      </c>
      <c r="M10" s="95" t="str">
        <f t="shared" si="0"/>
        <v>Exclude</v>
      </c>
    </row>
    <row r="11" spans="1:13" ht="17.399999999999999" hidden="1" thickBot="1">
      <c r="A11">
        <v>2024</v>
      </c>
      <c r="B11" s="69">
        <v>10</v>
      </c>
      <c r="C11" s="67" t="s">
        <v>342</v>
      </c>
      <c r="D11" s="73">
        <v>7.0000000000000001E-3</v>
      </c>
      <c r="E11" s="75">
        <v>5.0000000000000001E-3</v>
      </c>
      <c r="F11" s="75">
        <v>6.0000000000000001E-3</v>
      </c>
      <c r="G11" s="75">
        <v>5.0000000000000001E-3</v>
      </c>
      <c r="H11" s="75">
        <v>5.0000000000000001E-3</v>
      </c>
      <c r="I11" s="75">
        <v>2E-3</v>
      </c>
      <c r="J11" s="75">
        <v>3.0000000000000001E-3</v>
      </c>
      <c r="K11" s="75">
        <v>1.9E-2</v>
      </c>
      <c r="L11" s="77">
        <v>7.0000000000000001E-3</v>
      </c>
      <c r="M11" s="95" t="str">
        <f t="shared" si="0"/>
        <v>Exclude</v>
      </c>
    </row>
    <row r="12" spans="1:13" ht="17.399999999999999" hidden="1" thickBot="1">
      <c r="A12">
        <v>2024</v>
      </c>
      <c r="B12" s="70">
        <v>11</v>
      </c>
      <c r="C12" s="68" t="s">
        <v>341</v>
      </c>
      <c r="D12" s="73">
        <v>6.0000000000000001E-3</v>
      </c>
      <c r="E12" s="74">
        <v>5.0000000000000001E-3</v>
      </c>
      <c r="F12" s="74">
        <v>7.0000000000000001E-3</v>
      </c>
      <c r="G12" s="74">
        <v>6.0000000000000001E-3</v>
      </c>
      <c r="H12" s="74">
        <v>6.0000000000000001E-3</v>
      </c>
      <c r="I12" s="74">
        <v>3.0000000000000001E-3</v>
      </c>
      <c r="J12" s="74">
        <v>7.0000000000000001E-3</v>
      </c>
      <c r="K12" s="74">
        <v>0</v>
      </c>
      <c r="L12" s="76">
        <v>6.0000000000000001E-3</v>
      </c>
      <c r="M12" s="95" t="str">
        <f t="shared" si="0"/>
        <v>Exclude</v>
      </c>
    </row>
    <row r="13" spans="1:13" ht="17.399999999999999" hidden="1" thickBot="1">
      <c r="A13">
        <v>2024</v>
      </c>
      <c r="B13" s="69">
        <v>12</v>
      </c>
      <c r="C13" s="67" t="s">
        <v>346</v>
      </c>
      <c r="D13" s="73">
        <v>6.0000000000000001E-3</v>
      </c>
      <c r="E13" s="75">
        <v>6.0000000000000001E-3</v>
      </c>
      <c r="F13" s="75">
        <v>2E-3</v>
      </c>
      <c r="G13" s="75">
        <v>3.0000000000000001E-3</v>
      </c>
      <c r="H13" s="75">
        <v>3.0000000000000001E-3</v>
      </c>
      <c r="I13" s="75">
        <v>6.0000000000000001E-3</v>
      </c>
      <c r="J13" s="75">
        <v>0</v>
      </c>
      <c r="K13" s="75">
        <v>0</v>
      </c>
      <c r="L13" s="77">
        <v>1E-3</v>
      </c>
      <c r="M13" s="95" t="str">
        <f t="shared" si="0"/>
        <v>Exclude</v>
      </c>
    </row>
    <row r="14" spans="1:13" ht="17.399999999999999" hidden="1" thickBot="1">
      <c r="A14">
        <v>2024</v>
      </c>
      <c r="B14" s="70">
        <v>13</v>
      </c>
      <c r="C14" s="68" t="s">
        <v>344</v>
      </c>
      <c r="D14" s="73">
        <v>2E-3</v>
      </c>
      <c r="E14" s="74">
        <v>3.0000000000000001E-3</v>
      </c>
      <c r="F14" s="74">
        <v>3.0000000000000001E-3</v>
      </c>
      <c r="G14" s="74">
        <v>4.0000000000000001E-3</v>
      </c>
      <c r="H14" s="74">
        <v>3.0000000000000001E-3</v>
      </c>
      <c r="I14" s="74">
        <v>6.0000000000000001E-3</v>
      </c>
      <c r="J14" s="74">
        <v>2E-3</v>
      </c>
      <c r="K14" s="74">
        <v>0</v>
      </c>
      <c r="L14" s="76">
        <v>6.0000000000000001E-3</v>
      </c>
      <c r="M14" s="95" t="str">
        <f t="shared" si="0"/>
        <v>Exclude</v>
      </c>
    </row>
    <row r="15" spans="1:13" ht="17.399999999999999" hidden="1" thickBot="1">
      <c r="A15">
        <v>2024</v>
      </c>
      <c r="B15" s="69">
        <v>14</v>
      </c>
      <c r="C15" s="67" t="s">
        <v>343</v>
      </c>
      <c r="D15" s="73">
        <v>2E-3</v>
      </c>
      <c r="E15" s="75">
        <v>3.0000000000000001E-3</v>
      </c>
      <c r="F15" s="75">
        <v>5.0000000000000001E-3</v>
      </c>
      <c r="G15" s="75">
        <v>4.0000000000000001E-3</v>
      </c>
      <c r="H15" s="75">
        <v>5.0000000000000001E-3</v>
      </c>
      <c r="I15" s="75">
        <v>3.0000000000000001E-3</v>
      </c>
      <c r="J15" s="75">
        <v>6.0000000000000001E-3</v>
      </c>
      <c r="K15" s="75">
        <v>0</v>
      </c>
      <c r="L15" s="77">
        <v>5.0000000000000001E-3</v>
      </c>
      <c r="M15" s="95" t="str">
        <f t="shared" si="0"/>
        <v>Exclude</v>
      </c>
    </row>
    <row r="16" spans="1:13" ht="17.399999999999999" hidden="1" thickBot="1">
      <c r="A16">
        <v>2024</v>
      </c>
      <c r="B16" s="70">
        <v>15</v>
      </c>
      <c r="C16" s="68" t="s">
        <v>345</v>
      </c>
      <c r="D16" s="73">
        <v>1E-3</v>
      </c>
      <c r="E16" s="74">
        <v>2E-3</v>
      </c>
      <c r="F16" s="74">
        <v>3.0000000000000001E-3</v>
      </c>
      <c r="G16" s="74">
        <v>3.0000000000000001E-3</v>
      </c>
      <c r="H16" s="74">
        <v>3.0000000000000001E-3</v>
      </c>
      <c r="I16" s="74">
        <v>0</v>
      </c>
      <c r="J16" s="74">
        <v>3.0000000000000001E-3</v>
      </c>
      <c r="K16" s="74">
        <v>0</v>
      </c>
      <c r="L16" s="76">
        <v>6.0000000000000001E-3</v>
      </c>
      <c r="M16" s="95" t="str">
        <f t="shared" si="0"/>
        <v>Exclude</v>
      </c>
    </row>
    <row r="17" spans="1:13" ht="17.399999999999999" hidden="1" thickBot="1">
      <c r="A17">
        <v>2024</v>
      </c>
      <c r="B17" s="69">
        <v>16</v>
      </c>
      <c r="C17" s="67" t="s">
        <v>349</v>
      </c>
      <c r="D17" s="73">
        <v>1E-3</v>
      </c>
      <c r="E17" s="75">
        <v>1E-3</v>
      </c>
      <c r="F17" s="75">
        <v>0</v>
      </c>
      <c r="G17" s="75">
        <v>0</v>
      </c>
      <c r="H17" s="75">
        <v>0</v>
      </c>
      <c r="I17" s="75">
        <v>0</v>
      </c>
      <c r="J17" s="75">
        <v>1E-3</v>
      </c>
      <c r="K17" s="75">
        <v>0</v>
      </c>
      <c r="L17" s="77">
        <v>1E-3</v>
      </c>
      <c r="M17" s="95" t="str">
        <f t="shared" si="0"/>
        <v>Exclude</v>
      </c>
    </row>
    <row r="18" spans="1:13" ht="17.399999999999999" hidden="1" thickBot="1">
      <c r="A18">
        <v>2024</v>
      </c>
      <c r="B18" s="70">
        <v>17</v>
      </c>
      <c r="C18" s="68" t="s">
        <v>348</v>
      </c>
      <c r="D18" s="73">
        <v>1E-3</v>
      </c>
      <c r="E18" s="74">
        <v>1E-3</v>
      </c>
      <c r="F18" s="74">
        <v>1E-3</v>
      </c>
      <c r="G18" s="74">
        <v>0</v>
      </c>
      <c r="H18" s="74">
        <v>1E-3</v>
      </c>
      <c r="I18" s="74">
        <v>0</v>
      </c>
      <c r="J18" s="74">
        <v>1E-3</v>
      </c>
      <c r="K18" s="74">
        <v>0</v>
      </c>
      <c r="L18" s="76">
        <v>1E-3</v>
      </c>
      <c r="M18" s="95" t="str">
        <f t="shared" si="0"/>
        <v>Exclude</v>
      </c>
    </row>
    <row r="19" spans="1:13" ht="17.399999999999999" hidden="1" thickBot="1">
      <c r="A19">
        <v>2024</v>
      </c>
      <c r="B19" s="78">
        <v>18</v>
      </c>
      <c r="C19" s="79" t="s">
        <v>347</v>
      </c>
      <c r="D19" s="80">
        <v>1E-3</v>
      </c>
      <c r="E19" s="81">
        <v>1E-3</v>
      </c>
      <c r="F19" s="81">
        <v>1E-3</v>
      </c>
      <c r="G19" s="81">
        <v>1E-3</v>
      </c>
      <c r="H19" s="81">
        <v>1E-3</v>
      </c>
      <c r="I19" s="81">
        <v>3.0000000000000001E-3</v>
      </c>
      <c r="J19" s="81">
        <v>0</v>
      </c>
      <c r="K19" s="81">
        <v>0</v>
      </c>
      <c r="L19" s="82">
        <v>0</v>
      </c>
      <c r="M19" s="95" t="str">
        <f t="shared" si="0"/>
        <v>Exclude</v>
      </c>
    </row>
    <row r="20" spans="1:13" ht="17.399999999999999" thickTop="1">
      <c r="A20">
        <v>2023</v>
      </c>
      <c r="B20" s="83">
        <v>1</v>
      </c>
      <c r="C20" s="84" t="s">
        <v>332</v>
      </c>
      <c r="D20" s="85">
        <v>0.42499999999999999</v>
      </c>
      <c r="E20" s="86">
        <v>0.42399999999999999</v>
      </c>
      <c r="F20" s="86">
        <v>0.42699999999999999</v>
      </c>
      <c r="G20" s="86">
        <v>0.41599999999999998</v>
      </c>
      <c r="H20" s="86">
        <v>0.42099999999999999</v>
      </c>
      <c r="I20" s="86">
        <v>0.48299999999999998</v>
      </c>
      <c r="J20" s="86">
        <v>0.40100000000000002</v>
      </c>
      <c r="K20" s="86">
        <v>0.5</v>
      </c>
      <c r="L20" s="87">
        <v>0.41199999999999998</v>
      </c>
      <c r="M20" s="95" t="str">
        <f t="shared" si="0"/>
        <v>Include</v>
      </c>
    </row>
    <row r="21" spans="1:13" ht="16.8">
      <c r="A21">
        <v>2023</v>
      </c>
      <c r="B21" s="69">
        <v>2</v>
      </c>
      <c r="C21" s="67" t="s">
        <v>333</v>
      </c>
      <c r="D21" s="73">
        <v>0.28199999999999997</v>
      </c>
      <c r="E21" s="75">
        <v>0.28799999999999998</v>
      </c>
      <c r="F21" s="75">
        <v>0.27700000000000002</v>
      </c>
      <c r="G21" s="75">
        <v>0.28100000000000003</v>
      </c>
      <c r="H21" s="75">
        <v>0.28000000000000003</v>
      </c>
      <c r="I21" s="75">
        <v>0.28199999999999997</v>
      </c>
      <c r="J21" s="75">
        <v>0.28399999999999997</v>
      </c>
      <c r="K21" s="75">
        <v>0.24399999999999999</v>
      </c>
      <c r="L21" s="77">
        <v>0.28899999999999998</v>
      </c>
      <c r="M21" s="95" t="str">
        <f t="shared" si="0"/>
        <v>Include</v>
      </c>
    </row>
    <row r="22" spans="1:13" ht="16.8">
      <c r="A22">
        <v>2023</v>
      </c>
      <c r="B22" s="70">
        <v>3</v>
      </c>
      <c r="C22" s="68" t="s">
        <v>334</v>
      </c>
      <c r="D22" s="73">
        <v>9.9000000000000005E-2</v>
      </c>
      <c r="E22" s="74">
        <v>9.4E-2</v>
      </c>
      <c r="F22" s="74">
        <v>9.4E-2</v>
      </c>
      <c r="G22" s="74">
        <v>9.9000000000000005E-2</v>
      </c>
      <c r="H22" s="74">
        <v>9.7000000000000003E-2</v>
      </c>
      <c r="I22" s="74">
        <v>7.5999999999999998E-2</v>
      </c>
      <c r="J22" s="74">
        <v>9.9000000000000005E-2</v>
      </c>
      <c r="K22" s="74">
        <v>0.124</v>
      </c>
      <c r="L22" s="76">
        <v>0.105</v>
      </c>
      <c r="M22" s="95" t="str">
        <f t="shared" si="0"/>
        <v>Include</v>
      </c>
    </row>
    <row r="23" spans="1:13" ht="16.8">
      <c r="A23">
        <v>2023</v>
      </c>
      <c r="B23" s="69">
        <v>4</v>
      </c>
      <c r="C23" s="67" t="s">
        <v>335</v>
      </c>
      <c r="D23" s="73">
        <v>6.5000000000000002E-2</v>
      </c>
      <c r="E23" s="75">
        <v>6.2E-2</v>
      </c>
      <c r="F23" s="75">
        <v>6.8000000000000005E-2</v>
      </c>
      <c r="G23" s="75">
        <v>6.4000000000000001E-2</v>
      </c>
      <c r="H23" s="75">
        <v>6.5000000000000002E-2</v>
      </c>
      <c r="I23" s="75">
        <v>5.1999999999999998E-2</v>
      </c>
      <c r="J23" s="75">
        <v>7.8E-2</v>
      </c>
      <c r="K23" s="75">
        <v>0.03</v>
      </c>
      <c r="L23" s="77">
        <v>6.4000000000000001E-2</v>
      </c>
      <c r="M23" s="95" t="str">
        <f t="shared" si="0"/>
        <v>Include</v>
      </c>
    </row>
    <row r="24" spans="1:13" ht="16.8">
      <c r="A24">
        <v>2023</v>
      </c>
      <c r="B24" s="70">
        <v>5</v>
      </c>
      <c r="C24" s="68" t="s">
        <v>336</v>
      </c>
      <c r="D24" s="73">
        <v>4.7E-2</v>
      </c>
      <c r="E24" s="74">
        <v>4.9000000000000002E-2</v>
      </c>
      <c r="F24" s="74">
        <v>4.4999999999999998E-2</v>
      </c>
      <c r="G24" s="74">
        <v>4.9000000000000002E-2</v>
      </c>
      <c r="H24" s="74">
        <v>4.7E-2</v>
      </c>
      <c r="I24" s="74">
        <v>3.2000000000000001E-2</v>
      </c>
      <c r="J24" s="74">
        <v>4.2000000000000003E-2</v>
      </c>
      <c r="K24" s="74">
        <v>3.7999999999999999E-2</v>
      </c>
      <c r="L24" s="76">
        <v>4.7E-2</v>
      </c>
      <c r="M24" s="95" t="str">
        <f t="shared" si="0"/>
        <v>Include</v>
      </c>
    </row>
    <row r="25" spans="1:13" ht="16.8">
      <c r="A25">
        <v>2023</v>
      </c>
      <c r="B25" s="69">
        <v>6</v>
      </c>
      <c r="C25" s="67" t="s">
        <v>337</v>
      </c>
      <c r="D25" s="73">
        <v>3.1E-2</v>
      </c>
      <c r="E25" s="75">
        <v>2.7E-2</v>
      </c>
      <c r="F25" s="75">
        <v>2.3E-2</v>
      </c>
      <c r="G25" s="75">
        <v>2.3E-2</v>
      </c>
      <c r="H25" s="75">
        <v>2.3E-2</v>
      </c>
      <c r="I25" s="75">
        <v>2.5000000000000001E-2</v>
      </c>
      <c r="J25" s="75">
        <v>2.5000000000000001E-2</v>
      </c>
      <c r="K25" s="75">
        <v>1.2999999999999999E-2</v>
      </c>
      <c r="L25" s="77">
        <v>2.1999999999999999E-2</v>
      </c>
      <c r="M25" s="95" t="str">
        <f t="shared" si="0"/>
        <v>Include</v>
      </c>
    </row>
    <row r="26" spans="1:13" ht="17.399999999999999" thickBot="1">
      <c r="A26">
        <v>2023</v>
      </c>
      <c r="B26" s="70">
        <v>7</v>
      </c>
      <c r="C26" s="68" t="s">
        <v>340</v>
      </c>
      <c r="D26" s="73">
        <v>1.0999999999999999E-2</v>
      </c>
      <c r="E26" s="74">
        <v>8.9999999999999993E-3</v>
      </c>
      <c r="F26" s="74">
        <v>6.0000000000000001E-3</v>
      </c>
      <c r="G26" s="74">
        <v>8.0000000000000002E-3</v>
      </c>
      <c r="H26" s="74">
        <v>7.0000000000000001E-3</v>
      </c>
      <c r="I26" s="74">
        <v>1.4E-2</v>
      </c>
      <c r="J26" s="74">
        <v>4.0000000000000001E-3</v>
      </c>
      <c r="K26" s="74">
        <v>0</v>
      </c>
      <c r="L26" s="76">
        <v>6.0000000000000001E-3</v>
      </c>
      <c r="M26" s="95" t="str">
        <f t="shared" si="0"/>
        <v>Include</v>
      </c>
    </row>
    <row r="27" spans="1:13" ht="17.399999999999999" hidden="1" thickBot="1">
      <c r="A27">
        <v>2023</v>
      </c>
      <c r="B27" s="69">
        <v>8</v>
      </c>
      <c r="C27" s="67" t="s">
        <v>338</v>
      </c>
      <c r="D27" s="73">
        <v>0.01</v>
      </c>
      <c r="E27" s="75">
        <v>1.4E-2</v>
      </c>
      <c r="F27" s="75">
        <v>0.02</v>
      </c>
      <c r="G27" s="75">
        <v>0.02</v>
      </c>
      <c r="H27" s="75">
        <v>0.02</v>
      </c>
      <c r="I27" s="75">
        <v>1.2E-2</v>
      </c>
      <c r="J27" s="75">
        <v>2.8000000000000001E-2</v>
      </c>
      <c r="K27" s="75">
        <v>4.0000000000000001E-3</v>
      </c>
      <c r="L27" s="77">
        <v>0.02</v>
      </c>
      <c r="M27" s="95" t="str">
        <f t="shared" si="0"/>
        <v>Exclude</v>
      </c>
    </row>
    <row r="28" spans="1:13" ht="17.399999999999999" hidden="1" thickBot="1">
      <c r="A28">
        <v>2023</v>
      </c>
      <c r="B28" s="70">
        <v>9</v>
      </c>
      <c r="C28" s="68" t="s">
        <v>339</v>
      </c>
      <c r="D28" s="73">
        <v>8.0000000000000002E-3</v>
      </c>
      <c r="E28" s="74">
        <v>0.01</v>
      </c>
      <c r="F28" s="74">
        <v>1.2999999999999999E-2</v>
      </c>
      <c r="G28" s="74">
        <v>1.4E-2</v>
      </c>
      <c r="H28" s="74">
        <v>1.4E-2</v>
      </c>
      <c r="I28" s="74">
        <v>8.9999999999999993E-3</v>
      </c>
      <c r="J28" s="74">
        <v>1.7999999999999999E-2</v>
      </c>
      <c r="K28" s="74">
        <v>4.0000000000000001E-3</v>
      </c>
      <c r="L28" s="76">
        <v>1.0999999999999999E-2</v>
      </c>
      <c r="M28" s="95" t="str">
        <f t="shared" si="0"/>
        <v>Exclude</v>
      </c>
    </row>
    <row r="29" spans="1:13" ht="17.399999999999999" hidden="1" thickBot="1">
      <c r="A29">
        <v>2023</v>
      </c>
      <c r="B29" s="69">
        <v>10</v>
      </c>
      <c r="C29" s="67" t="s">
        <v>341</v>
      </c>
      <c r="D29" s="73">
        <v>6.0000000000000001E-3</v>
      </c>
      <c r="E29" s="75">
        <v>6.0000000000000001E-3</v>
      </c>
      <c r="F29" s="75">
        <v>8.0000000000000002E-3</v>
      </c>
      <c r="G29" s="75">
        <v>7.0000000000000001E-3</v>
      </c>
      <c r="H29" s="75">
        <v>7.0000000000000001E-3</v>
      </c>
      <c r="I29" s="75">
        <v>3.0000000000000001E-3</v>
      </c>
      <c r="J29" s="75">
        <v>7.0000000000000001E-3</v>
      </c>
      <c r="K29" s="75">
        <v>4.0000000000000001E-3</v>
      </c>
      <c r="L29" s="77">
        <v>8.0000000000000002E-3</v>
      </c>
      <c r="M29" s="95" t="str">
        <f t="shared" si="0"/>
        <v>Exclude</v>
      </c>
    </row>
    <row r="30" spans="1:13" ht="17.399999999999999" hidden="1" thickBot="1">
      <c r="A30">
        <v>2023</v>
      </c>
      <c r="B30" s="70">
        <v>11</v>
      </c>
      <c r="C30" s="68" t="s">
        <v>346</v>
      </c>
      <c r="D30" s="73">
        <v>5.0000000000000001E-3</v>
      </c>
      <c r="E30" s="74">
        <v>4.0000000000000001E-3</v>
      </c>
      <c r="F30" s="74">
        <v>2E-3</v>
      </c>
      <c r="G30" s="74">
        <v>2E-3</v>
      </c>
      <c r="H30" s="74">
        <v>2E-3</v>
      </c>
      <c r="I30" s="74">
        <v>3.0000000000000001E-3</v>
      </c>
      <c r="J30" s="74">
        <v>0</v>
      </c>
      <c r="K30" s="74">
        <v>8.9999999999999993E-3</v>
      </c>
      <c r="L30" s="76">
        <v>2E-3</v>
      </c>
      <c r="M30" s="95" t="str">
        <f t="shared" si="0"/>
        <v>Exclude</v>
      </c>
    </row>
    <row r="31" spans="1:13" ht="17.399999999999999" hidden="1" thickBot="1">
      <c r="A31">
        <v>2023</v>
      </c>
      <c r="B31" s="69">
        <v>12</v>
      </c>
      <c r="C31" s="67" t="s">
        <v>342</v>
      </c>
      <c r="D31" s="73">
        <v>4.0000000000000001E-3</v>
      </c>
      <c r="E31" s="75">
        <v>3.0000000000000001E-3</v>
      </c>
      <c r="F31" s="75">
        <v>5.0000000000000001E-3</v>
      </c>
      <c r="G31" s="75">
        <v>4.0000000000000001E-3</v>
      </c>
      <c r="H31" s="75">
        <v>4.0000000000000001E-3</v>
      </c>
      <c r="I31" s="75">
        <v>1E-3</v>
      </c>
      <c r="J31" s="75">
        <v>4.0000000000000001E-3</v>
      </c>
      <c r="K31" s="75">
        <v>1.2999999999999999E-2</v>
      </c>
      <c r="L31" s="77">
        <v>4.0000000000000001E-3</v>
      </c>
      <c r="M31" s="95" t="str">
        <f t="shared" si="0"/>
        <v>Exclude</v>
      </c>
    </row>
    <row r="32" spans="1:13" ht="17.399999999999999" hidden="1" thickBot="1">
      <c r="A32">
        <v>2023</v>
      </c>
      <c r="B32" s="70">
        <v>13</v>
      </c>
      <c r="C32" s="68" t="s">
        <v>348</v>
      </c>
      <c r="D32" s="73">
        <v>3.0000000000000001E-3</v>
      </c>
      <c r="E32" s="74">
        <v>2E-3</v>
      </c>
      <c r="F32" s="74">
        <v>2E-3</v>
      </c>
      <c r="G32" s="74">
        <v>2E-3</v>
      </c>
      <c r="H32" s="74">
        <v>2E-3</v>
      </c>
      <c r="I32" s="74">
        <v>2E-3</v>
      </c>
      <c r="J32" s="74">
        <v>0</v>
      </c>
      <c r="K32" s="74">
        <v>1.2999999999999999E-2</v>
      </c>
      <c r="L32" s="76">
        <v>1E-3</v>
      </c>
      <c r="M32" s="95" t="str">
        <f t="shared" si="0"/>
        <v>Exclude</v>
      </c>
    </row>
    <row r="33" spans="1:13" ht="17.399999999999999" hidden="1" thickBot="1">
      <c r="A33">
        <v>2023</v>
      </c>
      <c r="B33" s="69">
        <v>14</v>
      </c>
      <c r="C33" s="67" t="s">
        <v>344</v>
      </c>
      <c r="D33" s="73">
        <v>2E-3</v>
      </c>
      <c r="E33" s="75">
        <v>2E-3</v>
      </c>
      <c r="F33" s="75">
        <v>1E-3</v>
      </c>
      <c r="G33" s="75">
        <v>4.0000000000000001E-3</v>
      </c>
      <c r="H33" s="75">
        <v>3.0000000000000001E-3</v>
      </c>
      <c r="I33" s="75">
        <v>2E-3</v>
      </c>
      <c r="J33" s="75">
        <v>3.0000000000000001E-3</v>
      </c>
      <c r="K33" s="75">
        <v>0</v>
      </c>
      <c r="L33" s="77">
        <v>1E-3</v>
      </c>
      <c r="M33" s="95" t="str">
        <f t="shared" si="0"/>
        <v>Exclude</v>
      </c>
    </row>
    <row r="34" spans="1:13" ht="17.399999999999999" hidden="1" thickBot="1">
      <c r="A34">
        <v>2023</v>
      </c>
      <c r="B34" s="70">
        <v>15</v>
      </c>
      <c r="C34" s="68" t="s">
        <v>349</v>
      </c>
      <c r="D34" s="73">
        <v>1E-3</v>
      </c>
      <c r="E34" s="74">
        <v>2E-3</v>
      </c>
      <c r="F34" s="74">
        <v>2E-3</v>
      </c>
      <c r="G34" s="74">
        <v>2E-3</v>
      </c>
      <c r="H34" s="74">
        <v>2E-3</v>
      </c>
      <c r="I34" s="74">
        <v>1E-3</v>
      </c>
      <c r="J34" s="74">
        <v>2E-3</v>
      </c>
      <c r="K34" s="74">
        <v>0</v>
      </c>
      <c r="L34" s="76">
        <v>1E-3</v>
      </c>
      <c r="M34" s="95" t="str">
        <f t="shared" si="0"/>
        <v>Exclude</v>
      </c>
    </row>
    <row r="35" spans="1:13" ht="17.399999999999999" hidden="1" thickBot="1">
      <c r="A35">
        <v>2023</v>
      </c>
      <c r="B35" s="69">
        <v>16</v>
      </c>
      <c r="C35" s="67" t="s">
        <v>343</v>
      </c>
      <c r="D35" s="73">
        <v>1E-3</v>
      </c>
      <c r="E35" s="75">
        <v>2E-3</v>
      </c>
      <c r="F35" s="75">
        <v>3.0000000000000001E-3</v>
      </c>
      <c r="G35" s="75">
        <v>1E-3</v>
      </c>
      <c r="H35" s="75">
        <v>2E-3</v>
      </c>
      <c r="I35" s="75">
        <v>2E-3</v>
      </c>
      <c r="J35" s="75">
        <v>1E-3</v>
      </c>
      <c r="K35" s="75">
        <v>0</v>
      </c>
      <c r="L35" s="77">
        <v>2E-3</v>
      </c>
      <c r="M35" s="95" t="str">
        <f t="shared" si="0"/>
        <v>Exclude</v>
      </c>
    </row>
    <row r="36" spans="1:13" ht="17.399999999999999" hidden="1" thickBot="1">
      <c r="A36">
        <v>2023</v>
      </c>
      <c r="B36" s="70">
        <v>17</v>
      </c>
      <c r="C36" s="68" t="s">
        <v>347</v>
      </c>
      <c r="D36" s="73">
        <v>1E-3</v>
      </c>
      <c r="E36" s="74">
        <v>1E-3</v>
      </c>
      <c r="F36" s="74">
        <v>1E-3</v>
      </c>
      <c r="G36" s="74">
        <v>0</v>
      </c>
      <c r="H36" s="74">
        <v>1E-3</v>
      </c>
      <c r="I36" s="74">
        <v>1E-3</v>
      </c>
      <c r="J36" s="74">
        <v>0</v>
      </c>
      <c r="K36" s="74">
        <v>0</v>
      </c>
      <c r="L36" s="76">
        <v>0</v>
      </c>
      <c r="M36" s="95" t="str">
        <f t="shared" si="0"/>
        <v>Exclude</v>
      </c>
    </row>
    <row r="37" spans="1:13" ht="17.399999999999999" hidden="1" thickBot="1">
      <c r="A37">
        <v>2023</v>
      </c>
      <c r="B37" s="78">
        <v>18</v>
      </c>
      <c r="C37" s="79" t="s">
        <v>345</v>
      </c>
      <c r="D37" s="80">
        <v>1E-3</v>
      </c>
      <c r="E37" s="81">
        <v>2E-3</v>
      </c>
      <c r="F37" s="81">
        <v>3.0000000000000001E-3</v>
      </c>
      <c r="G37" s="81">
        <v>3.0000000000000001E-3</v>
      </c>
      <c r="H37" s="81">
        <v>3.0000000000000001E-3</v>
      </c>
      <c r="I37" s="81">
        <v>1E-3</v>
      </c>
      <c r="J37" s="81">
        <v>5.0000000000000001E-3</v>
      </c>
      <c r="K37" s="81">
        <v>4.0000000000000001E-3</v>
      </c>
      <c r="L37" s="82">
        <v>5.0000000000000001E-3</v>
      </c>
      <c r="M37" s="95" t="str">
        <f t="shared" si="0"/>
        <v>Exclude</v>
      </c>
    </row>
    <row r="38" spans="1:13" ht="17.399999999999999" thickTop="1">
      <c r="A38">
        <v>2022</v>
      </c>
      <c r="B38" s="83">
        <v>1</v>
      </c>
      <c r="C38" s="84" t="s">
        <v>332</v>
      </c>
      <c r="D38" s="85">
        <v>0.42099999999999999</v>
      </c>
      <c r="E38" s="86">
        <v>0.42399999999999999</v>
      </c>
      <c r="F38" s="86">
        <v>0.41799999999999998</v>
      </c>
      <c r="G38" s="86">
        <v>0.42</v>
      </c>
      <c r="H38" s="86">
        <v>0.41899999999999998</v>
      </c>
      <c r="I38" s="86">
        <v>0.495</v>
      </c>
      <c r="J38" s="86">
        <v>0.41599999999999998</v>
      </c>
      <c r="K38" s="86">
        <v>0.41599999999999998</v>
      </c>
      <c r="L38" s="87">
        <v>0.433</v>
      </c>
      <c r="M38" s="95" t="str">
        <f t="shared" si="0"/>
        <v>Include</v>
      </c>
    </row>
    <row r="39" spans="1:13" ht="16.8">
      <c r="A39">
        <v>2022</v>
      </c>
      <c r="B39" s="69">
        <v>2</v>
      </c>
      <c r="C39" s="67" t="s">
        <v>333</v>
      </c>
      <c r="D39" s="73">
        <v>0.28100000000000003</v>
      </c>
      <c r="E39" s="75">
        <v>0.28399999999999997</v>
      </c>
      <c r="F39" s="75">
        <v>0.27600000000000002</v>
      </c>
      <c r="G39" s="75">
        <v>0.27100000000000002</v>
      </c>
      <c r="H39" s="75">
        <v>0.27300000000000002</v>
      </c>
      <c r="I39" s="75">
        <v>0.27900000000000003</v>
      </c>
      <c r="J39" s="75">
        <v>0.246</v>
      </c>
      <c r="K39" s="75">
        <v>0.28000000000000003</v>
      </c>
      <c r="L39" s="77">
        <v>0.27700000000000002</v>
      </c>
      <c r="M39" s="95" t="str">
        <f t="shared" si="0"/>
        <v>Include</v>
      </c>
    </row>
    <row r="40" spans="1:13" ht="16.8">
      <c r="A40">
        <v>2022</v>
      </c>
      <c r="B40" s="70">
        <v>3</v>
      </c>
      <c r="C40" s="68" t="s">
        <v>334</v>
      </c>
      <c r="D40" s="73">
        <v>0.10100000000000001</v>
      </c>
      <c r="E40" s="74">
        <v>9.9000000000000005E-2</v>
      </c>
      <c r="F40" s="74">
        <v>9.9000000000000005E-2</v>
      </c>
      <c r="G40" s="74">
        <v>0.108</v>
      </c>
      <c r="H40" s="74">
        <v>0.104</v>
      </c>
      <c r="I40" s="74">
        <v>7.2999999999999995E-2</v>
      </c>
      <c r="J40" s="74">
        <v>0.107</v>
      </c>
      <c r="K40" s="74">
        <v>0.128</v>
      </c>
      <c r="L40" s="76">
        <v>9.7000000000000003E-2</v>
      </c>
      <c r="M40" s="95" t="str">
        <f t="shared" si="0"/>
        <v>Include</v>
      </c>
    </row>
    <row r="41" spans="1:13" ht="16.8">
      <c r="A41">
        <v>2022</v>
      </c>
      <c r="B41" s="69">
        <v>4</v>
      </c>
      <c r="C41" s="67" t="s">
        <v>335</v>
      </c>
      <c r="D41" s="73">
        <v>5.8999999999999997E-2</v>
      </c>
      <c r="E41" s="75">
        <v>5.8000000000000003E-2</v>
      </c>
      <c r="F41" s="75">
        <v>6.2E-2</v>
      </c>
      <c r="G41" s="75">
        <v>6.3E-2</v>
      </c>
      <c r="H41" s="75">
        <v>6.3E-2</v>
      </c>
      <c r="I41" s="75">
        <v>0.05</v>
      </c>
      <c r="J41" s="75">
        <v>7.4999999999999997E-2</v>
      </c>
      <c r="K41" s="75">
        <v>2.8000000000000001E-2</v>
      </c>
      <c r="L41" s="77">
        <v>0.05</v>
      </c>
      <c r="M41" s="95" t="str">
        <f t="shared" si="0"/>
        <v>Include</v>
      </c>
    </row>
    <row r="42" spans="1:13" ht="16.8">
      <c r="A42">
        <v>2022</v>
      </c>
      <c r="B42" s="70">
        <v>5</v>
      </c>
      <c r="C42" s="68" t="s">
        <v>336</v>
      </c>
      <c r="D42" s="73">
        <v>5.1999999999999998E-2</v>
      </c>
      <c r="E42" s="74">
        <v>5.0999999999999997E-2</v>
      </c>
      <c r="F42" s="74">
        <v>5.1999999999999998E-2</v>
      </c>
      <c r="G42" s="74">
        <v>5.1999999999999998E-2</v>
      </c>
      <c r="H42" s="74">
        <v>5.1999999999999998E-2</v>
      </c>
      <c r="I42" s="74">
        <v>0.04</v>
      </c>
      <c r="J42" s="74">
        <v>4.7E-2</v>
      </c>
      <c r="K42" s="74">
        <v>7.5999999999999998E-2</v>
      </c>
      <c r="L42" s="76">
        <v>5.1999999999999998E-2</v>
      </c>
      <c r="M42" s="95" t="str">
        <f t="shared" si="0"/>
        <v>Include</v>
      </c>
    </row>
    <row r="43" spans="1:13" ht="16.8">
      <c r="A43">
        <v>2022</v>
      </c>
      <c r="B43" s="69">
        <v>6</v>
      </c>
      <c r="C43" s="67" t="s">
        <v>337</v>
      </c>
      <c r="D43" s="73">
        <v>3.9E-2</v>
      </c>
      <c r="E43" s="75">
        <v>0.03</v>
      </c>
      <c r="F43" s="75">
        <v>3.3000000000000002E-2</v>
      </c>
      <c r="G43" s="75">
        <v>2.9000000000000001E-2</v>
      </c>
      <c r="H43" s="75">
        <v>0.03</v>
      </c>
      <c r="I43" s="75">
        <v>2.3E-2</v>
      </c>
      <c r="J43" s="75">
        <v>3.5999999999999997E-2</v>
      </c>
      <c r="K43" s="75">
        <v>1.2E-2</v>
      </c>
      <c r="L43" s="77">
        <v>3.6999999999999998E-2</v>
      </c>
      <c r="M43" s="95" t="str">
        <f t="shared" si="0"/>
        <v>Include</v>
      </c>
    </row>
    <row r="44" spans="1:13" ht="17.399999999999999" thickBot="1">
      <c r="A44">
        <v>2022</v>
      </c>
      <c r="B44" s="70">
        <v>7</v>
      </c>
      <c r="C44" s="68" t="s">
        <v>338</v>
      </c>
      <c r="D44" s="73">
        <v>1.0999999999999999E-2</v>
      </c>
      <c r="E44" s="74">
        <v>1.7000000000000001E-2</v>
      </c>
      <c r="F44" s="74">
        <v>2.1999999999999999E-2</v>
      </c>
      <c r="G44" s="74">
        <v>1.9E-2</v>
      </c>
      <c r="H44" s="74">
        <v>0.02</v>
      </c>
      <c r="I44" s="74">
        <v>1.2999999999999999E-2</v>
      </c>
      <c r="J44" s="74">
        <v>2.7E-2</v>
      </c>
      <c r="K44" s="74">
        <v>0.02</v>
      </c>
      <c r="L44" s="76">
        <v>2.4E-2</v>
      </c>
      <c r="M44" s="95" t="str">
        <f t="shared" si="0"/>
        <v>Include</v>
      </c>
    </row>
    <row r="45" spans="1:13" ht="17.399999999999999" hidden="1" thickBot="1">
      <c r="A45">
        <v>2022</v>
      </c>
      <c r="B45" s="69">
        <v>8</v>
      </c>
      <c r="C45" s="67" t="s">
        <v>340</v>
      </c>
      <c r="D45" s="73">
        <v>8.9999999999999993E-3</v>
      </c>
      <c r="E45" s="75">
        <v>7.0000000000000001E-3</v>
      </c>
      <c r="F45" s="75">
        <v>5.0000000000000001E-3</v>
      </c>
      <c r="G45" s="75">
        <v>5.0000000000000001E-3</v>
      </c>
      <c r="H45" s="75">
        <v>5.0000000000000001E-3</v>
      </c>
      <c r="I45" s="75">
        <v>8.0000000000000002E-3</v>
      </c>
      <c r="J45" s="75">
        <v>2E-3</v>
      </c>
      <c r="K45" s="75">
        <v>4.0000000000000001E-3</v>
      </c>
      <c r="L45" s="77">
        <v>3.0000000000000001E-3</v>
      </c>
      <c r="M45" s="95" t="str">
        <f t="shared" si="0"/>
        <v>Exclude</v>
      </c>
    </row>
    <row r="46" spans="1:13" ht="17.399999999999999" hidden="1" thickBot="1">
      <c r="A46">
        <v>2022</v>
      </c>
      <c r="B46" s="70">
        <v>9</v>
      </c>
      <c r="C46" s="68" t="s">
        <v>339</v>
      </c>
      <c r="D46" s="73">
        <v>8.0000000000000002E-3</v>
      </c>
      <c r="E46" s="74">
        <v>8.9999999999999993E-3</v>
      </c>
      <c r="F46" s="74">
        <v>1.6E-2</v>
      </c>
      <c r="G46" s="74">
        <v>1.4999999999999999E-2</v>
      </c>
      <c r="H46" s="74">
        <v>1.4999999999999999E-2</v>
      </c>
      <c r="I46" s="74">
        <v>7.0000000000000001E-3</v>
      </c>
      <c r="J46" s="74">
        <v>2.5999999999999999E-2</v>
      </c>
      <c r="K46" s="74">
        <v>2.4E-2</v>
      </c>
      <c r="L46" s="76">
        <v>1.4E-2</v>
      </c>
      <c r="M46" s="95" t="str">
        <f t="shared" si="0"/>
        <v>Exclude</v>
      </c>
    </row>
    <row r="47" spans="1:13" ht="17.399999999999999" hidden="1" thickBot="1">
      <c r="A47">
        <v>2022</v>
      </c>
      <c r="B47" s="69">
        <v>10</v>
      </c>
      <c r="C47" s="67" t="s">
        <v>341</v>
      </c>
      <c r="D47" s="73">
        <v>6.0000000000000001E-3</v>
      </c>
      <c r="E47" s="75">
        <v>6.0000000000000001E-3</v>
      </c>
      <c r="F47" s="75">
        <v>5.0000000000000001E-3</v>
      </c>
      <c r="G47" s="75">
        <v>5.0000000000000001E-3</v>
      </c>
      <c r="H47" s="75">
        <v>5.0000000000000001E-3</v>
      </c>
      <c r="I47" s="75">
        <v>3.0000000000000001E-3</v>
      </c>
      <c r="J47" s="75">
        <v>5.0000000000000001E-3</v>
      </c>
      <c r="K47" s="75">
        <v>4.0000000000000001E-3</v>
      </c>
      <c r="L47" s="77">
        <v>2E-3</v>
      </c>
      <c r="M47" s="95" t="str">
        <f t="shared" si="0"/>
        <v>Exclude</v>
      </c>
    </row>
    <row r="48" spans="1:13" ht="17.399999999999999" hidden="1" thickBot="1">
      <c r="A48">
        <v>2022</v>
      </c>
      <c r="B48" s="70">
        <v>11</v>
      </c>
      <c r="C48" s="68" t="s">
        <v>346</v>
      </c>
      <c r="D48" s="73">
        <v>5.0000000000000001E-3</v>
      </c>
      <c r="E48" s="74">
        <v>4.0000000000000001E-3</v>
      </c>
      <c r="F48" s="74">
        <v>2E-3</v>
      </c>
      <c r="G48" s="74">
        <v>2E-3</v>
      </c>
      <c r="H48" s="74">
        <v>2E-3</v>
      </c>
      <c r="I48" s="74">
        <v>2E-3</v>
      </c>
      <c r="J48" s="74">
        <v>0</v>
      </c>
      <c r="K48" s="74">
        <v>0</v>
      </c>
      <c r="L48" s="76">
        <v>1E-3</v>
      </c>
      <c r="M48" s="95" t="str">
        <f t="shared" si="0"/>
        <v>Exclude</v>
      </c>
    </row>
    <row r="49" spans="1:13" ht="17.399999999999999" hidden="1" thickBot="1">
      <c r="A49">
        <v>2022</v>
      </c>
      <c r="B49" s="69">
        <v>12</v>
      </c>
      <c r="C49" s="67" t="s">
        <v>342</v>
      </c>
      <c r="D49" s="73">
        <v>3.0000000000000001E-3</v>
      </c>
      <c r="E49" s="75">
        <v>3.0000000000000001E-3</v>
      </c>
      <c r="F49" s="75">
        <v>2E-3</v>
      </c>
      <c r="G49" s="75">
        <v>2E-3</v>
      </c>
      <c r="H49" s="75">
        <v>2E-3</v>
      </c>
      <c r="I49" s="75">
        <v>1E-3</v>
      </c>
      <c r="J49" s="75">
        <v>0</v>
      </c>
      <c r="K49" s="75">
        <v>8.0000000000000002E-3</v>
      </c>
      <c r="L49" s="77">
        <v>2E-3</v>
      </c>
      <c r="M49" s="95" t="str">
        <f t="shared" si="0"/>
        <v>Exclude</v>
      </c>
    </row>
    <row r="50" spans="1:13" ht="17.399999999999999" hidden="1" thickBot="1">
      <c r="A50">
        <v>2022</v>
      </c>
      <c r="B50" s="70">
        <v>13</v>
      </c>
      <c r="C50" s="68" t="s">
        <v>343</v>
      </c>
      <c r="D50" s="73">
        <v>2E-3</v>
      </c>
      <c r="E50" s="74">
        <v>0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6">
        <v>0</v>
      </c>
      <c r="M50" s="95" t="str">
        <f t="shared" si="0"/>
        <v>Exclude</v>
      </c>
    </row>
    <row r="51" spans="1:13" ht="17.399999999999999" hidden="1" thickBot="1">
      <c r="A51">
        <v>2022</v>
      </c>
      <c r="B51" s="69">
        <v>14</v>
      </c>
      <c r="C51" s="67" t="s">
        <v>347</v>
      </c>
      <c r="D51" s="73">
        <v>1E-3</v>
      </c>
      <c r="E51" s="75">
        <v>1E-3</v>
      </c>
      <c r="F51" s="75">
        <v>0</v>
      </c>
      <c r="G51" s="75">
        <v>1E-3</v>
      </c>
      <c r="H51" s="75">
        <v>0</v>
      </c>
      <c r="I51" s="75">
        <v>1E-3</v>
      </c>
      <c r="J51" s="75">
        <v>0</v>
      </c>
      <c r="K51" s="75">
        <v>0</v>
      </c>
      <c r="L51" s="77">
        <v>1E-3</v>
      </c>
      <c r="M51" s="95" t="str">
        <f t="shared" si="0"/>
        <v>Exclude</v>
      </c>
    </row>
    <row r="52" spans="1:13" ht="17.399999999999999" hidden="1" thickBot="1">
      <c r="A52">
        <v>2022</v>
      </c>
      <c r="B52" s="70">
        <v>15</v>
      </c>
      <c r="C52" s="68" t="s">
        <v>345</v>
      </c>
      <c r="D52" s="73">
        <v>1E-3</v>
      </c>
      <c r="E52" s="74">
        <v>2E-3</v>
      </c>
      <c r="F52" s="74">
        <v>3.0000000000000001E-3</v>
      </c>
      <c r="G52" s="74">
        <v>3.0000000000000001E-3</v>
      </c>
      <c r="H52" s="74">
        <v>3.0000000000000001E-3</v>
      </c>
      <c r="I52" s="74">
        <v>0</v>
      </c>
      <c r="J52" s="74">
        <v>4.0000000000000001E-3</v>
      </c>
      <c r="K52" s="74">
        <v>0</v>
      </c>
      <c r="L52" s="76">
        <v>3.0000000000000001E-3</v>
      </c>
      <c r="M52" s="95" t="str">
        <f t="shared" si="0"/>
        <v>Exclude</v>
      </c>
    </row>
    <row r="53" spans="1:13" ht="17.399999999999999" hidden="1" thickBot="1">
      <c r="A53">
        <v>2022</v>
      </c>
      <c r="B53" s="69">
        <v>16</v>
      </c>
      <c r="C53" s="67" t="s">
        <v>344</v>
      </c>
      <c r="D53" s="73">
        <v>1E-3</v>
      </c>
      <c r="E53" s="75">
        <v>2E-3</v>
      </c>
      <c r="F53" s="75">
        <v>3.0000000000000001E-3</v>
      </c>
      <c r="G53" s="75">
        <v>3.0000000000000001E-3</v>
      </c>
      <c r="H53" s="75">
        <v>3.0000000000000001E-3</v>
      </c>
      <c r="I53" s="75">
        <v>1E-3</v>
      </c>
      <c r="J53" s="75">
        <v>5.0000000000000001E-3</v>
      </c>
      <c r="K53" s="75">
        <v>0</v>
      </c>
      <c r="L53" s="77">
        <v>2E-3</v>
      </c>
      <c r="M53" s="95" t="str">
        <f t="shared" si="0"/>
        <v>Exclude</v>
      </c>
    </row>
    <row r="54" spans="1:13" ht="17.399999999999999" hidden="1" thickBot="1">
      <c r="A54">
        <v>2022</v>
      </c>
      <c r="B54" s="70">
        <v>17</v>
      </c>
      <c r="C54" s="68" t="s">
        <v>349</v>
      </c>
      <c r="D54" s="73">
        <v>1E-3</v>
      </c>
      <c r="E54" s="74">
        <v>1E-3</v>
      </c>
      <c r="F54" s="74">
        <v>3.0000000000000001E-3</v>
      </c>
      <c r="G54" s="74">
        <v>2E-3</v>
      </c>
      <c r="H54" s="74">
        <v>2E-3</v>
      </c>
      <c r="I54" s="74">
        <v>1E-3</v>
      </c>
      <c r="J54" s="74">
        <v>3.0000000000000001E-3</v>
      </c>
      <c r="K54" s="74">
        <v>0</v>
      </c>
      <c r="L54" s="76">
        <v>2E-3</v>
      </c>
      <c r="M54" s="95" t="str">
        <f t="shared" si="0"/>
        <v>Exclude</v>
      </c>
    </row>
    <row r="55" spans="1:13" ht="17.399999999999999" hidden="1" thickBot="1">
      <c r="A55">
        <v>2022</v>
      </c>
      <c r="B55" s="78">
        <v>18</v>
      </c>
      <c r="C55" s="79" t="s">
        <v>348</v>
      </c>
      <c r="D55" s="80">
        <v>1E-3</v>
      </c>
      <c r="E55" s="81">
        <v>1E-3</v>
      </c>
      <c r="F55" s="81">
        <v>0</v>
      </c>
      <c r="G55" s="81">
        <v>1E-3</v>
      </c>
      <c r="H55" s="81">
        <v>1E-3</v>
      </c>
      <c r="I55" s="81">
        <v>1E-3</v>
      </c>
      <c r="J55" s="81">
        <v>0</v>
      </c>
      <c r="K55" s="81">
        <v>0</v>
      </c>
      <c r="L55" s="82">
        <v>0</v>
      </c>
      <c r="M55" s="95" t="str">
        <f t="shared" si="0"/>
        <v>Exclude</v>
      </c>
    </row>
    <row r="56" spans="1:13" ht="17.399999999999999" thickTop="1">
      <c r="A56">
        <v>2021</v>
      </c>
      <c r="B56" s="83">
        <v>1</v>
      </c>
      <c r="C56" s="84" t="s">
        <v>332</v>
      </c>
      <c r="D56" s="85">
        <v>0.432</v>
      </c>
      <c r="E56" s="86">
        <v>0.42699999999999999</v>
      </c>
      <c r="F56" s="86">
        <v>0.41</v>
      </c>
      <c r="G56" s="86">
        <v>0.41599999999999998</v>
      </c>
      <c r="H56" s="86">
        <v>0.41399999999999998</v>
      </c>
      <c r="I56" s="86">
        <v>0.497</v>
      </c>
      <c r="J56" s="86">
        <v>0.38400000000000001</v>
      </c>
      <c r="K56" s="86">
        <v>0.38900000000000001</v>
      </c>
      <c r="L56" s="87">
        <v>0.39600000000000002</v>
      </c>
      <c r="M56" s="95" t="str">
        <f t="shared" si="0"/>
        <v>Include</v>
      </c>
    </row>
    <row r="57" spans="1:13" ht="16.8">
      <c r="A57">
        <v>2021</v>
      </c>
      <c r="B57" s="69">
        <v>2</v>
      </c>
      <c r="C57" s="67" t="s">
        <v>333</v>
      </c>
      <c r="D57" s="73">
        <v>0.28199999999999997</v>
      </c>
      <c r="E57" s="75">
        <v>0.27600000000000002</v>
      </c>
      <c r="F57" s="75">
        <v>0.28299999999999997</v>
      </c>
      <c r="G57" s="75">
        <v>0.27300000000000002</v>
      </c>
      <c r="H57" s="75">
        <v>0.27700000000000002</v>
      </c>
      <c r="I57" s="75">
        <v>0.26900000000000002</v>
      </c>
      <c r="J57" s="75">
        <v>0.28299999999999997</v>
      </c>
      <c r="K57" s="75">
        <v>0.25600000000000001</v>
      </c>
      <c r="L57" s="77">
        <v>0.28199999999999997</v>
      </c>
      <c r="M57" s="95" t="str">
        <f t="shared" si="0"/>
        <v>Include</v>
      </c>
    </row>
    <row r="58" spans="1:13" ht="16.8">
      <c r="A58">
        <v>2021</v>
      </c>
      <c r="B58" s="70">
        <v>3</v>
      </c>
      <c r="C58" s="68" t="s">
        <v>334</v>
      </c>
      <c r="D58" s="73">
        <v>9.4E-2</v>
      </c>
      <c r="E58" s="74">
        <v>0.10199999999999999</v>
      </c>
      <c r="F58" s="74">
        <v>0.10299999999999999</v>
      </c>
      <c r="G58" s="74">
        <v>0.111</v>
      </c>
      <c r="H58" s="74">
        <v>0.108</v>
      </c>
      <c r="I58" s="74">
        <v>7.0999999999999994E-2</v>
      </c>
      <c r="J58" s="74">
        <v>0.104</v>
      </c>
      <c r="K58" s="74">
        <v>0.109</v>
      </c>
      <c r="L58" s="76">
        <v>0.109</v>
      </c>
      <c r="M58" s="95" t="str">
        <f t="shared" si="0"/>
        <v>Include</v>
      </c>
    </row>
    <row r="59" spans="1:13" ht="16.8">
      <c r="A59">
        <v>2021</v>
      </c>
      <c r="B59" s="69">
        <v>4</v>
      </c>
      <c r="C59" s="67" t="s">
        <v>336</v>
      </c>
      <c r="D59" s="73">
        <v>5.6000000000000001E-2</v>
      </c>
      <c r="E59" s="75">
        <v>5.2999999999999999E-2</v>
      </c>
      <c r="F59" s="75">
        <v>4.8000000000000001E-2</v>
      </c>
      <c r="G59" s="75">
        <v>5.0999999999999997E-2</v>
      </c>
      <c r="H59" s="75">
        <v>0.05</v>
      </c>
      <c r="I59" s="75">
        <v>3.5999999999999997E-2</v>
      </c>
      <c r="J59" s="75">
        <v>5.3999999999999999E-2</v>
      </c>
      <c r="K59" s="75">
        <v>9.5000000000000001E-2</v>
      </c>
      <c r="L59" s="77">
        <v>5.0999999999999997E-2</v>
      </c>
      <c r="M59" s="95" t="str">
        <f t="shared" si="0"/>
        <v>Include</v>
      </c>
    </row>
    <row r="60" spans="1:13" ht="16.8">
      <c r="A60">
        <v>2021</v>
      </c>
      <c r="B60" s="70">
        <v>5</v>
      </c>
      <c r="C60" s="68" t="s">
        <v>335</v>
      </c>
      <c r="D60" s="73">
        <v>5.0999999999999997E-2</v>
      </c>
      <c r="E60" s="74">
        <v>5.5E-2</v>
      </c>
      <c r="F60" s="74">
        <v>6.5000000000000002E-2</v>
      </c>
      <c r="G60" s="74">
        <v>6.0999999999999999E-2</v>
      </c>
      <c r="H60" s="74">
        <v>6.3E-2</v>
      </c>
      <c r="I60" s="74">
        <v>5.3999999999999999E-2</v>
      </c>
      <c r="J60" s="74">
        <v>7.3999999999999996E-2</v>
      </c>
      <c r="K60" s="74">
        <v>6.6000000000000003E-2</v>
      </c>
      <c r="L60" s="76">
        <v>6.6000000000000003E-2</v>
      </c>
      <c r="M60" s="95" t="str">
        <f t="shared" si="0"/>
        <v>Include</v>
      </c>
    </row>
    <row r="61" spans="1:13" ht="16.8">
      <c r="A61">
        <v>2021</v>
      </c>
      <c r="B61" s="69">
        <v>6</v>
      </c>
      <c r="C61" s="67" t="s">
        <v>337</v>
      </c>
      <c r="D61" s="73">
        <v>3.5000000000000003E-2</v>
      </c>
      <c r="E61" s="75">
        <v>3.3000000000000002E-2</v>
      </c>
      <c r="F61" s="75">
        <v>2.8000000000000001E-2</v>
      </c>
      <c r="G61" s="75">
        <v>2.9000000000000001E-2</v>
      </c>
      <c r="H61" s="75">
        <v>2.9000000000000001E-2</v>
      </c>
      <c r="I61" s="75">
        <v>2.9000000000000001E-2</v>
      </c>
      <c r="J61" s="75">
        <v>3.3000000000000002E-2</v>
      </c>
      <c r="K61" s="75">
        <v>2.8000000000000001E-2</v>
      </c>
      <c r="L61" s="77">
        <v>3.4000000000000002E-2</v>
      </c>
      <c r="M61" s="95" t="str">
        <f t="shared" si="0"/>
        <v>Include</v>
      </c>
    </row>
    <row r="62" spans="1:13" ht="17.399999999999999" thickBot="1">
      <c r="A62">
        <v>2021</v>
      </c>
      <c r="B62" s="70">
        <v>7</v>
      </c>
      <c r="C62" s="68" t="s">
        <v>338</v>
      </c>
      <c r="D62" s="73">
        <v>1.2E-2</v>
      </c>
      <c r="E62" s="74">
        <v>1.4E-2</v>
      </c>
      <c r="F62" s="74">
        <v>0.02</v>
      </c>
      <c r="G62" s="74">
        <v>2.1999999999999999E-2</v>
      </c>
      <c r="H62" s="74">
        <v>2.1000000000000001E-2</v>
      </c>
      <c r="I62" s="74">
        <v>1.4E-2</v>
      </c>
      <c r="J62" s="74">
        <v>2.5000000000000001E-2</v>
      </c>
      <c r="K62" s="74">
        <v>8.9999999999999993E-3</v>
      </c>
      <c r="L62" s="76">
        <v>2.5999999999999999E-2</v>
      </c>
      <c r="M62" s="95" t="str">
        <f t="shared" si="0"/>
        <v>Include</v>
      </c>
    </row>
    <row r="63" spans="1:13" ht="17.399999999999999" hidden="1" thickBot="1">
      <c r="A63">
        <v>2021</v>
      </c>
      <c r="B63" s="69">
        <v>8</v>
      </c>
      <c r="C63" s="67" t="s">
        <v>340</v>
      </c>
      <c r="D63" s="73">
        <v>0.01</v>
      </c>
      <c r="E63" s="75">
        <v>8.0000000000000002E-3</v>
      </c>
      <c r="F63" s="75">
        <v>4.0000000000000001E-3</v>
      </c>
      <c r="G63" s="75">
        <v>4.0000000000000001E-3</v>
      </c>
      <c r="H63" s="75">
        <v>4.0000000000000001E-3</v>
      </c>
      <c r="I63" s="75">
        <v>8.9999999999999993E-3</v>
      </c>
      <c r="J63" s="75">
        <v>1E-3</v>
      </c>
      <c r="K63" s="75">
        <v>5.0000000000000001E-3</v>
      </c>
      <c r="L63" s="77">
        <v>2E-3</v>
      </c>
      <c r="M63" s="95" t="str">
        <f t="shared" si="0"/>
        <v>Exclude</v>
      </c>
    </row>
    <row r="64" spans="1:13" ht="17.399999999999999" hidden="1" thickBot="1">
      <c r="A64">
        <v>2021</v>
      </c>
      <c r="B64" s="70">
        <v>9</v>
      </c>
      <c r="C64" s="68" t="s">
        <v>339</v>
      </c>
      <c r="D64" s="73">
        <v>7.0000000000000001E-3</v>
      </c>
      <c r="E64" s="74">
        <v>8.0000000000000002E-3</v>
      </c>
      <c r="F64" s="74">
        <v>1.0999999999999999E-2</v>
      </c>
      <c r="G64" s="74">
        <v>1.0999999999999999E-2</v>
      </c>
      <c r="H64" s="74">
        <v>1.0999999999999999E-2</v>
      </c>
      <c r="I64" s="74">
        <v>6.0000000000000001E-3</v>
      </c>
      <c r="J64" s="74">
        <v>2.1999999999999999E-2</v>
      </c>
      <c r="K64" s="74">
        <v>1.4E-2</v>
      </c>
      <c r="L64" s="76">
        <v>1.6E-2</v>
      </c>
      <c r="M64" s="95" t="str">
        <f t="shared" si="0"/>
        <v>Exclude</v>
      </c>
    </row>
    <row r="65" spans="1:13" ht="17.399999999999999" hidden="1" thickBot="1">
      <c r="A65">
        <v>2021</v>
      </c>
      <c r="B65" s="69">
        <v>10</v>
      </c>
      <c r="C65" s="67" t="s">
        <v>341</v>
      </c>
      <c r="D65" s="73">
        <v>6.0000000000000001E-3</v>
      </c>
      <c r="E65" s="75">
        <v>6.0000000000000001E-3</v>
      </c>
      <c r="F65" s="75">
        <v>8.9999999999999993E-3</v>
      </c>
      <c r="G65" s="75">
        <v>6.0000000000000001E-3</v>
      </c>
      <c r="H65" s="75">
        <v>7.0000000000000001E-3</v>
      </c>
      <c r="I65" s="75">
        <v>4.0000000000000001E-3</v>
      </c>
      <c r="J65" s="75">
        <v>8.0000000000000002E-3</v>
      </c>
      <c r="K65" s="75">
        <v>0</v>
      </c>
      <c r="L65" s="77">
        <v>4.0000000000000001E-3</v>
      </c>
      <c r="M65" s="95" t="str">
        <f t="shared" si="0"/>
        <v>Exclude</v>
      </c>
    </row>
    <row r="66" spans="1:13" ht="17.399999999999999" hidden="1" thickBot="1">
      <c r="A66">
        <v>2021</v>
      </c>
      <c r="B66" s="70">
        <v>11</v>
      </c>
      <c r="C66" s="68" t="s">
        <v>346</v>
      </c>
      <c r="D66" s="73">
        <v>4.0000000000000001E-3</v>
      </c>
      <c r="E66" s="74">
        <v>5.0000000000000001E-3</v>
      </c>
      <c r="F66" s="74">
        <v>4.0000000000000001E-3</v>
      </c>
      <c r="G66" s="74">
        <v>3.0000000000000001E-3</v>
      </c>
      <c r="H66" s="74">
        <v>3.0000000000000001E-3</v>
      </c>
      <c r="I66" s="74">
        <v>3.0000000000000001E-3</v>
      </c>
      <c r="J66" s="74">
        <v>2E-3</v>
      </c>
      <c r="K66" s="74">
        <v>5.0000000000000001E-3</v>
      </c>
      <c r="L66" s="76">
        <v>2E-3</v>
      </c>
      <c r="M66" s="95" t="str">
        <f t="shared" si="0"/>
        <v>Exclude</v>
      </c>
    </row>
    <row r="67" spans="1:13" ht="17.399999999999999" hidden="1" thickBot="1">
      <c r="A67">
        <v>2021</v>
      </c>
      <c r="B67" s="69">
        <v>12</v>
      </c>
      <c r="C67" s="67" t="s">
        <v>342</v>
      </c>
      <c r="D67" s="73">
        <v>3.0000000000000001E-3</v>
      </c>
      <c r="E67" s="75">
        <v>3.0000000000000001E-3</v>
      </c>
      <c r="F67" s="75">
        <v>3.0000000000000001E-3</v>
      </c>
      <c r="G67" s="75">
        <v>2E-3</v>
      </c>
      <c r="H67" s="75">
        <v>3.0000000000000001E-3</v>
      </c>
      <c r="I67" s="75">
        <v>1E-3</v>
      </c>
      <c r="J67" s="75">
        <v>1E-3</v>
      </c>
      <c r="K67" s="75">
        <v>8.9999999999999993E-3</v>
      </c>
      <c r="L67" s="77">
        <v>2E-3</v>
      </c>
      <c r="M67" s="95" t="str">
        <f t="shared" ref="M67:M130" si="1">IF(D67&gt;0.01, "Include", "Exclude")</f>
        <v>Exclude</v>
      </c>
    </row>
    <row r="68" spans="1:13" ht="17.399999999999999" hidden="1" thickBot="1">
      <c r="A68">
        <v>2021</v>
      </c>
      <c r="B68" s="70">
        <v>13</v>
      </c>
      <c r="C68" s="68" t="s">
        <v>348</v>
      </c>
      <c r="D68" s="73">
        <v>3.0000000000000001E-3</v>
      </c>
      <c r="E68" s="74">
        <v>3.0000000000000001E-3</v>
      </c>
      <c r="F68" s="74">
        <v>3.0000000000000001E-3</v>
      </c>
      <c r="G68" s="74">
        <v>2E-3</v>
      </c>
      <c r="H68" s="74">
        <v>2E-3</v>
      </c>
      <c r="I68" s="74">
        <v>4.0000000000000001E-3</v>
      </c>
      <c r="J68" s="74">
        <v>0</v>
      </c>
      <c r="K68" s="74">
        <v>8.9999999999999993E-3</v>
      </c>
      <c r="L68" s="76">
        <v>2E-3</v>
      </c>
      <c r="M68" s="95" t="str">
        <f t="shared" si="1"/>
        <v>Exclude</v>
      </c>
    </row>
    <row r="69" spans="1:13" ht="17.399999999999999" hidden="1" thickBot="1">
      <c r="A69">
        <v>2021</v>
      </c>
      <c r="B69" s="69">
        <v>14</v>
      </c>
      <c r="C69" s="67" t="s">
        <v>343</v>
      </c>
      <c r="D69" s="73">
        <v>2E-3</v>
      </c>
      <c r="E69" s="75">
        <v>2E-3</v>
      </c>
      <c r="F69" s="75">
        <v>1E-3</v>
      </c>
      <c r="G69" s="75">
        <v>1E-3</v>
      </c>
      <c r="H69" s="75">
        <v>1E-3</v>
      </c>
      <c r="I69" s="75">
        <v>1E-3</v>
      </c>
      <c r="J69" s="75">
        <v>0</v>
      </c>
      <c r="K69" s="75">
        <v>5.0000000000000001E-3</v>
      </c>
      <c r="L69" s="77">
        <v>2E-3</v>
      </c>
      <c r="M69" s="95" t="str">
        <f t="shared" si="1"/>
        <v>Exclude</v>
      </c>
    </row>
    <row r="70" spans="1:13" ht="17.399999999999999" hidden="1" thickBot="1">
      <c r="A70">
        <v>2021</v>
      </c>
      <c r="B70" s="70">
        <v>15</v>
      </c>
      <c r="C70" s="68" t="s">
        <v>345</v>
      </c>
      <c r="D70" s="73">
        <v>1E-3</v>
      </c>
      <c r="E70" s="74">
        <v>2E-3</v>
      </c>
      <c r="F70" s="74">
        <v>2E-3</v>
      </c>
      <c r="G70" s="74">
        <v>3.0000000000000001E-3</v>
      </c>
      <c r="H70" s="74">
        <v>3.0000000000000001E-3</v>
      </c>
      <c r="I70" s="74">
        <v>1E-3</v>
      </c>
      <c r="J70" s="74">
        <v>4.0000000000000001E-3</v>
      </c>
      <c r="K70" s="74">
        <v>0</v>
      </c>
      <c r="L70" s="76">
        <v>3.0000000000000001E-3</v>
      </c>
      <c r="M70" s="95" t="str">
        <f t="shared" si="1"/>
        <v>Exclude</v>
      </c>
    </row>
    <row r="71" spans="1:13" ht="17.399999999999999" hidden="1" thickBot="1">
      <c r="A71">
        <v>2021</v>
      </c>
      <c r="B71" s="69">
        <v>16</v>
      </c>
      <c r="C71" s="67" t="s">
        <v>344</v>
      </c>
      <c r="D71" s="73">
        <v>1E-3</v>
      </c>
      <c r="E71" s="75">
        <v>1E-3</v>
      </c>
      <c r="F71" s="75">
        <v>3.0000000000000001E-3</v>
      </c>
      <c r="G71" s="75">
        <v>4.0000000000000001E-3</v>
      </c>
      <c r="H71" s="75">
        <v>4.0000000000000001E-3</v>
      </c>
      <c r="I71" s="75">
        <v>1E-3</v>
      </c>
      <c r="J71" s="75">
        <v>4.0000000000000001E-3</v>
      </c>
      <c r="K71" s="75">
        <v>0</v>
      </c>
      <c r="L71" s="77">
        <v>2E-3</v>
      </c>
      <c r="M71" s="95" t="str">
        <f t="shared" si="1"/>
        <v>Exclude</v>
      </c>
    </row>
    <row r="72" spans="1:13" ht="17.399999999999999" hidden="1" thickBot="1">
      <c r="A72">
        <v>2021</v>
      </c>
      <c r="B72" s="70">
        <v>17</v>
      </c>
      <c r="C72" s="68" t="s">
        <v>349</v>
      </c>
      <c r="D72" s="73">
        <v>1E-3</v>
      </c>
      <c r="E72" s="74">
        <v>1E-3</v>
      </c>
      <c r="F72" s="74">
        <v>2E-3</v>
      </c>
      <c r="G72" s="74">
        <v>0</v>
      </c>
      <c r="H72" s="74">
        <v>1E-3</v>
      </c>
      <c r="I72" s="74">
        <v>0</v>
      </c>
      <c r="J72" s="74">
        <v>1E-3</v>
      </c>
      <c r="K72" s="74">
        <v>0</v>
      </c>
      <c r="L72" s="76">
        <v>0</v>
      </c>
      <c r="M72" s="95" t="str">
        <f t="shared" si="1"/>
        <v>Exclude</v>
      </c>
    </row>
    <row r="73" spans="1:13" ht="17.399999999999999" hidden="1" thickBot="1">
      <c r="A73">
        <v>2021</v>
      </c>
      <c r="B73" s="78">
        <v>18</v>
      </c>
      <c r="C73" s="79" t="s">
        <v>347</v>
      </c>
      <c r="D73" s="80">
        <v>1E-3</v>
      </c>
      <c r="E73" s="81">
        <v>1E-3</v>
      </c>
      <c r="F73" s="81">
        <v>1E-3</v>
      </c>
      <c r="G73" s="81">
        <v>0</v>
      </c>
      <c r="H73" s="81">
        <v>1E-3</v>
      </c>
      <c r="I73" s="81">
        <v>0</v>
      </c>
      <c r="J73" s="81">
        <v>0</v>
      </c>
      <c r="K73" s="81">
        <v>0</v>
      </c>
      <c r="L73" s="82">
        <v>2E-3</v>
      </c>
      <c r="M73" s="95" t="str">
        <f t="shared" si="1"/>
        <v>Exclude</v>
      </c>
    </row>
    <row r="74" spans="1:13" ht="17.399999999999999" thickTop="1">
      <c r="A74">
        <v>2020</v>
      </c>
      <c r="B74" s="83">
        <v>1</v>
      </c>
      <c r="C74" s="84" t="s">
        <v>332</v>
      </c>
      <c r="D74" s="85">
        <v>0.42699999999999999</v>
      </c>
      <c r="E74" s="86">
        <v>0.437</v>
      </c>
      <c r="F74" s="86">
        <v>0.41599999999999998</v>
      </c>
      <c r="G74" s="86">
        <v>0.42899999999999999</v>
      </c>
      <c r="H74" s="86">
        <v>0.42399999999999999</v>
      </c>
      <c r="I74" s="86">
        <v>0.503</v>
      </c>
      <c r="J74" s="86">
        <v>0.38500000000000001</v>
      </c>
      <c r="K74" s="86">
        <v>0.496</v>
      </c>
      <c r="L74" s="87">
        <v>0.41</v>
      </c>
      <c r="M74" s="95" t="str">
        <f t="shared" si="1"/>
        <v>Include</v>
      </c>
    </row>
    <row r="75" spans="1:13" ht="16.8">
      <c r="A75">
        <v>2020</v>
      </c>
      <c r="B75" s="69">
        <v>2</v>
      </c>
      <c r="C75" s="67" t="s">
        <v>333</v>
      </c>
      <c r="D75" s="73">
        <v>0.27900000000000003</v>
      </c>
      <c r="E75" s="75">
        <v>0.26900000000000002</v>
      </c>
      <c r="F75" s="75">
        <v>0.27900000000000003</v>
      </c>
      <c r="G75" s="75">
        <v>0.27500000000000002</v>
      </c>
      <c r="H75" s="75">
        <v>0.27600000000000002</v>
      </c>
      <c r="I75" s="75">
        <v>0.26400000000000001</v>
      </c>
      <c r="J75" s="75">
        <v>0.30599999999999999</v>
      </c>
      <c r="K75" s="75">
        <v>0.23599999999999999</v>
      </c>
      <c r="L75" s="77">
        <v>0.27900000000000003</v>
      </c>
      <c r="M75" s="95" t="str">
        <f t="shared" si="1"/>
        <v>Include</v>
      </c>
    </row>
    <row r="76" spans="1:13" ht="16.8">
      <c r="A76">
        <v>2020</v>
      </c>
      <c r="B76" s="70">
        <v>3</v>
      </c>
      <c r="C76" s="68" t="s">
        <v>334</v>
      </c>
      <c r="D76" s="73">
        <v>9.7000000000000003E-2</v>
      </c>
      <c r="E76" s="74">
        <v>9.8000000000000004E-2</v>
      </c>
      <c r="F76" s="74">
        <v>9.9000000000000005E-2</v>
      </c>
      <c r="G76" s="74">
        <v>0.10100000000000001</v>
      </c>
      <c r="H76" s="74">
        <v>0.1</v>
      </c>
      <c r="I76" s="74">
        <v>8.2000000000000003E-2</v>
      </c>
      <c r="J76" s="74">
        <v>0.108</v>
      </c>
      <c r="K76" s="74">
        <v>7.0999999999999994E-2</v>
      </c>
      <c r="L76" s="76">
        <v>9.1999999999999998E-2</v>
      </c>
      <c r="M76" s="95" t="str">
        <f t="shared" si="1"/>
        <v>Include</v>
      </c>
    </row>
    <row r="77" spans="1:13" ht="16.8">
      <c r="A77">
        <v>2020</v>
      </c>
      <c r="B77" s="69">
        <v>4</v>
      </c>
      <c r="C77" s="67" t="s">
        <v>336</v>
      </c>
      <c r="D77" s="73">
        <v>5.8999999999999997E-2</v>
      </c>
      <c r="E77" s="75">
        <v>5.5E-2</v>
      </c>
      <c r="F77" s="75">
        <v>5.6000000000000001E-2</v>
      </c>
      <c r="G77" s="75">
        <v>4.9000000000000002E-2</v>
      </c>
      <c r="H77" s="75">
        <v>5.0999999999999997E-2</v>
      </c>
      <c r="I77" s="75">
        <v>3.6999999999999998E-2</v>
      </c>
      <c r="J77" s="75">
        <v>6.3E-2</v>
      </c>
      <c r="K77" s="75">
        <v>8.6999999999999994E-2</v>
      </c>
      <c r="L77" s="77">
        <v>5.6000000000000001E-2</v>
      </c>
      <c r="M77" s="95" t="str">
        <f t="shared" si="1"/>
        <v>Include</v>
      </c>
    </row>
    <row r="78" spans="1:13" ht="16.8">
      <c r="A78">
        <v>2020</v>
      </c>
      <c r="B78" s="70">
        <v>5</v>
      </c>
      <c r="C78" s="68" t="s">
        <v>335</v>
      </c>
      <c r="D78" s="73">
        <v>5.0999999999999997E-2</v>
      </c>
      <c r="E78" s="74">
        <v>5.5E-2</v>
      </c>
      <c r="F78" s="74">
        <v>0.05</v>
      </c>
      <c r="G78" s="74">
        <v>5.1999999999999998E-2</v>
      </c>
      <c r="H78" s="74">
        <v>5.0999999999999997E-2</v>
      </c>
      <c r="I78" s="74">
        <v>4.3999999999999997E-2</v>
      </c>
      <c r="J78" s="74">
        <v>4.2999999999999997E-2</v>
      </c>
      <c r="K78" s="74">
        <v>3.1E-2</v>
      </c>
      <c r="L78" s="76">
        <v>5.0999999999999997E-2</v>
      </c>
      <c r="M78" s="95" t="str">
        <f t="shared" si="1"/>
        <v>Include</v>
      </c>
    </row>
    <row r="79" spans="1:13" ht="16.8">
      <c r="A79">
        <v>2020</v>
      </c>
      <c r="B79" s="69">
        <v>6</v>
      </c>
      <c r="C79" s="67" t="s">
        <v>337</v>
      </c>
      <c r="D79" s="73">
        <v>3.4000000000000002E-2</v>
      </c>
      <c r="E79" s="75">
        <v>3.3000000000000002E-2</v>
      </c>
      <c r="F79" s="75">
        <v>3.5999999999999997E-2</v>
      </c>
      <c r="G79" s="75">
        <v>4.1000000000000002E-2</v>
      </c>
      <c r="H79" s="75">
        <v>3.9E-2</v>
      </c>
      <c r="I79" s="75">
        <v>2.5999999999999999E-2</v>
      </c>
      <c r="J79" s="75">
        <v>3.6999999999999998E-2</v>
      </c>
      <c r="K79" s="75">
        <v>3.1E-2</v>
      </c>
      <c r="L79" s="77">
        <v>4.3999999999999997E-2</v>
      </c>
      <c r="M79" s="95" t="str">
        <f t="shared" si="1"/>
        <v>Include</v>
      </c>
    </row>
    <row r="80" spans="1:13" ht="17.399999999999999" thickBot="1">
      <c r="A80">
        <v>2020</v>
      </c>
      <c r="B80" s="70">
        <v>7</v>
      </c>
      <c r="C80" s="68" t="s">
        <v>338</v>
      </c>
      <c r="D80" s="73">
        <v>1.2E-2</v>
      </c>
      <c r="E80" s="74">
        <v>1.2999999999999999E-2</v>
      </c>
      <c r="F80" s="74">
        <v>1.7999999999999999E-2</v>
      </c>
      <c r="G80" s="74">
        <v>1.2999999999999999E-2</v>
      </c>
      <c r="H80" s="74">
        <v>1.4999999999999999E-2</v>
      </c>
      <c r="I80" s="74">
        <v>1.2E-2</v>
      </c>
      <c r="J80" s="74">
        <v>1.9E-2</v>
      </c>
      <c r="K80" s="74">
        <v>8.0000000000000002E-3</v>
      </c>
      <c r="L80" s="76">
        <v>2.1000000000000001E-2</v>
      </c>
      <c r="M80" s="95" t="str">
        <f t="shared" si="1"/>
        <v>Include</v>
      </c>
    </row>
    <row r="81" spans="1:13" ht="17.399999999999999" hidden="1" thickBot="1">
      <c r="A81">
        <v>2020</v>
      </c>
      <c r="B81" s="69">
        <v>8</v>
      </c>
      <c r="C81" s="67" t="s">
        <v>340</v>
      </c>
      <c r="D81" s="73">
        <v>0.01</v>
      </c>
      <c r="E81" s="75">
        <v>8.9999999999999993E-3</v>
      </c>
      <c r="F81" s="75">
        <v>5.0000000000000001E-3</v>
      </c>
      <c r="G81" s="75">
        <v>7.0000000000000001E-3</v>
      </c>
      <c r="H81" s="75">
        <v>6.0000000000000001E-3</v>
      </c>
      <c r="I81" s="75">
        <v>8.9999999999999993E-3</v>
      </c>
      <c r="J81" s="75">
        <v>3.0000000000000001E-3</v>
      </c>
      <c r="K81" s="75">
        <v>0</v>
      </c>
      <c r="L81" s="77">
        <v>1E-3</v>
      </c>
      <c r="M81" s="95" t="str">
        <f t="shared" si="1"/>
        <v>Exclude</v>
      </c>
    </row>
    <row r="82" spans="1:13" ht="17.399999999999999" hidden="1" thickBot="1">
      <c r="A82">
        <v>2020</v>
      </c>
      <c r="B82" s="70">
        <v>9</v>
      </c>
      <c r="C82" s="68" t="s">
        <v>339</v>
      </c>
      <c r="D82" s="73">
        <v>8.9999999999999993E-3</v>
      </c>
      <c r="E82" s="74">
        <v>0.01</v>
      </c>
      <c r="F82" s="74">
        <v>1.4E-2</v>
      </c>
      <c r="G82" s="74">
        <v>0.01</v>
      </c>
      <c r="H82" s="74">
        <v>1.0999999999999999E-2</v>
      </c>
      <c r="I82" s="74">
        <v>5.0000000000000001E-3</v>
      </c>
      <c r="J82" s="74">
        <v>1.9E-2</v>
      </c>
      <c r="K82" s="74">
        <v>8.0000000000000002E-3</v>
      </c>
      <c r="L82" s="76">
        <v>1.7000000000000001E-2</v>
      </c>
      <c r="M82" s="95" t="str">
        <f t="shared" si="1"/>
        <v>Exclude</v>
      </c>
    </row>
    <row r="83" spans="1:13" ht="17.399999999999999" hidden="1" thickBot="1">
      <c r="A83">
        <v>2020</v>
      </c>
      <c r="B83" s="69">
        <v>10</v>
      </c>
      <c r="C83" s="67" t="s">
        <v>341</v>
      </c>
      <c r="D83" s="73">
        <v>8.0000000000000002E-3</v>
      </c>
      <c r="E83" s="75">
        <v>7.0000000000000001E-3</v>
      </c>
      <c r="F83" s="75">
        <v>0.01</v>
      </c>
      <c r="G83" s="75">
        <v>8.9999999999999993E-3</v>
      </c>
      <c r="H83" s="75">
        <v>8.9999999999999993E-3</v>
      </c>
      <c r="I83" s="75">
        <v>6.0000000000000001E-3</v>
      </c>
      <c r="J83" s="75">
        <v>8.0000000000000002E-3</v>
      </c>
      <c r="K83" s="75">
        <v>0</v>
      </c>
      <c r="L83" s="77">
        <v>8.9999999999999993E-3</v>
      </c>
      <c r="M83" s="95" t="str">
        <f t="shared" si="1"/>
        <v>Exclude</v>
      </c>
    </row>
    <row r="84" spans="1:13" ht="17.399999999999999" hidden="1" thickBot="1">
      <c r="A84">
        <v>2020</v>
      </c>
      <c r="B84" s="70">
        <v>11</v>
      </c>
      <c r="C84" s="68" t="s">
        <v>346</v>
      </c>
      <c r="D84" s="73">
        <v>4.0000000000000001E-3</v>
      </c>
      <c r="E84" s="74">
        <v>3.0000000000000001E-3</v>
      </c>
      <c r="F84" s="74">
        <v>3.0000000000000001E-3</v>
      </c>
      <c r="G84" s="74">
        <v>3.0000000000000001E-3</v>
      </c>
      <c r="H84" s="74">
        <v>3.0000000000000001E-3</v>
      </c>
      <c r="I84" s="74">
        <v>2E-3</v>
      </c>
      <c r="J84" s="74">
        <v>0</v>
      </c>
      <c r="K84" s="74">
        <v>2.4E-2</v>
      </c>
      <c r="L84" s="76">
        <v>4.0000000000000001E-3</v>
      </c>
      <c r="M84" s="95" t="str">
        <f t="shared" si="1"/>
        <v>Exclude</v>
      </c>
    </row>
    <row r="85" spans="1:13" ht="17.399999999999999" hidden="1" thickBot="1">
      <c r="A85">
        <v>2020</v>
      </c>
      <c r="B85" s="69">
        <v>12</v>
      </c>
      <c r="C85" s="67" t="s">
        <v>348</v>
      </c>
      <c r="D85" s="73">
        <v>3.0000000000000001E-3</v>
      </c>
      <c r="E85" s="75">
        <v>4.0000000000000001E-3</v>
      </c>
      <c r="F85" s="75">
        <v>3.0000000000000001E-3</v>
      </c>
      <c r="G85" s="75">
        <v>2E-3</v>
      </c>
      <c r="H85" s="75">
        <v>2E-3</v>
      </c>
      <c r="I85" s="75">
        <v>6.0000000000000001E-3</v>
      </c>
      <c r="J85" s="75">
        <v>0</v>
      </c>
      <c r="K85" s="75">
        <v>0</v>
      </c>
      <c r="L85" s="77">
        <v>0</v>
      </c>
      <c r="M85" s="95" t="str">
        <f t="shared" si="1"/>
        <v>Exclude</v>
      </c>
    </row>
    <row r="86" spans="1:13" ht="17.399999999999999" hidden="1" thickBot="1">
      <c r="A86">
        <v>2020</v>
      </c>
      <c r="B86" s="70">
        <v>13</v>
      </c>
      <c r="C86" s="68" t="s">
        <v>342</v>
      </c>
      <c r="D86" s="73">
        <v>2E-3</v>
      </c>
      <c r="E86" s="74">
        <v>2E-3</v>
      </c>
      <c r="F86" s="74">
        <v>3.0000000000000001E-3</v>
      </c>
      <c r="G86" s="74">
        <v>2E-3</v>
      </c>
      <c r="H86" s="74">
        <v>2E-3</v>
      </c>
      <c r="I86" s="74">
        <v>0</v>
      </c>
      <c r="J86" s="74">
        <v>2E-3</v>
      </c>
      <c r="K86" s="74">
        <v>8.0000000000000002E-3</v>
      </c>
      <c r="L86" s="76">
        <v>4.0000000000000001E-3</v>
      </c>
      <c r="M86" s="95" t="str">
        <f t="shared" si="1"/>
        <v>Exclude</v>
      </c>
    </row>
    <row r="87" spans="1:13" ht="17.399999999999999" hidden="1" thickBot="1">
      <c r="A87">
        <v>2020</v>
      </c>
      <c r="B87" s="69">
        <v>14</v>
      </c>
      <c r="C87" s="67" t="s">
        <v>347</v>
      </c>
      <c r="D87" s="73">
        <v>1E-3</v>
      </c>
      <c r="E87" s="75">
        <v>0</v>
      </c>
      <c r="F87" s="75">
        <v>0</v>
      </c>
      <c r="G87" s="75">
        <v>0</v>
      </c>
      <c r="H87" s="75">
        <v>0</v>
      </c>
      <c r="I87" s="75">
        <v>0</v>
      </c>
      <c r="J87" s="75">
        <v>0</v>
      </c>
      <c r="K87" s="75">
        <v>0</v>
      </c>
      <c r="L87" s="77">
        <v>0</v>
      </c>
      <c r="M87" s="95" t="str">
        <f t="shared" si="1"/>
        <v>Exclude</v>
      </c>
    </row>
    <row r="88" spans="1:13" ht="17.399999999999999" hidden="1" thickBot="1">
      <c r="A88">
        <v>2020</v>
      </c>
      <c r="B88" s="70">
        <v>15</v>
      </c>
      <c r="C88" s="68" t="s">
        <v>345</v>
      </c>
      <c r="D88" s="73">
        <v>1E-3</v>
      </c>
      <c r="E88" s="74">
        <v>2E-3</v>
      </c>
      <c r="F88" s="74">
        <v>3.0000000000000001E-3</v>
      </c>
      <c r="G88" s="74">
        <v>4.0000000000000001E-3</v>
      </c>
      <c r="H88" s="74">
        <v>4.0000000000000001E-3</v>
      </c>
      <c r="I88" s="74">
        <v>1E-3</v>
      </c>
      <c r="J88" s="74">
        <v>3.0000000000000001E-3</v>
      </c>
      <c r="K88" s="74">
        <v>0</v>
      </c>
      <c r="L88" s="76">
        <v>5.0000000000000001E-3</v>
      </c>
      <c r="M88" s="95" t="str">
        <f t="shared" si="1"/>
        <v>Exclude</v>
      </c>
    </row>
    <row r="89" spans="1:13" ht="17.399999999999999" hidden="1" thickBot="1">
      <c r="A89">
        <v>2020</v>
      </c>
      <c r="B89" s="69">
        <v>16</v>
      </c>
      <c r="C89" s="67" t="s">
        <v>344</v>
      </c>
      <c r="D89" s="73">
        <v>1E-3</v>
      </c>
      <c r="E89" s="75">
        <v>1E-3</v>
      </c>
      <c r="F89" s="75">
        <v>2E-3</v>
      </c>
      <c r="G89" s="75">
        <v>3.0000000000000001E-3</v>
      </c>
      <c r="H89" s="75">
        <v>3.0000000000000001E-3</v>
      </c>
      <c r="I89" s="75">
        <v>1E-3</v>
      </c>
      <c r="J89" s="75">
        <v>3.0000000000000001E-3</v>
      </c>
      <c r="K89" s="75">
        <v>0</v>
      </c>
      <c r="L89" s="77">
        <v>0</v>
      </c>
      <c r="M89" s="95" t="str">
        <f t="shared" si="1"/>
        <v>Exclude</v>
      </c>
    </row>
    <row r="90" spans="1:13" ht="17.399999999999999" hidden="1" thickBot="1">
      <c r="A90">
        <v>2020</v>
      </c>
      <c r="B90" s="70">
        <v>17</v>
      </c>
      <c r="C90" s="68" t="s">
        <v>349</v>
      </c>
      <c r="D90" s="73">
        <v>1E-3</v>
      </c>
      <c r="E90" s="74">
        <v>1E-3</v>
      </c>
      <c r="F90" s="74">
        <v>3.0000000000000001E-3</v>
      </c>
      <c r="G90" s="74">
        <v>1E-3</v>
      </c>
      <c r="H90" s="74">
        <v>1E-3</v>
      </c>
      <c r="I90" s="74">
        <v>1E-3</v>
      </c>
      <c r="J90" s="74">
        <v>0</v>
      </c>
      <c r="K90" s="74">
        <v>0</v>
      </c>
      <c r="L90" s="76">
        <v>4.0000000000000001E-3</v>
      </c>
      <c r="M90" s="95" t="str">
        <f t="shared" si="1"/>
        <v>Exclude</v>
      </c>
    </row>
    <row r="91" spans="1:13" ht="17.399999999999999" hidden="1" thickBot="1">
      <c r="A91">
        <v>2020</v>
      </c>
      <c r="B91" s="78">
        <v>18</v>
      </c>
      <c r="C91" s="79" t="s">
        <v>343</v>
      </c>
      <c r="D91" s="80">
        <v>1E-3</v>
      </c>
      <c r="E91" s="81">
        <v>1E-3</v>
      </c>
      <c r="F91" s="81">
        <v>1E-3</v>
      </c>
      <c r="G91" s="81">
        <v>1E-3</v>
      </c>
      <c r="H91" s="81">
        <v>1E-3</v>
      </c>
      <c r="I91" s="81">
        <v>2E-3</v>
      </c>
      <c r="J91" s="81">
        <v>0</v>
      </c>
      <c r="K91" s="81">
        <v>0</v>
      </c>
      <c r="L91" s="82">
        <v>4.0000000000000001E-3</v>
      </c>
      <c r="M91" s="95" t="str">
        <f t="shared" si="1"/>
        <v>Exclude</v>
      </c>
    </row>
    <row r="92" spans="1:13" ht="17.399999999999999" thickTop="1">
      <c r="A92">
        <v>2019</v>
      </c>
      <c r="B92" s="83">
        <v>1</v>
      </c>
      <c r="C92" s="84" t="s">
        <v>332</v>
      </c>
      <c r="D92" s="85">
        <v>0.42599999999999999</v>
      </c>
      <c r="E92" s="86">
        <v>0.42899999999999999</v>
      </c>
      <c r="F92" s="86">
        <v>0.41599999999999998</v>
      </c>
      <c r="G92" s="86">
        <v>0.42099999999999999</v>
      </c>
      <c r="H92" s="86">
        <v>0.41899999999999998</v>
      </c>
      <c r="I92" s="86">
        <v>0.48399999999999999</v>
      </c>
      <c r="J92" s="86">
        <v>0.41199999999999998</v>
      </c>
      <c r="K92" s="86">
        <v>0.379</v>
      </c>
      <c r="L92" s="87">
        <v>0.42899999999999999</v>
      </c>
      <c r="M92" s="95" t="str">
        <f t="shared" si="1"/>
        <v>Include</v>
      </c>
    </row>
    <row r="93" spans="1:13" ht="16.8">
      <c r="A93">
        <v>2019</v>
      </c>
      <c r="B93" s="69">
        <v>2</v>
      </c>
      <c r="C93" s="67" t="s">
        <v>333</v>
      </c>
      <c r="D93" s="73">
        <v>0.26100000000000001</v>
      </c>
      <c r="E93" s="75">
        <v>0.26700000000000002</v>
      </c>
      <c r="F93" s="75">
        <v>0.26700000000000002</v>
      </c>
      <c r="G93" s="75">
        <v>0.26900000000000002</v>
      </c>
      <c r="H93" s="75">
        <v>0.26900000000000002</v>
      </c>
      <c r="I93" s="75">
        <v>0.26900000000000002</v>
      </c>
      <c r="J93" s="75">
        <v>0.252</v>
      </c>
      <c r="K93" s="75">
        <v>0.251</v>
      </c>
      <c r="L93" s="77">
        <v>0.27</v>
      </c>
      <c r="M93" s="95" t="str">
        <f t="shared" si="1"/>
        <v>Include</v>
      </c>
    </row>
    <row r="94" spans="1:13" ht="16.8">
      <c r="A94">
        <v>2019</v>
      </c>
      <c r="B94" s="70">
        <v>3</v>
      </c>
      <c r="C94" s="68" t="s">
        <v>334</v>
      </c>
      <c r="D94" s="73">
        <v>0.11600000000000001</v>
      </c>
      <c r="E94" s="74">
        <v>0.113</v>
      </c>
      <c r="F94" s="74">
        <v>0.106</v>
      </c>
      <c r="G94" s="74">
        <v>0.115</v>
      </c>
      <c r="H94" s="74">
        <v>0.112</v>
      </c>
      <c r="I94" s="74">
        <v>8.6999999999999994E-2</v>
      </c>
      <c r="J94" s="74">
        <v>0.111</v>
      </c>
      <c r="K94" s="74">
        <v>0.128</v>
      </c>
      <c r="L94" s="76">
        <v>0.10100000000000001</v>
      </c>
      <c r="M94" s="95" t="str">
        <f t="shared" si="1"/>
        <v>Include</v>
      </c>
    </row>
    <row r="95" spans="1:13" ht="16.8">
      <c r="A95">
        <v>2019</v>
      </c>
      <c r="B95" s="69">
        <v>4</v>
      </c>
      <c r="C95" s="67" t="s">
        <v>335</v>
      </c>
      <c r="D95" s="73">
        <v>5.1999999999999998E-2</v>
      </c>
      <c r="E95" s="75">
        <v>4.8000000000000001E-2</v>
      </c>
      <c r="F95" s="75">
        <v>6.2E-2</v>
      </c>
      <c r="G95" s="75">
        <v>5.5E-2</v>
      </c>
      <c r="H95" s="75">
        <v>5.8000000000000003E-2</v>
      </c>
      <c r="I95" s="75">
        <v>4.4999999999999998E-2</v>
      </c>
      <c r="J95" s="75">
        <v>7.9000000000000001E-2</v>
      </c>
      <c r="K95" s="75">
        <v>4.5999999999999999E-2</v>
      </c>
      <c r="L95" s="77">
        <v>5.6000000000000001E-2</v>
      </c>
      <c r="M95" s="95" t="str">
        <f t="shared" si="1"/>
        <v>Include</v>
      </c>
    </row>
    <row r="96" spans="1:13" ht="16.8">
      <c r="A96">
        <v>2019</v>
      </c>
      <c r="B96" s="70">
        <v>5</v>
      </c>
      <c r="C96" s="68" t="s">
        <v>336</v>
      </c>
      <c r="D96" s="73">
        <v>5.0999999999999997E-2</v>
      </c>
      <c r="E96" s="74">
        <v>4.4999999999999998E-2</v>
      </c>
      <c r="F96" s="74">
        <v>4.7E-2</v>
      </c>
      <c r="G96" s="74">
        <v>4.4999999999999998E-2</v>
      </c>
      <c r="H96" s="74">
        <v>4.5999999999999999E-2</v>
      </c>
      <c r="I96" s="74">
        <v>3.2000000000000001E-2</v>
      </c>
      <c r="J96" s="74">
        <v>4.9000000000000002E-2</v>
      </c>
      <c r="K96" s="74">
        <v>7.6999999999999999E-2</v>
      </c>
      <c r="L96" s="76">
        <v>0.04</v>
      </c>
      <c r="M96" s="95" t="str">
        <f t="shared" si="1"/>
        <v>Include</v>
      </c>
    </row>
    <row r="97" spans="1:13" ht="16.8">
      <c r="A97">
        <v>2019</v>
      </c>
      <c r="B97" s="69">
        <v>6</v>
      </c>
      <c r="C97" s="67" t="s">
        <v>337</v>
      </c>
      <c r="D97" s="73">
        <v>3.4000000000000002E-2</v>
      </c>
      <c r="E97" s="75">
        <v>3.9E-2</v>
      </c>
      <c r="F97" s="75">
        <v>4.3999999999999997E-2</v>
      </c>
      <c r="G97" s="75">
        <v>3.7999999999999999E-2</v>
      </c>
      <c r="H97" s="75">
        <v>0.04</v>
      </c>
      <c r="I97" s="75">
        <v>3.1E-2</v>
      </c>
      <c r="J97" s="75">
        <v>4.3999999999999997E-2</v>
      </c>
      <c r="K97" s="75">
        <v>5.0999999999999997E-2</v>
      </c>
      <c r="L97" s="77">
        <v>4.5999999999999999E-2</v>
      </c>
      <c r="M97" s="95" t="str">
        <f t="shared" si="1"/>
        <v>Include</v>
      </c>
    </row>
    <row r="98" spans="1:13" ht="16.8">
      <c r="A98">
        <v>2019</v>
      </c>
      <c r="B98" s="70">
        <v>7</v>
      </c>
      <c r="C98" s="68" t="s">
        <v>338</v>
      </c>
      <c r="D98" s="73">
        <v>1.4999999999999999E-2</v>
      </c>
      <c r="E98" s="74">
        <v>1.6E-2</v>
      </c>
      <c r="F98" s="74">
        <v>1.6E-2</v>
      </c>
      <c r="G98" s="74">
        <v>1.7000000000000001E-2</v>
      </c>
      <c r="H98" s="74">
        <v>1.7000000000000001E-2</v>
      </c>
      <c r="I98" s="74">
        <v>1.9E-2</v>
      </c>
      <c r="J98" s="74">
        <v>1.7999999999999999E-2</v>
      </c>
      <c r="K98" s="74">
        <v>5.0000000000000001E-3</v>
      </c>
      <c r="L98" s="76">
        <v>1.2E-2</v>
      </c>
      <c r="M98" s="95" t="str">
        <f t="shared" si="1"/>
        <v>Include</v>
      </c>
    </row>
    <row r="99" spans="1:13" ht="17.399999999999999" thickBot="1">
      <c r="A99">
        <v>2019</v>
      </c>
      <c r="B99" s="69">
        <v>8</v>
      </c>
      <c r="C99" s="67" t="s">
        <v>340</v>
      </c>
      <c r="D99" s="73">
        <v>1.2E-2</v>
      </c>
      <c r="E99" s="75">
        <v>0.01</v>
      </c>
      <c r="F99" s="75">
        <v>7.0000000000000001E-3</v>
      </c>
      <c r="G99" s="75">
        <v>8.0000000000000002E-3</v>
      </c>
      <c r="H99" s="75">
        <v>8.0000000000000002E-3</v>
      </c>
      <c r="I99" s="75">
        <v>1.4E-2</v>
      </c>
      <c r="J99" s="75">
        <v>6.0000000000000001E-3</v>
      </c>
      <c r="K99" s="75">
        <v>5.0000000000000001E-3</v>
      </c>
      <c r="L99" s="77">
        <v>6.0000000000000001E-3</v>
      </c>
      <c r="M99" s="95" t="str">
        <f t="shared" si="1"/>
        <v>Include</v>
      </c>
    </row>
    <row r="100" spans="1:13" ht="17.399999999999999" hidden="1" thickBot="1">
      <c r="A100">
        <v>2019</v>
      </c>
      <c r="B100" s="70">
        <v>9</v>
      </c>
      <c r="C100" s="68" t="s">
        <v>339</v>
      </c>
      <c r="D100" s="73">
        <v>8.9999999999999993E-3</v>
      </c>
      <c r="E100" s="74">
        <v>8.0000000000000002E-3</v>
      </c>
      <c r="F100" s="74">
        <v>0.01</v>
      </c>
      <c r="G100" s="74">
        <v>8.9999999999999993E-3</v>
      </c>
      <c r="H100" s="74">
        <v>8.9999999999999993E-3</v>
      </c>
      <c r="I100" s="74">
        <v>4.0000000000000001E-3</v>
      </c>
      <c r="J100" s="74">
        <v>1.2999999999999999E-2</v>
      </c>
      <c r="K100" s="74">
        <v>5.0000000000000001E-3</v>
      </c>
      <c r="L100" s="76">
        <v>1.2999999999999999E-2</v>
      </c>
      <c r="M100" s="95" t="str">
        <f t="shared" si="1"/>
        <v>Exclude</v>
      </c>
    </row>
    <row r="101" spans="1:13" ht="17.399999999999999" hidden="1" thickBot="1">
      <c r="A101">
        <v>2019</v>
      </c>
      <c r="B101" s="69">
        <v>10</v>
      </c>
      <c r="C101" s="67" t="s">
        <v>341</v>
      </c>
      <c r="D101" s="73">
        <v>8.9999999999999993E-3</v>
      </c>
      <c r="E101" s="75">
        <v>8.9999999999999993E-3</v>
      </c>
      <c r="F101" s="75">
        <v>1.0999999999999999E-2</v>
      </c>
      <c r="G101" s="75">
        <v>8.0000000000000002E-3</v>
      </c>
      <c r="H101" s="75">
        <v>8.9999999999999993E-3</v>
      </c>
      <c r="I101" s="75">
        <v>6.0000000000000001E-3</v>
      </c>
      <c r="J101" s="75">
        <v>6.0000000000000001E-3</v>
      </c>
      <c r="K101" s="75">
        <v>2.1000000000000001E-2</v>
      </c>
      <c r="L101" s="77">
        <v>1.0999999999999999E-2</v>
      </c>
      <c r="M101" s="95" t="str">
        <f t="shared" si="1"/>
        <v>Exclude</v>
      </c>
    </row>
    <row r="102" spans="1:13" ht="17.399999999999999" hidden="1" thickBot="1">
      <c r="A102">
        <v>2019</v>
      </c>
      <c r="B102" s="70">
        <v>11</v>
      </c>
      <c r="C102" s="68" t="s">
        <v>346</v>
      </c>
      <c r="D102" s="73">
        <v>5.0000000000000001E-3</v>
      </c>
      <c r="E102" s="74">
        <v>5.0000000000000001E-3</v>
      </c>
      <c r="F102" s="74">
        <v>3.0000000000000001E-3</v>
      </c>
      <c r="G102" s="74">
        <v>2E-3</v>
      </c>
      <c r="H102" s="74">
        <v>3.0000000000000001E-3</v>
      </c>
      <c r="I102" s="74">
        <v>2E-3</v>
      </c>
      <c r="J102" s="74">
        <v>0</v>
      </c>
      <c r="K102" s="74">
        <v>5.0000000000000001E-3</v>
      </c>
      <c r="L102" s="76">
        <v>4.0000000000000001E-3</v>
      </c>
      <c r="M102" s="95" t="str">
        <f t="shared" si="1"/>
        <v>Exclude</v>
      </c>
    </row>
    <row r="103" spans="1:13" ht="17.399999999999999" hidden="1" thickBot="1">
      <c r="A103">
        <v>2019</v>
      </c>
      <c r="B103" s="69">
        <v>12</v>
      </c>
      <c r="C103" s="67" t="s">
        <v>348</v>
      </c>
      <c r="D103" s="73">
        <v>3.0000000000000001E-3</v>
      </c>
      <c r="E103" s="75">
        <v>4.0000000000000001E-3</v>
      </c>
      <c r="F103" s="75">
        <v>3.0000000000000001E-3</v>
      </c>
      <c r="G103" s="75">
        <v>2E-3</v>
      </c>
      <c r="H103" s="75">
        <v>3.0000000000000001E-3</v>
      </c>
      <c r="I103" s="75">
        <v>4.0000000000000001E-3</v>
      </c>
      <c r="J103" s="75">
        <v>1E-3</v>
      </c>
      <c r="K103" s="75">
        <v>0.01</v>
      </c>
      <c r="L103" s="77">
        <v>2E-3</v>
      </c>
      <c r="M103" s="95" t="str">
        <f t="shared" si="1"/>
        <v>Exclude</v>
      </c>
    </row>
    <row r="104" spans="1:13" ht="17.399999999999999" hidden="1" thickBot="1">
      <c r="A104">
        <v>2019</v>
      </c>
      <c r="B104" s="70">
        <v>13</v>
      </c>
      <c r="C104" s="68" t="s">
        <v>343</v>
      </c>
      <c r="D104" s="73">
        <v>2E-3</v>
      </c>
      <c r="E104" s="74">
        <v>3.0000000000000001E-3</v>
      </c>
      <c r="F104" s="74">
        <v>2E-3</v>
      </c>
      <c r="G104" s="74">
        <v>1E-3</v>
      </c>
      <c r="H104" s="74">
        <v>2E-3</v>
      </c>
      <c r="I104" s="74">
        <v>1E-3</v>
      </c>
      <c r="J104" s="74">
        <v>0</v>
      </c>
      <c r="K104" s="74">
        <v>0.01</v>
      </c>
      <c r="L104" s="76">
        <v>2E-3</v>
      </c>
      <c r="M104" s="95" t="str">
        <f t="shared" si="1"/>
        <v>Exclude</v>
      </c>
    </row>
    <row r="105" spans="1:13" ht="17.399999999999999" hidden="1" thickBot="1">
      <c r="A105">
        <v>2019</v>
      </c>
      <c r="B105" s="69">
        <v>14</v>
      </c>
      <c r="C105" s="67" t="s">
        <v>349</v>
      </c>
      <c r="D105" s="73">
        <v>1E-3</v>
      </c>
      <c r="E105" s="75">
        <v>0</v>
      </c>
      <c r="F105" s="75">
        <v>0</v>
      </c>
      <c r="G105" s="75">
        <v>0</v>
      </c>
      <c r="H105" s="75">
        <v>0</v>
      </c>
      <c r="I105" s="75">
        <v>0</v>
      </c>
      <c r="J105" s="75">
        <v>1E-3</v>
      </c>
      <c r="K105" s="75">
        <v>0</v>
      </c>
      <c r="L105" s="77">
        <v>0</v>
      </c>
      <c r="M105" s="95" t="str">
        <f t="shared" si="1"/>
        <v>Exclude</v>
      </c>
    </row>
    <row r="106" spans="1:13" ht="17.399999999999999" hidden="1" thickBot="1">
      <c r="A106">
        <v>2019</v>
      </c>
      <c r="B106" s="70">
        <v>15</v>
      </c>
      <c r="C106" s="68" t="s">
        <v>347</v>
      </c>
      <c r="D106" s="73">
        <v>1E-3</v>
      </c>
      <c r="E106" s="74">
        <v>0</v>
      </c>
      <c r="F106" s="74">
        <v>0</v>
      </c>
      <c r="G106" s="74">
        <v>0</v>
      </c>
      <c r="H106" s="74">
        <v>0</v>
      </c>
      <c r="I106" s="74">
        <v>0</v>
      </c>
      <c r="J106" s="74">
        <v>0</v>
      </c>
      <c r="K106" s="74">
        <v>0</v>
      </c>
      <c r="L106" s="76">
        <v>0</v>
      </c>
      <c r="M106" s="95" t="str">
        <f t="shared" si="1"/>
        <v>Exclude</v>
      </c>
    </row>
    <row r="107" spans="1:13" ht="17.399999999999999" hidden="1" thickBot="1">
      <c r="A107">
        <v>2019</v>
      </c>
      <c r="B107" s="69">
        <v>16</v>
      </c>
      <c r="C107" s="67" t="s">
        <v>345</v>
      </c>
      <c r="D107" s="73">
        <v>1E-3</v>
      </c>
      <c r="E107" s="75">
        <v>2E-3</v>
      </c>
      <c r="F107" s="75">
        <v>3.0000000000000001E-3</v>
      </c>
      <c r="G107" s="75">
        <v>4.0000000000000001E-3</v>
      </c>
      <c r="H107" s="75">
        <v>4.0000000000000001E-3</v>
      </c>
      <c r="I107" s="75">
        <v>1E-3</v>
      </c>
      <c r="J107" s="75">
        <v>5.0000000000000001E-3</v>
      </c>
      <c r="K107" s="75">
        <v>5.0000000000000001E-3</v>
      </c>
      <c r="L107" s="77">
        <v>5.0000000000000001E-3</v>
      </c>
      <c r="M107" s="95" t="str">
        <f t="shared" si="1"/>
        <v>Exclude</v>
      </c>
    </row>
    <row r="108" spans="1:13" ht="17.399999999999999" hidden="1" thickBot="1">
      <c r="A108">
        <v>2019</v>
      </c>
      <c r="B108" s="71">
        <v>17</v>
      </c>
      <c r="C108" s="72" t="s">
        <v>344</v>
      </c>
      <c r="D108" s="80">
        <v>1E-3</v>
      </c>
      <c r="E108" s="88">
        <v>2E-3</v>
      </c>
      <c r="F108" s="88">
        <v>2E-3</v>
      </c>
      <c r="G108" s="88">
        <v>2E-3</v>
      </c>
      <c r="H108" s="88">
        <v>2E-3</v>
      </c>
      <c r="I108" s="88">
        <v>1E-3</v>
      </c>
      <c r="J108" s="88">
        <v>2E-3</v>
      </c>
      <c r="K108" s="88">
        <v>0</v>
      </c>
      <c r="L108" s="89">
        <v>2E-3</v>
      </c>
      <c r="M108" s="95" t="str">
        <f t="shared" si="1"/>
        <v>Exclude</v>
      </c>
    </row>
    <row r="109" spans="1:13" ht="17.399999999999999" thickTop="1">
      <c r="A109">
        <v>2018</v>
      </c>
      <c r="B109" s="83">
        <v>1</v>
      </c>
      <c r="C109" s="84" t="s">
        <v>332</v>
      </c>
      <c r="D109" s="85">
        <v>0.435</v>
      </c>
      <c r="E109" s="86">
        <v>0.436</v>
      </c>
      <c r="F109" s="86">
        <v>0.44</v>
      </c>
      <c r="G109" s="86">
        <v>0.432</v>
      </c>
      <c r="H109" s="86">
        <v>0.435</v>
      </c>
      <c r="I109" s="86">
        <v>0.48799999999999999</v>
      </c>
      <c r="J109" s="86">
        <v>0.42299999999999999</v>
      </c>
      <c r="K109" s="86">
        <v>0.45500000000000002</v>
      </c>
      <c r="L109" s="87">
        <v>0.434</v>
      </c>
      <c r="M109" s="95" t="str">
        <f t="shared" si="1"/>
        <v>Include</v>
      </c>
    </row>
    <row r="110" spans="1:13" ht="16.8">
      <c r="A110">
        <v>2018</v>
      </c>
      <c r="B110" s="69">
        <v>2</v>
      </c>
      <c r="C110" s="67" t="s">
        <v>333</v>
      </c>
      <c r="D110" s="73">
        <v>0.28599999999999998</v>
      </c>
      <c r="E110" s="75">
        <v>0.27</v>
      </c>
      <c r="F110" s="75">
        <v>0.26500000000000001</v>
      </c>
      <c r="G110" s="75">
        <v>0.26500000000000001</v>
      </c>
      <c r="H110" s="75">
        <v>0.26500000000000001</v>
      </c>
      <c r="I110" s="75">
        <v>0.25800000000000001</v>
      </c>
      <c r="J110" s="75">
        <v>0.27400000000000002</v>
      </c>
      <c r="K110" s="75">
        <v>0.253</v>
      </c>
      <c r="L110" s="77">
        <v>0.27200000000000002</v>
      </c>
      <c r="M110" s="95" t="str">
        <f t="shared" si="1"/>
        <v>Include</v>
      </c>
    </row>
    <row r="111" spans="1:13" ht="16.8">
      <c r="A111">
        <v>2018</v>
      </c>
      <c r="B111" s="70">
        <v>3</v>
      </c>
      <c r="C111" s="68" t="s">
        <v>334</v>
      </c>
      <c r="D111" s="73">
        <v>9.7000000000000003E-2</v>
      </c>
      <c r="E111" s="74">
        <v>0.112</v>
      </c>
      <c r="F111" s="74">
        <v>0.10199999999999999</v>
      </c>
      <c r="G111" s="74">
        <v>0.111</v>
      </c>
      <c r="H111" s="74">
        <v>0.107</v>
      </c>
      <c r="I111" s="74">
        <v>9.8000000000000004E-2</v>
      </c>
      <c r="J111" s="74">
        <v>9.6000000000000002E-2</v>
      </c>
      <c r="K111" s="74">
        <v>0.107</v>
      </c>
      <c r="L111" s="76">
        <v>0.114</v>
      </c>
      <c r="M111" s="95" t="str">
        <f t="shared" si="1"/>
        <v>Include</v>
      </c>
    </row>
    <row r="112" spans="1:13" ht="16.8">
      <c r="A112">
        <v>2018</v>
      </c>
      <c r="B112" s="69">
        <v>4</v>
      </c>
      <c r="C112" s="67" t="s">
        <v>336</v>
      </c>
      <c r="D112" s="73">
        <v>4.9000000000000002E-2</v>
      </c>
      <c r="E112" s="75">
        <v>4.9000000000000002E-2</v>
      </c>
      <c r="F112" s="75">
        <v>4.7E-2</v>
      </c>
      <c r="G112" s="75">
        <v>5.1999999999999998E-2</v>
      </c>
      <c r="H112" s="75">
        <v>0.05</v>
      </c>
      <c r="I112" s="75">
        <v>3.4000000000000002E-2</v>
      </c>
      <c r="J112" s="75">
        <v>5.8000000000000003E-2</v>
      </c>
      <c r="K112" s="75">
        <v>5.6000000000000001E-2</v>
      </c>
      <c r="L112" s="77">
        <v>5.1999999999999998E-2</v>
      </c>
      <c r="M112" s="95" t="str">
        <f t="shared" si="1"/>
        <v>Include</v>
      </c>
    </row>
    <row r="113" spans="1:13" ht="16.8">
      <c r="A113">
        <v>2018</v>
      </c>
      <c r="B113" s="70">
        <v>5</v>
      </c>
      <c r="C113" s="68" t="s">
        <v>337</v>
      </c>
      <c r="D113" s="73">
        <v>0.04</v>
      </c>
      <c r="E113" s="74">
        <v>3.5000000000000003E-2</v>
      </c>
      <c r="F113" s="74">
        <v>3.5999999999999997E-2</v>
      </c>
      <c r="G113" s="74">
        <v>3.5000000000000003E-2</v>
      </c>
      <c r="H113" s="74">
        <v>3.5999999999999997E-2</v>
      </c>
      <c r="I113" s="74">
        <v>3.1E-2</v>
      </c>
      <c r="J113" s="74">
        <v>3.7999999999999999E-2</v>
      </c>
      <c r="K113" s="74">
        <v>0.03</v>
      </c>
      <c r="L113" s="76">
        <v>3.2000000000000001E-2</v>
      </c>
      <c r="M113" s="95" t="str">
        <f t="shared" si="1"/>
        <v>Include</v>
      </c>
    </row>
    <row r="114" spans="1:13" ht="16.8">
      <c r="A114">
        <v>2018</v>
      </c>
      <c r="B114" s="69">
        <v>6</v>
      </c>
      <c r="C114" s="67" t="s">
        <v>335</v>
      </c>
      <c r="D114" s="73">
        <v>3.9E-2</v>
      </c>
      <c r="E114" s="75">
        <v>4.3999999999999997E-2</v>
      </c>
      <c r="F114" s="75">
        <v>5.1999999999999998E-2</v>
      </c>
      <c r="G114" s="75">
        <v>5.2999999999999999E-2</v>
      </c>
      <c r="H114" s="75">
        <v>5.1999999999999998E-2</v>
      </c>
      <c r="I114" s="75">
        <v>4.1000000000000002E-2</v>
      </c>
      <c r="J114" s="75">
        <v>6.7000000000000004E-2</v>
      </c>
      <c r="K114" s="75">
        <v>2.5999999999999999E-2</v>
      </c>
      <c r="L114" s="77">
        <v>4.8000000000000001E-2</v>
      </c>
      <c r="M114" s="95" t="str">
        <f t="shared" si="1"/>
        <v>Include</v>
      </c>
    </row>
    <row r="115" spans="1:13" ht="16.8">
      <c r="A115">
        <v>2018</v>
      </c>
      <c r="B115" s="70">
        <v>7</v>
      </c>
      <c r="C115" s="68" t="s">
        <v>338</v>
      </c>
      <c r="D115" s="73">
        <v>1.2999999999999999E-2</v>
      </c>
      <c r="E115" s="74">
        <v>1.4999999999999999E-2</v>
      </c>
      <c r="F115" s="74">
        <v>1.6E-2</v>
      </c>
      <c r="G115" s="74">
        <v>1.7000000000000001E-2</v>
      </c>
      <c r="H115" s="74">
        <v>1.7000000000000001E-2</v>
      </c>
      <c r="I115" s="74">
        <v>1.2999999999999999E-2</v>
      </c>
      <c r="J115" s="74">
        <v>1.4999999999999999E-2</v>
      </c>
      <c r="K115" s="74">
        <v>0</v>
      </c>
      <c r="L115" s="76">
        <v>1.2999999999999999E-2</v>
      </c>
      <c r="M115" s="95" t="str">
        <f t="shared" si="1"/>
        <v>Include</v>
      </c>
    </row>
    <row r="116" spans="1:13" ht="17.399999999999999" thickBot="1">
      <c r="A116">
        <v>2018</v>
      </c>
      <c r="B116" s="69">
        <v>8</v>
      </c>
      <c r="C116" s="67" t="s">
        <v>340</v>
      </c>
      <c r="D116" s="73">
        <v>1.0999999999999999E-2</v>
      </c>
      <c r="E116" s="75">
        <v>8.9999999999999993E-3</v>
      </c>
      <c r="F116" s="75">
        <v>7.0000000000000001E-3</v>
      </c>
      <c r="G116" s="75">
        <v>7.0000000000000001E-3</v>
      </c>
      <c r="H116" s="75">
        <v>7.0000000000000001E-3</v>
      </c>
      <c r="I116" s="75">
        <v>1.2E-2</v>
      </c>
      <c r="J116" s="75">
        <v>5.0000000000000001E-3</v>
      </c>
      <c r="K116" s="75">
        <v>4.0000000000000001E-3</v>
      </c>
      <c r="L116" s="77">
        <v>8.0000000000000002E-3</v>
      </c>
      <c r="M116" s="95" t="str">
        <f t="shared" si="1"/>
        <v>Include</v>
      </c>
    </row>
    <row r="117" spans="1:13" ht="17.399999999999999" hidden="1" thickBot="1">
      <c r="A117">
        <v>2018</v>
      </c>
      <c r="B117" s="70">
        <v>9</v>
      </c>
      <c r="C117" s="68" t="s">
        <v>339</v>
      </c>
      <c r="D117" s="73">
        <v>8.0000000000000002E-3</v>
      </c>
      <c r="E117" s="74">
        <v>8.0000000000000002E-3</v>
      </c>
      <c r="F117" s="74">
        <v>8.9999999999999993E-3</v>
      </c>
      <c r="G117" s="74">
        <v>8.0000000000000002E-3</v>
      </c>
      <c r="H117" s="74">
        <v>8.0000000000000002E-3</v>
      </c>
      <c r="I117" s="74">
        <v>4.0000000000000001E-3</v>
      </c>
      <c r="J117" s="74">
        <v>1.2E-2</v>
      </c>
      <c r="K117" s="74">
        <v>1.2999999999999999E-2</v>
      </c>
      <c r="L117" s="76">
        <v>6.0000000000000001E-3</v>
      </c>
      <c r="M117" s="95" t="str">
        <f t="shared" si="1"/>
        <v>Exclude</v>
      </c>
    </row>
    <row r="118" spans="1:13" ht="17.399999999999999" hidden="1" thickBot="1">
      <c r="A118">
        <v>2018</v>
      </c>
      <c r="B118" s="69">
        <v>10</v>
      </c>
      <c r="C118" s="67" t="s">
        <v>341</v>
      </c>
      <c r="D118" s="73">
        <v>7.0000000000000001E-3</v>
      </c>
      <c r="E118" s="75">
        <v>8.9999999999999993E-3</v>
      </c>
      <c r="F118" s="75">
        <v>0.01</v>
      </c>
      <c r="G118" s="75">
        <v>8.0000000000000002E-3</v>
      </c>
      <c r="H118" s="75">
        <v>8.9999999999999993E-3</v>
      </c>
      <c r="I118" s="75">
        <v>4.0000000000000001E-3</v>
      </c>
      <c r="J118" s="75">
        <v>5.0000000000000001E-3</v>
      </c>
      <c r="K118" s="75">
        <v>4.0000000000000001E-3</v>
      </c>
      <c r="L118" s="77">
        <v>8.9999999999999993E-3</v>
      </c>
      <c r="M118" s="95" t="str">
        <f t="shared" si="1"/>
        <v>Exclude</v>
      </c>
    </row>
    <row r="119" spans="1:13" ht="17.399999999999999" hidden="1" thickBot="1">
      <c r="A119">
        <v>2018</v>
      </c>
      <c r="B119" s="70">
        <v>11</v>
      </c>
      <c r="C119" s="68" t="s">
        <v>343</v>
      </c>
      <c r="D119" s="73">
        <v>3.0000000000000001E-3</v>
      </c>
      <c r="E119" s="74">
        <v>4.0000000000000001E-3</v>
      </c>
      <c r="F119" s="74">
        <v>4.0000000000000001E-3</v>
      </c>
      <c r="G119" s="74">
        <v>3.0000000000000001E-3</v>
      </c>
      <c r="H119" s="74">
        <v>3.0000000000000001E-3</v>
      </c>
      <c r="I119" s="74">
        <v>3.0000000000000001E-3</v>
      </c>
      <c r="J119" s="74">
        <v>3.0000000000000001E-3</v>
      </c>
      <c r="K119" s="74">
        <v>0.03</v>
      </c>
      <c r="L119" s="76">
        <v>3.0000000000000001E-3</v>
      </c>
      <c r="M119" s="95" t="str">
        <f t="shared" si="1"/>
        <v>Exclude</v>
      </c>
    </row>
    <row r="120" spans="1:13" ht="17.399999999999999" hidden="1" thickBot="1">
      <c r="A120">
        <v>2018</v>
      </c>
      <c r="B120" s="69">
        <v>12</v>
      </c>
      <c r="C120" s="67" t="s">
        <v>348</v>
      </c>
      <c r="D120" s="73">
        <v>3.0000000000000001E-3</v>
      </c>
      <c r="E120" s="75">
        <v>3.0000000000000001E-3</v>
      </c>
      <c r="F120" s="75">
        <v>2E-3</v>
      </c>
      <c r="G120" s="75">
        <v>2E-3</v>
      </c>
      <c r="H120" s="75">
        <v>2E-3</v>
      </c>
      <c r="I120" s="75">
        <v>6.0000000000000001E-3</v>
      </c>
      <c r="J120" s="75">
        <v>0</v>
      </c>
      <c r="K120" s="75">
        <v>8.9999999999999993E-3</v>
      </c>
      <c r="L120" s="77">
        <v>1E-3</v>
      </c>
      <c r="M120" s="95" t="str">
        <f t="shared" si="1"/>
        <v>Exclude</v>
      </c>
    </row>
    <row r="121" spans="1:13" ht="17.399999999999999" hidden="1" thickBot="1">
      <c r="A121">
        <v>2018</v>
      </c>
      <c r="B121" s="70">
        <v>13</v>
      </c>
      <c r="C121" s="68" t="s">
        <v>346</v>
      </c>
      <c r="D121" s="73">
        <v>3.0000000000000001E-3</v>
      </c>
      <c r="E121" s="74">
        <v>3.0000000000000001E-3</v>
      </c>
      <c r="F121" s="74">
        <v>2E-3</v>
      </c>
      <c r="G121" s="74">
        <v>2E-3</v>
      </c>
      <c r="H121" s="74">
        <v>2E-3</v>
      </c>
      <c r="I121" s="74">
        <v>2E-3</v>
      </c>
      <c r="J121" s="74">
        <v>2E-3</v>
      </c>
      <c r="K121" s="74">
        <v>4.0000000000000001E-3</v>
      </c>
      <c r="L121" s="76">
        <v>2E-3</v>
      </c>
      <c r="M121" s="95" t="str">
        <f t="shared" si="1"/>
        <v>Exclude</v>
      </c>
    </row>
    <row r="122" spans="1:13" ht="17.399999999999999" hidden="1" thickBot="1">
      <c r="A122">
        <v>2018</v>
      </c>
      <c r="B122" s="69">
        <v>14</v>
      </c>
      <c r="C122" s="67" t="s">
        <v>344</v>
      </c>
      <c r="D122" s="73">
        <v>2E-3</v>
      </c>
      <c r="E122" s="75">
        <v>1E-3</v>
      </c>
      <c r="F122" s="75">
        <v>2E-3</v>
      </c>
      <c r="G122" s="75">
        <v>2E-3</v>
      </c>
      <c r="H122" s="75">
        <v>2E-3</v>
      </c>
      <c r="I122" s="75">
        <v>2E-3</v>
      </c>
      <c r="J122" s="75">
        <v>2E-3</v>
      </c>
      <c r="K122" s="75">
        <v>0</v>
      </c>
      <c r="L122" s="77">
        <v>1E-3</v>
      </c>
      <c r="M122" s="95" t="str">
        <f t="shared" si="1"/>
        <v>Exclude</v>
      </c>
    </row>
    <row r="123" spans="1:13" ht="17.399999999999999" hidden="1" thickBot="1">
      <c r="A123">
        <v>2018</v>
      </c>
      <c r="B123" s="70">
        <v>15</v>
      </c>
      <c r="C123" s="68" t="s">
        <v>345</v>
      </c>
      <c r="D123" s="73">
        <v>1E-3</v>
      </c>
      <c r="E123" s="74">
        <v>2E-3</v>
      </c>
      <c r="F123" s="74">
        <v>3.0000000000000001E-3</v>
      </c>
      <c r="G123" s="74">
        <v>3.0000000000000001E-3</v>
      </c>
      <c r="H123" s="74">
        <v>3.0000000000000001E-3</v>
      </c>
      <c r="I123" s="74">
        <v>1E-3</v>
      </c>
      <c r="J123" s="74">
        <v>1E-3</v>
      </c>
      <c r="K123" s="74">
        <v>8.9999999999999993E-3</v>
      </c>
      <c r="L123" s="76">
        <v>3.0000000000000001E-3</v>
      </c>
      <c r="M123" s="95" t="str">
        <f t="shared" si="1"/>
        <v>Exclude</v>
      </c>
    </row>
    <row r="124" spans="1:13" ht="17.399999999999999" hidden="1" thickBot="1">
      <c r="A124">
        <v>2018</v>
      </c>
      <c r="B124" s="69">
        <v>16</v>
      </c>
      <c r="C124" s="67" t="s">
        <v>349</v>
      </c>
      <c r="D124" s="73">
        <v>1E-3</v>
      </c>
      <c r="E124" s="75">
        <v>1E-3</v>
      </c>
      <c r="F124" s="75">
        <v>2E-3</v>
      </c>
      <c r="G124" s="75">
        <v>1E-3</v>
      </c>
      <c r="H124" s="75">
        <v>1E-3</v>
      </c>
      <c r="I124" s="75">
        <v>0</v>
      </c>
      <c r="J124" s="75">
        <v>1E-3</v>
      </c>
      <c r="K124" s="75">
        <v>0</v>
      </c>
      <c r="L124" s="77">
        <v>3.0000000000000001E-3</v>
      </c>
      <c r="M124" s="95" t="str">
        <f t="shared" si="1"/>
        <v>Exclude</v>
      </c>
    </row>
    <row r="125" spans="1:13" ht="17.399999999999999" hidden="1" thickBot="1">
      <c r="A125">
        <v>2018</v>
      </c>
      <c r="B125" s="71">
        <v>17</v>
      </c>
      <c r="C125" s="72" t="s">
        <v>347</v>
      </c>
      <c r="D125" s="80">
        <v>1E-3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9">
        <v>0</v>
      </c>
      <c r="M125" s="95" t="str">
        <f t="shared" si="1"/>
        <v>Exclude</v>
      </c>
    </row>
    <row r="126" spans="1:13" ht="17.399999999999999" thickTop="1">
      <c r="A126">
        <v>2017</v>
      </c>
      <c r="B126" s="83">
        <v>1</v>
      </c>
      <c r="C126" s="84" t="s">
        <v>332</v>
      </c>
      <c r="D126" s="85">
        <v>0.45100000000000001</v>
      </c>
      <c r="E126" s="86">
        <v>0.46100000000000002</v>
      </c>
      <c r="F126" s="86">
        <v>0.44400000000000001</v>
      </c>
      <c r="G126" s="86">
        <v>0.45500000000000002</v>
      </c>
      <c r="H126" s="86">
        <v>0.45100000000000001</v>
      </c>
      <c r="I126" s="86">
        <v>0.51200000000000001</v>
      </c>
      <c r="J126" s="86">
        <v>0.42799999999999999</v>
      </c>
      <c r="K126" s="86">
        <v>0.441</v>
      </c>
      <c r="L126" s="87">
        <v>0.44600000000000001</v>
      </c>
      <c r="M126" s="95" t="str">
        <f t="shared" si="1"/>
        <v>Include</v>
      </c>
    </row>
    <row r="127" spans="1:13" ht="16.8">
      <c r="A127">
        <v>2017</v>
      </c>
      <c r="B127" s="69">
        <v>2</v>
      </c>
      <c r="C127" s="67" t="s">
        <v>333</v>
      </c>
      <c r="D127" s="73">
        <v>0.27300000000000002</v>
      </c>
      <c r="E127" s="75">
        <v>0.25600000000000001</v>
      </c>
      <c r="F127" s="75">
        <v>0.253</v>
      </c>
      <c r="G127" s="75">
        <v>0.25600000000000001</v>
      </c>
      <c r="H127" s="75">
        <v>0.255</v>
      </c>
      <c r="I127" s="75">
        <v>0.253</v>
      </c>
      <c r="J127" s="75">
        <v>0.25</v>
      </c>
      <c r="K127" s="75">
        <v>0.28899999999999998</v>
      </c>
      <c r="L127" s="77">
        <v>0.251</v>
      </c>
      <c r="M127" s="95" t="str">
        <f t="shared" si="1"/>
        <v>Include</v>
      </c>
    </row>
    <row r="128" spans="1:13" ht="16.8">
      <c r="A128">
        <v>2017</v>
      </c>
      <c r="B128" s="70">
        <v>3</v>
      </c>
      <c r="C128" s="68" t="s">
        <v>334</v>
      </c>
      <c r="D128" s="73">
        <v>9.9000000000000005E-2</v>
      </c>
      <c r="E128" s="74">
        <v>0.108</v>
      </c>
      <c r="F128" s="74">
        <v>0.10100000000000001</v>
      </c>
      <c r="G128" s="74">
        <v>0.109</v>
      </c>
      <c r="H128" s="74">
        <v>0.106</v>
      </c>
      <c r="I128" s="74">
        <v>8.8999999999999996E-2</v>
      </c>
      <c r="J128" s="74">
        <v>0.104</v>
      </c>
      <c r="K128" s="74">
        <v>0.109</v>
      </c>
      <c r="L128" s="76">
        <v>0.10199999999999999</v>
      </c>
      <c r="M128" s="95" t="str">
        <f t="shared" si="1"/>
        <v>Include</v>
      </c>
    </row>
    <row r="129" spans="1:13" ht="16.8">
      <c r="A129">
        <v>2017</v>
      </c>
      <c r="B129" s="69">
        <v>4</v>
      </c>
      <c r="C129" s="67" t="s">
        <v>336</v>
      </c>
      <c r="D129" s="73">
        <v>4.2999999999999997E-2</v>
      </c>
      <c r="E129" s="75">
        <v>4.3999999999999997E-2</v>
      </c>
      <c r="F129" s="75">
        <v>4.7E-2</v>
      </c>
      <c r="G129" s="75">
        <v>4.4999999999999998E-2</v>
      </c>
      <c r="H129" s="75">
        <v>4.5999999999999999E-2</v>
      </c>
      <c r="I129" s="75">
        <v>2.9000000000000001E-2</v>
      </c>
      <c r="J129" s="75">
        <v>5.7000000000000002E-2</v>
      </c>
      <c r="K129" s="75">
        <v>6.2E-2</v>
      </c>
      <c r="L129" s="77">
        <v>4.2999999999999997E-2</v>
      </c>
      <c r="M129" s="95" t="str">
        <f t="shared" si="1"/>
        <v>Include</v>
      </c>
    </row>
    <row r="130" spans="1:13" ht="16.8">
      <c r="A130">
        <v>2017</v>
      </c>
      <c r="B130" s="70">
        <v>5</v>
      </c>
      <c r="C130" s="68" t="s">
        <v>335</v>
      </c>
      <c r="D130" s="73">
        <v>0.04</v>
      </c>
      <c r="E130" s="74">
        <v>4.1000000000000002E-2</v>
      </c>
      <c r="F130" s="74">
        <v>5.7000000000000002E-2</v>
      </c>
      <c r="G130" s="74">
        <v>4.9000000000000002E-2</v>
      </c>
      <c r="H130" s="74">
        <v>5.1999999999999998E-2</v>
      </c>
      <c r="I130" s="74">
        <v>3.9E-2</v>
      </c>
      <c r="J130" s="74">
        <v>7.0000000000000007E-2</v>
      </c>
      <c r="K130" s="74">
        <v>1.4E-2</v>
      </c>
      <c r="L130" s="76">
        <v>6.7000000000000004E-2</v>
      </c>
      <c r="M130" s="95" t="str">
        <f t="shared" si="1"/>
        <v>Include</v>
      </c>
    </row>
    <row r="131" spans="1:13" ht="16.8">
      <c r="A131">
        <v>2017</v>
      </c>
      <c r="B131" s="69">
        <v>6</v>
      </c>
      <c r="C131" s="67" t="s">
        <v>337</v>
      </c>
      <c r="D131" s="73">
        <v>3.7999999999999999E-2</v>
      </c>
      <c r="E131" s="75">
        <v>3.6999999999999998E-2</v>
      </c>
      <c r="F131" s="75">
        <v>3.5000000000000003E-2</v>
      </c>
      <c r="G131" s="75">
        <v>3.5000000000000003E-2</v>
      </c>
      <c r="H131" s="75">
        <v>3.5000000000000003E-2</v>
      </c>
      <c r="I131" s="75">
        <v>3.5000000000000003E-2</v>
      </c>
      <c r="J131" s="75">
        <v>3.2000000000000001E-2</v>
      </c>
      <c r="K131" s="75">
        <v>4.2999999999999997E-2</v>
      </c>
      <c r="L131" s="77">
        <v>2.8000000000000001E-2</v>
      </c>
      <c r="M131" s="95" t="str">
        <f t="shared" ref="M131:M194" si="2">IF(D131&gt;0.01, "Include", "Exclude")</f>
        <v>Include</v>
      </c>
    </row>
    <row r="132" spans="1:13" ht="16.8">
      <c r="A132">
        <v>2017</v>
      </c>
      <c r="B132" s="70">
        <v>7</v>
      </c>
      <c r="C132" s="68" t="s">
        <v>338</v>
      </c>
      <c r="D132" s="73">
        <v>1.4999999999999999E-2</v>
      </c>
      <c r="E132" s="74">
        <v>1.4E-2</v>
      </c>
      <c r="F132" s="74">
        <v>1.7999999999999999E-2</v>
      </c>
      <c r="G132" s="74">
        <v>1.4999999999999999E-2</v>
      </c>
      <c r="H132" s="74">
        <v>1.6E-2</v>
      </c>
      <c r="I132" s="74">
        <v>1.0999999999999999E-2</v>
      </c>
      <c r="J132" s="74">
        <v>2.1000000000000001E-2</v>
      </c>
      <c r="K132" s="74">
        <v>0</v>
      </c>
      <c r="L132" s="76">
        <v>2.1000000000000001E-2</v>
      </c>
      <c r="M132" s="95" t="str">
        <f t="shared" si="2"/>
        <v>Include</v>
      </c>
    </row>
    <row r="133" spans="1:13" ht="17.399999999999999" thickBot="1">
      <c r="A133">
        <v>2017</v>
      </c>
      <c r="B133" s="69">
        <v>8</v>
      </c>
      <c r="C133" s="67" t="s">
        <v>340</v>
      </c>
      <c r="D133" s="73">
        <v>1.2999999999999999E-2</v>
      </c>
      <c r="E133" s="75">
        <v>8.9999999999999993E-3</v>
      </c>
      <c r="F133" s="75">
        <v>8.0000000000000002E-3</v>
      </c>
      <c r="G133" s="75">
        <v>6.0000000000000001E-3</v>
      </c>
      <c r="H133" s="75">
        <v>7.0000000000000001E-3</v>
      </c>
      <c r="I133" s="75">
        <v>8.9999999999999993E-3</v>
      </c>
      <c r="J133" s="75">
        <v>0.01</v>
      </c>
      <c r="K133" s="75">
        <v>0</v>
      </c>
      <c r="L133" s="77">
        <v>8.9999999999999993E-3</v>
      </c>
      <c r="M133" s="95" t="str">
        <f t="shared" si="2"/>
        <v>Include</v>
      </c>
    </row>
    <row r="134" spans="1:13" ht="17.399999999999999" hidden="1" thickBot="1">
      <c r="A134">
        <v>2017</v>
      </c>
      <c r="B134" s="70">
        <v>9</v>
      </c>
      <c r="C134" s="68" t="s">
        <v>339</v>
      </c>
      <c r="D134" s="73">
        <v>7.0000000000000001E-3</v>
      </c>
      <c r="E134" s="74">
        <v>7.0000000000000001E-3</v>
      </c>
      <c r="F134" s="74">
        <v>5.0000000000000001E-3</v>
      </c>
      <c r="G134" s="74">
        <v>6.0000000000000001E-3</v>
      </c>
      <c r="H134" s="74">
        <v>5.0000000000000001E-3</v>
      </c>
      <c r="I134" s="74">
        <v>3.0000000000000001E-3</v>
      </c>
      <c r="J134" s="74">
        <v>5.0000000000000001E-3</v>
      </c>
      <c r="K134" s="74">
        <v>1.4E-2</v>
      </c>
      <c r="L134" s="76">
        <v>2E-3</v>
      </c>
      <c r="M134" s="95" t="str">
        <f t="shared" si="2"/>
        <v>Exclude</v>
      </c>
    </row>
    <row r="135" spans="1:13" ht="17.399999999999999" hidden="1" thickBot="1">
      <c r="A135">
        <v>2017</v>
      </c>
      <c r="B135" s="69">
        <v>10</v>
      </c>
      <c r="C135" s="67" t="s">
        <v>341</v>
      </c>
      <c r="D135" s="73">
        <v>7.0000000000000001E-3</v>
      </c>
      <c r="E135" s="75">
        <v>1.0999999999999999E-2</v>
      </c>
      <c r="F135" s="75">
        <v>1.2E-2</v>
      </c>
      <c r="G135" s="75">
        <v>0.01</v>
      </c>
      <c r="H135" s="75">
        <v>1.0999999999999999E-2</v>
      </c>
      <c r="I135" s="75">
        <v>5.0000000000000001E-3</v>
      </c>
      <c r="J135" s="75">
        <v>1.2999999999999999E-2</v>
      </c>
      <c r="K135" s="75">
        <v>8.9999999999999993E-3</v>
      </c>
      <c r="L135" s="77">
        <v>1.7000000000000001E-2</v>
      </c>
      <c r="M135" s="95" t="str">
        <f t="shared" si="2"/>
        <v>Exclude</v>
      </c>
    </row>
    <row r="136" spans="1:13" ht="17.399999999999999" hidden="1" thickBot="1">
      <c r="A136">
        <v>2017</v>
      </c>
      <c r="B136" s="70">
        <v>11</v>
      </c>
      <c r="C136" s="68" t="s">
        <v>348</v>
      </c>
      <c r="D136" s="73">
        <v>3.0000000000000001E-3</v>
      </c>
      <c r="E136" s="74">
        <v>4.0000000000000001E-3</v>
      </c>
      <c r="F136" s="74">
        <v>2E-3</v>
      </c>
      <c r="G136" s="74">
        <v>2E-3</v>
      </c>
      <c r="H136" s="74">
        <v>2E-3</v>
      </c>
      <c r="I136" s="74">
        <v>7.0000000000000001E-3</v>
      </c>
      <c r="J136" s="74">
        <v>0</v>
      </c>
      <c r="K136" s="74">
        <v>0</v>
      </c>
      <c r="L136" s="76">
        <v>1E-3</v>
      </c>
      <c r="M136" s="95" t="str">
        <f t="shared" si="2"/>
        <v>Exclude</v>
      </c>
    </row>
    <row r="137" spans="1:13" ht="17.399999999999999" hidden="1" thickBot="1">
      <c r="A137">
        <v>2017</v>
      </c>
      <c r="B137" s="69">
        <v>12</v>
      </c>
      <c r="C137" s="67" t="s">
        <v>343</v>
      </c>
      <c r="D137" s="73">
        <v>3.0000000000000001E-3</v>
      </c>
      <c r="E137" s="75">
        <v>5.0000000000000001E-3</v>
      </c>
      <c r="F137" s="75">
        <v>8.9999999999999993E-3</v>
      </c>
      <c r="G137" s="75">
        <v>4.0000000000000001E-3</v>
      </c>
      <c r="H137" s="75">
        <v>6.0000000000000001E-3</v>
      </c>
      <c r="I137" s="75">
        <v>4.0000000000000001E-3</v>
      </c>
      <c r="J137" s="75">
        <v>3.0000000000000001E-3</v>
      </c>
      <c r="K137" s="75">
        <v>8.9999999999999993E-3</v>
      </c>
      <c r="L137" s="77">
        <v>6.0000000000000001E-3</v>
      </c>
      <c r="M137" s="95" t="str">
        <f t="shared" si="2"/>
        <v>Exclude</v>
      </c>
    </row>
    <row r="138" spans="1:13" ht="17.399999999999999" hidden="1" thickBot="1">
      <c r="A138">
        <v>2017</v>
      </c>
      <c r="B138" s="70">
        <v>13</v>
      </c>
      <c r="C138" s="68" t="s">
        <v>344</v>
      </c>
      <c r="D138" s="73">
        <v>2E-3</v>
      </c>
      <c r="E138" s="74">
        <v>2E-3</v>
      </c>
      <c r="F138" s="74">
        <v>2E-3</v>
      </c>
      <c r="G138" s="74">
        <v>3.0000000000000001E-3</v>
      </c>
      <c r="H138" s="74">
        <v>3.0000000000000001E-3</v>
      </c>
      <c r="I138" s="74">
        <v>2E-3</v>
      </c>
      <c r="J138" s="74">
        <v>1E-3</v>
      </c>
      <c r="K138" s="74">
        <v>0</v>
      </c>
      <c r="L138" s="76">
        <v>3.0000000000000001E-3</v>
      </c>
      <c r="M138" s="95" t="str">
        <f t="shared" si="2"/>
        <v>Exclude</v>
      </c>
    </row>
    <row r="139" spans="1:13" ht="17.399999999999999" hidden="1" thickBot="1">
      <c r="A139">
        <v>2017</v>
      </c>
      <c r="B139" s="69">
        <v>14</v>
      </c>
      <c r="C139" s="67" t="s">
        <v>342</v>
      </c>
      <c r="D139" s="73">
        <v>2E-3</v>
      </c>
      <c r="E139" s="75">
        <v>0</v>
      </c>
      <c r="F139" s="75">
        <v>0</v>
      </c>
      <c r="G139" s="75">
        <v>0</v>
      </c>
      <c r="H139" s="75">
        <v>0</v>
      </c>
      <c r="I139" s="75">
        <v>1E-3</v>
      </c>
      <c r="J139" s="75">
        <v>0</v>
      </c>
      <c r="K139" s="75">
        <v>0</v>
      </c>
      <c r="L139" s="77">
        <v>0</v>
      </c>
      <c r="M139" s="95" t="str">
        <f t="shared" si="2"/>
        <v>Exclude</v>
      </c>
    </row>
    <row r="140" spans="1:13" ht="17.399999999999999" hidden="1" thickBot="1">
      <c r="A140">
        <v>2017</v>
      </c>
      <c r="B140" s="70">
        <v>15</v>
      </c>
      <c r="C140" s="68" t="s">
        <v>349</v>
      </c>
      <c r="D140" s="73">
        <v>1E-3</v>
      </c>
      <c r="E140" s="74">
        <v>0</v>
      </c>
      <c r="F140" s="74">
        <v>0</v>
      </c>
      <c r="G140" s="74">
        <v>0</v>
      </c>
      <c r="H140" s="74">
        <v>0</v>
      </c>
      <c r="I140" s="74">
        <v>0</v>
      </c>
      <c r="J140" s="74">
        <v>0</v>
      </c>
      <c r="K140" s="74">
        <v>0</v>
      </c>
      <c r="L140" s="76">
        <v>1E-3</v>
      </c>
      <c r="M140" s="95" t="str">
        <f t="shared" si="2"/>
        <v>Exclude</v>
      </c>
    </row>
    <row r="141" spans="1:13" ht="17.399999999999999" hidden="1" thickBot="1">
      <c r="A141">
        <v>2017</v>
      </c>
      <c r="B141" s="69">
        <v>16</v>
      </c>
      <c r="C141" s="67" t="s">
        <v>346</v>
      </c>
      <c r="D141" s="73">
        <v>1E-3</v>
      </c>
      <c r="E141" s="75">
        <v>1E-3</v>
      </c>
      <c r="F141" s="75">
        <v>1E-3</v>
      </c>
      <c r="G141" s="75">
        <v>1E-3</v>
      </c>
      <c r="H141" s="75">
        <v>1E-3</v>
      </c>
      <c r="I141" s="75">
        <v>1E-3</v>
      </c>
      <c r="J141" s="75">
        <v>0</v>
      </c>
      <c r="K141" s="75">
        <v>8.9999999999999993E-3</v>
      </c>
      <c r="L141" s="77">
        <v>0</v>
      </c>
      <c r="M141" s="95" t="str">
        <f t="shared" si="2"/>
        <v>Exclude</v>
      </c>
    </row>
    <row r="142" spans="1:13" ht="17.399999999999999" hidden="1" thickBot="1">
      <c r="A142">
        <v>2017</v>
      </c>
      <c r="B142" s="70">
        <v>17</v>
      </c>
      <c r="C142" s="68" t="s">
        <v>347</v>
      </c>
      <c r="D142" s="73">
        <v>1E-3</v>
      </c>
      <c r="E142" s="74">
        <v>0</v>
      </c>
      <c r="F142" s="74">
        <v>0</v>
      </c>
      <c r="G142" s="74">
        <v>0</v>
      </c>
      <c r="H142" s="74">
        <v>0</v>
      </c>
      <c r="I142" s="74">
        <v>0</v>
      </c>
      <c r="J142" s="74">
        <v>0</v>
      </c>
      <c r="K142" s="74">
        <v>0</v>
      </c>
      <c r="L142" s="76">
        <v>0</v>
      </c>
      <c r="M142" s="95" t="str">
        <f t="shared" si="2"/>
        <v>Exclude</v>
      </c>
    </row>
    <row r="143" spans="1:13" ht="17.399999999999999" hidden="1" thickBot="1">
      <c r="A143">
        <v>2017</v>
      </c>
      <c r="B143" s="78">
        <v>18</v>
      </c>
      <c r="C143" s="79" t="s">
        <v>345</v>
      </c>
      <c r="D143" s="80">
        <v>1E-3</v>
      </c>
      <c r="E143" s="81">
        <v>2E-3</v>
      </c>
      <c r="F143" s="81">
        <v>5.0000000000000001E-3</v>
      </c>
      <c r="G143" s="81">
        <v>5.0000000000000001E-3</v>
      </c>
      <c r="H143" s="81">
        <v>5.0000000000000001E-3</v>
      </c>
      <c r="I143" s="81">
        <v>1E-3</v>
      </c>
      <c r="J143" s="81">
        <v>4.0000000000000001E-3</v>
      </c>
      <c r="K143" s="81">
        <v>0</v>
      </c>
      <c r="L143" s="82">
        <v>5.0000000000000001E-3</v>
      </c>
      <c r="M143" s="95" t="str">
        <f t="shared" si="2"/>
        <v>Exclude</v>
      </c>
    </row>
    <row r="144" spans="1:13" ht="17.399999999999999" thickTop="1">
      <c r="A144">
        <v>2016</v>
      </c>
      <c r="B144" s="83">
        <v>1</v>
      </c>
      <c r="C144" s="84" t="s">
        <v>332</v>
      </c>
      <c r="D144" s="85">
        <v>0.45900000000000002</v>
      </c>
      <c r="E144" s="86">
        <v>0.47699999999999998</v>
      </c>
      <c r="F144" s="86">
        <v>0.45300000000000001</v>
      </c>
      <c r="G144" s="86">
        <v>0.44700000000000001</v>
      </c>
      <c r="H144" s="86">
        <v>0.44900000000000001</v>
      </c>
      <c r="I144" s="86">
        <v>0.54600000000000004</v>
      </c>
      <c r="J144" s="86">
        <v>0.46500000000000002</v>
      </c>
      <c r="K144" s="86">
        <v>0.54900000000000004</v>
      </c>
      <c r="L144" s="87">
        <v>0.45700000000000002</v>
      </c>
      <c r="M144" s="95" t="str">
        <f t="shared" si="2"/>
        <v>Include</v>
      </c>
    </row>
    <row r="145" spans="1:13" ht="16.8">
      <c r="A145">
        <v>2016</v>
      </c>
      <c r="B145" s="69">
        <v>2</v>
      </c>
      <c r="C145" s="67" t="s">
        <v>333</v>
      </c>
      <c r="D145" s="73">
        <v>0.27</v>
      </c>
      <c r="E145" s="75">
        <v>0.246</v>
      </c>
      <c r="F145" s="75">
        <v>0.25</v>
      </c>
      <c r="G145" s="75">
        <v>0.255</v>
      </c>
      <c r="H145" s="75">
        <v>0.253</v>
      </c>
      <c r="I145" s="75">
        <v>0.23400000000000001</v>
      </c>
      <c r="J145" s="75">
        <v>0.23499999999999999</v>
      </c>
      <c r="K145" s="75">
        <v>0.20100000000000001</v>
      </c>
      <c r="L145" s="77">
        <v>0.24</v>
      </c>
      <c r="M145" s="95" t="str">
        <f t="shared" si="2"/>
        <v>Include</v>
      </c>
    </row>
    <row r="146" spans="1:13" ht="16.8">
      <c r="A146">
        <v>2016</v>
      </c>
      <c r="B146" s="70">
        <v>3</v>
      </c>
      <c r="C146" s="68" t="s">
        <v>334</v>
      </c>
      <c r="D146" s="73">
        <v>9.2999999999999999E-2</v>
      </c>
      <c r="E146" s="74">
        <v>9.2999999999999999E-2</v>
      </c>
      <c r="F146" s="74">
        <v>9.7000000000000003E-2</v>
      </c>
      <c r="G146" s="74">
        <v>0.109</v>
      </c>
      <c r="H146" s="74">
        <v>0.104</v>
      </c>
      <c r="I146" s="74">
        <v>7.0000000000000007E-2</v>
      </c>
      <c r="J146" s="74">
        <v>9.5000000000000001E-2</v>
      </c>
      <c r="K146" s="74">
        <v>9.8000000000000004E-2</v>
      </c>
      <c r="L146" s="76">
        <v>0.114</v>
      </c>
      <c r="M146" s="95" t="str">
        <f t="shared" si="2"/>
        <v>Include</v>
      </c>
    </row>
    <row r="147" spans="1:13" ht="16.8">
      <c r="A147">
        <v>2016</v>
      </c>
      <c r="B147" s="69">
        <v>4</v>
      </c>
      <c r="C147" s="67" t="s">
        <v>335</v>
      </c>
      <c r="D147" s="73">
        <v>4.2999999999999997E-2</v>
      </c>
      <c r="E147" s="75">
        <v>4.3999999999999997E-2</v>
      </c>
      <c r="F147" s="75">
        <v>5.0999999999999997E-2</v>
      </c>
      <c r="G147" s="75">
        <v>0.05</v>
      </c>
      <c r="H147" s="75">
        <v>5.0999999999999997E-2</v>
      </c>
      <c r="I147" s="75">
        <v>4.2999999999999997E-2</v>
      </c>
      <c r="J147" s="75">
        <v>6.5000000000000002E-2</v>
      </c>
      <c r="K147" s="75">
        <v>5.0000000000000001E-3</v>
      </c>
      <c r="L147" s="77">
        <v>4.9000000000000002E-2</v>
      </c>
      <c r="M147" s="95" t="str">
        <f t="shared" si="2"/>
        <v>Include</v>
      </c>
    </row>
    <row r="148" spans="1:13" ht="16.8">
      <c r="A148">
        <v>2016</v>
      </c>
      <c r="B148" s="70">
        <v>5</v>
      </c>
      <c r="C148" s="68" t="s">
        <v>336</v>
      </c>
      <c r="D148" s="73">
        <v>0.04</v>
      </c>
      <c r="E148" s="74">
        <v>4.2999999999999997E-2</v>
      </c>
      <c r="F148" s="74">
        <v>4.5999999999999999E-2</v>
      </c>
      <c r="G148" s="74">
        <v>4.1000000000000002E-2</v>
      </c>
      <c r="H148" s="74">
        <v>4.2999999999999997E-2</v>
      </c>
      <c r="I148" s="74">
        <v>2.5000000000000001E-2</v>
      </c>
      <c r="J148" s="74">
        <v>3.9E-2</v>
      </c>
      <c r="K148" s="74">
        <v>0.06</v>
      </c>
      <c r="L148" s="76">
        <v>4.2000000000000003E-2</v>
      </c>
      <c r="M148" s="95" t="str">
        <f t="shared" si="2"/>
        <v>Include</v>
      </c>
    </row>
    <row r="149" spans="1:13" ht="16.8">
      <c r="A149">
        <v>2016</v>
      </c>
      <c r="B149" s="69">
        <v>6</v>
      </c>
      <c r="C149" s="67" t="s">
        <v>337</v>
      </c>
      <c r="D149" s="73">
        <v>3.9E-2</v>
      </c>
      <c r="E149" s="75">
        <v>3.4000000000000002E-2</v>
      </c>
      <c r="F149" s="75">
        <v>3.6999999999999998E-2</v>
      </c>
      <c r="G149" s="75">
        <v>3.6999999999999998E-2</v>
      </c>
      <c r="H149" s="75">
        <v>3.6999999999999998E-2</v>
      </c>
      <c r="I149" s="75">
        <v>3.5999999999999997E-2</v>
      </c>
      <c r="J149" s="75">
        <v>4.3999999999999997E-2</v>
      </c>
      <c r="K149" s="75">
        <v>2.7E-2</v>
      </c>
      <c r="L149" s="77">
        <v>3.5999999999999997E-2</v>
      </c>
      <c r="M149" s="95" t="str">
        <f t="shared" si="2"/>
        <v>Include</v>
      </c>
    </row>
    <row r="150" spans="1:13" ht="16.8">
      <c r="A150">
        <v>2016</v>
      </c>
      <c r="B150" s="70">
        <v>7</v>
      </c>
      <c r="C150" s="68" t="s">
        <v>338</v>
      </c>
      <c r="D150" s="73">
        <v>1.4999999999999999E-2</v>
      </c>
      <c r="E150" s="74">
        <v>1.4E-2</v>
      </c>
      <c r="F150" s="74">
        <v>1.4E-2</v>
      </c>
      <c r="G150" s="74">
        <v>1.4E-2</v>
      </c>
      <c r="H150" s="74">
        <v>1.4E-2</v>
      </c>
      <c r="I150" s="74">
        <v>0.01</v>
      </c>
      <c r="J150" s="74">
        <v>1.6E-2</v>
      </c>
      <c r="K150" s="74">
        <v>0</v>
      </c>
      <c r="L150" s="76">
        <v>1.4E-2</v>
      </c>
      <c r="M150" s="95" t="str">
        <f t="shared" si="2"/>
        <v>Include</v>
      </c>
    </row>
    <row r="151" spans="1:13" ht="17.399999999999999" thickBot="1">
      <c r="A151">
        <v>2016</v>
      </c>
      <c r="B151" s="69">
        <v>8</v>
      </c>
      <c r="C151" s="67" t="s">
        <v>340</v>
      </c>
      <c r="D151" s="73">
        <v>1.2999999999999999E-2</v>
      </c>
      <c r="E151" s="75">
        <v>1.4E-2</v>
      </c>
      <c r="F151" s="75">
        <v>1.6E-2</v>
      </c>
      <c r="G151" s="75">
        <v>1.2E-2</v>
      </c>
      <c r="H151" s="75">
        <v>1.4E-2</v>
      </c>
      <c r="I151" s="75">
        <v>0.01</v>
      </c>
      <c r="J151" s="75">
        <v>1.4999999999999999E-2</v>
      </c>
      <c r="K151" s="75">
        <v>2.1999999999999999E-2</v>
      </c>
      <c r="L151" s="77">
        <v>1.9E-2</v>
      </c>
      <c r="M151" s="95" t="str">
        <f t="shared" si="2"/>
        <v>Include</v>
      </c>
    </row>
    <row r="152" spans="1:13" ht="17.399999999999999" hidden="1" thickBot="1">
      <c r="A152">
        <v>2016</v>
      </c>
      <c r="B152" s="70">
        <v>9</v>
      </c>
      <c r="C152" s="68" t="s">
        <v>341</v>
      </c>
      <c r="D152" s="73">
        <v>8.9999999999999993E-3</v>
      </c>
      <c r="E152" s="74">
        <v>0.01</v>
      </c>
      <c r="F152" s="74">
        <v>1.2E-2</v>
      </c>
      <c r="G152" s="74">
        <v>0.01</v>
      </c>
      <c r="H152" s="74">
        <v>1.0999999999999999E-2</v>
      </c>
      <c r="I152" s="74">
        <v>7.0000000000000001E-3</v>
      </c>
      <c r="J152" s="74">
        <v>6.0000000000000001E-3</v>
      </c>
      <c r="K152" s="74">
        <v>2.1999999999999999E-2</v>
      </c>
      <c r="L152" s="76">
        <v>0.01</v>
      </c>
      <c r="M152" s="95" t="str">
        <f t="shared" si="2"/>
        <v>Exclude</v>
      </c>
    </row>
    <row r="153" spans="1:13" ht="17.399999999999999" hidden="1" thickBot="1">
      <c r="A153">
        <v>2016</v>
      </c>
      <c r="B153" s="69">
        <v>10</v>
      </c>
      <c r="C153" s="67" t="s">
        <v>339</v>
      </c>
      <c r="D153" s="73">
        <v>7.0000000000000001E-3</v>
      </c>
      <c r="E153" s="75">
        <v>8.9999999999999993E-3</v>
      </c>
      <c r="F153" s="75">
        <v>8.0000000000000002E-3</v>
      </c>
      <c r="G153" s="75">
        <v>8.9999999999999993E-3</v>
      </c>
      <c r="H153" s="75">
        <v>8.9999999999999993E-3</v>
      </c>
      <c r="I153" s="75">
        <v>4.0000000000000001E-3</v>
      </c>
      <c r="J153" s="75">
        <v>8.9999999999999993E-3</v>
      </c>
      <c r="K153" s="75">
        <v>1.0999999999999999E-2</v>
      </c>
      <c r="L153" s="77">
        <v>5.0000000000000001E-3</v>
      </c>
      <c r="M153" s="95" t="str">
        <f t="shared" si="2"/>
        <v>Exclude</v>
      </c>
    </row>
    <row r="154" spans="1:13" ht="17.399999999999999" hidden="1" thickBot="1">
      <c r="A154">
        <v>2016</v>
      </c>
      <c r="B154" s="70">
        <v>11</v>
      </c>
      <c r="C154" s="68" t="s">
        <v>343</v>
      </c>
      <c r="D154" s="73">
        <v>3.0000000000000001E-3</v>
      </c>
      <c r="E154" s="74">
        <v>4.0000000000000001E-3</v>
      </c>
      <c r="F154" s="74">
        <v>8.0000000000000002E-3</v>
      </c>
      <c r="G154" s="74">
        <v>4.0000000000000001E-3</v>
      </c>
      <c r="H154" s="74">
        <v>6.0000000000000001E-3</v>
      </c>
      <c r="I154" s="74">
        <v>2E-3</v>
      </c>
      <c r="J154" s="74">
        <v>4.0000000000000001E-3</v>
      </c>
      <c r="K154" s="74">
        <v>5.0000000000000001E-3</v>
      </c>
      <c r="L154" s="76">
        <v>7.0000000000000001E-3</v>
      </c>
      <c r="M154" s="95" t="str">
        <f t="shared" si="2"/>
        <v>Exclude</v>
      </c>
    </row>
    <row r="155" spans="1:13" ht="17.399999999999999" hidden="1" thickBot="1">
      <c r="A155">
        <v>2016</v>
      </c>
      <c r="B155" s="69">
        <v>12</v>
      </c>
      <c r="C155" s="67" t="s">
        <v>348</v>
      </c>
      <c r="D155" s="73">
        <v>3.0000000000000001E-3</v>
      </c>
      <c r="E155" s="75">
        <v>4.0000000000000001E-3</v>
      </c>
      <c r="F155" s="75">
        <v>3.0000000000000001E-3</v>
      </c>
      <c r="G155" s="75">
        <v>2E-3</v>
      </c>
      <c r="H155" s="75">
        <v>2E-3</v>
      </c>
      <c r="I155" s="75">
        <v>6.0000000000000001E-3</v>
      </c>
      <c r="J155" s="75">
        <v>0</v>
      </c>
      <c r="K155" s="75">
        <v>0</v>
      </c>
      <c r="L155" s="77">
        <v>3.0000000000000001E-3</v>
      </c>
      <c r="M155" s="95" t="str">
        <f t="shared" si="2"/>
        <v>Exclude</v>
      </c>
    </row>
    <row r="156" spans="1:13" ht="17.399999999999999" hidden="1" thickBot="1">
      <c r="A156">
        <v>2016</v>
      </c>
      <c r="B156" s="70">
        <v>13</v>
      </c>
      <c r="C156" s="68" t="s">
        <v>346</v>
      </c>
      <c r="D156" s="73">
        <v>2E-3</v>
      </c>
      <c r="E156" s="74">
        <v>2E-3</v>
      </c>
      <c r="F156" s="74">
        <v>1E-3</v>
      </c>
      <c r="G156" s="74">
        <v>1E-3</v>
      </c>
      <c r="H156" s="74">
        <v>1E-3</v>
      </c>
      <c r="I156" s="74">
        <v>1E-3</v>
      </c>
      <c r="J156" s="74">
        <v>0</v>
      </c>
      <c r="K156" s="74">
        <v>0</v>
      </c>
      <c r="L156" s="76">
        <v>0</v>
      </c>
      <c r="M156" s="95" t="str">
        <f t="shared" si="2"/>
        <v>Exclude</v>
      </c>
    </row>
    <row r="157" spans="1:13" ht="17.399999999999999" hidden="1" thickBot="1">
      <c r="A157">
        <v>2016</v>
      </c>
      <c r="B157" s="69">
        <v>14</v>
      </c>
      <c r="C157" s="67" t="s">
        <v>344</v>
      </c>
      <c r="D157" s="73">
        <v>2E-3</v>
      </c>
      <c r="E157" s="75">
        <v>3.0000000000000001E-3</v>
      </c>
      <c r="F157" s="75">
        <v>3.0000000000000001E-3</v>
      </c>
      <c r="G157" s="75">
        <v>4.0000000000000001E-3</v>
      </c>
      <c r="H157" s="75">
        <v>4.0000000000000001E-3</v>
      </c>
      <c r="I157" s="75">
        <v>3.0000000000000001E-3</v>
      </c>
      <c r="J157" s="75">
        <v>4.0000000000000001E-3</v>
      </c>
      <c r="K157" s="75">
        <v>0</v>
      </c>
      <c r="L157" s="77">
        <v>3.0000000000000001E-3</v>
      </c>
      <c r="M157" s="95" t="str">
        <f t="shared" si="2"/>
        <v>Exclude</v>
      </c>
    </row>
    <row r="158" spans="1:13" ht="17.399999999999999" hidden="1" thickBot="1">
      <c r="A158">
        <v>2016</v>
      </c>
      <c r="B158" s="70">
        <v>15</v>
      </c>
      <c r="C158" s="68" t="s">
        <v>350</v>
      </c>
      <c r="D158" s="73">
        <v>1E-3</v>
      </c>
      <c r="E158" s="74">
        <v>0</v>
      </c>
      <c r="F158" s="74">
        <v>0</v>
      </c>
      <c r="G158" s="74">
        <v>0</v>
      </c>
      <c r="H158" s="74">
        <v>0</v>
      </c>
      <c r="I158" s="74">
        <v>0</v>
      </c>
      <c r="J158" s="74">
        <v>0</v>
      </c>
      <c r="K158" s="74">
        <v>0</v>
      </c>
      <c r="L158" s="76">
        <v>0</v>
      </c>
      <c r="M158" s="95" t="str">
        <f t="shared" si="2"/>
        <v>Exclude</v>
      </c>
    </row>
    <row r="159" spans="1:13" ht="17.399999999999999" hidden="1" thickBot="1">
      <c r="A159">
        <v>2016</v>
      </c>
      <c r="B159" s="69">
        <v>16</v>
      </c>
      <c r="C159" s="67" t="s">
        <v>345</v>
      </c>
      <c r="D159" s="73">
        <v>1E-3</v>
      </c>
      <c r="E159" s="75">
        <v>2E-3</v>
      </c>
      <c r="F159" s="75">
        <v>2E-3</v>
      </c>
      <c r="G159" s="75">
        <v>4.0000000000000001E-3</v>
      </c>
      <c r="H159" s="75">
        <v>3.0000000000000001E-3</v>
      </c>
      <c r="I159" s="75">
        <v>1E-3</v>
      </c>
      <c r="J159" s="75">
        <v>4.0000000000000001E-3</v>
      </c>
      <c r="K159" s="75">
        <v>0</v>
      </c>
      <c r="L159" s="77">
        <v>0</v>
      </c>
      <c r="M159" s="95" t="str">
        <f t="shared" si="2"/>
        <v>Exclude</v>
      </c>
    </row>
    <row r="160" spans="1:13" ht="17.399999999999999" hidden="1" thickBot="1">
      <c r="A160">
        <v>2016</v>
      </c>
      <c r="B160" s="71">
        <v>17</v>
      </c>
      <c r="C160" s="72" t="s">
        <v>342</v>
      </c>
      <c r="D160" s="80">
        <v>1E-3</v>
      </c>
      <c r="E160" s="88">
        <v>1E-3</v>
      </c>
      <c r="F160" s="88">
        <v>1E-3</v>
      </c>
      <c r="G160" s="88">
        <v>1E-3</v>
      </c>
      <c r="H160" s="88">
        <v>1E-3</v>
      </c>
      <c r="I160" s="88">
        <v>1E-3</v>
      </c>
      <c r="J160" s="88">
        <v>1E-3</v>
      </c>
      <c r="K160" s="88">
        <v>0</v>
      </c>
      <c r="L160" s="89">
        <v>2E-3</v>
      </c>
      <c r="M160" s="95" t="str">
        <f t="shared" si="2"/>
        <v>Exclude</v>
      </c>
    </row>
    <row r="161" spans="1:13" ht="17.399999999999999" thickTop="1">
      <c r="A161">
        <v>2015</v>
      </c>
      <c r="B161" s="83">
        <v>1</v>
      </c>
      <c r="C161" s="84" t="s">
        <v>332</v>
      </c>
      <c r="D161" s="85">
        <v>0.49</v>
      </c>
      <c r="E161" s="86">
        <v>0.48599999999999999</v>
      </c>
      <c r="F161" s="86">
        <v>0.49299999999999999</v>
      </c>
      <c r="G161" s="86">
        <v>0.47499999999999998</v>
      </c>
      <c r="H161" s="86">
        <v>0.48099999999999998</v>
      </c>
      <c r="I161" s="86">
        <v>0.55900000000000005</v>
      </c>
      <c r="J161" s="86">
        <v>0.51900000000000002</v>
      </c>
      <c r="K161" s="86">
        <v>0.52600000000000002</v>
      </c>
      <c r="L161" s="87">
        <v>0.46800000000000003</v>
      </c>
      <c r="M161" s="95" t="str">
        <f t="shared" si="2"/>
        <v>Include</v>
      </c>
    </row>
    <row r="162" spans="1:13" ht="16.8">
      <c r="A162">
        <v>2015</v>
      </c>
      <c r="B162" s="69">
        <v>2</v>
      </c>
      <c r="C162" s="67" t="s">
        <v>333</v>
      </c>
      <c r="D162" s="73">
        <v>0.245</v>
      </c>
      <c r="E162" s="75">
        <v>0.23400000000000001</v>
      </c>
      <c r="F162" s="75">
        <v>0.222</v>
      </c>
      <c r="G162" s="75">
        <v>0.22</v>
      </c>
      <c r="H162" s="75">
        <v>0.221</v>
      </c>
      <c r="I162" s="75">
        <v>0.22700000000000001</v>
      </c>
      <c r="J162" s="75">
        <v>0.221</v>
      </c>
      <c r="K162" s="75">
        <v>0.2</v>
      </c>
      <c r="L162" s="77">
        <v>0.23200000000000001</v>
      </c>
      <c r="M162" s="95" t="str">
        <f t="shared" si="2"/>
        <v>Include</v>
      </c>
    </row>
    <row r="163" spans="1:13" ht="16.8">
      <c r="A163">
        <v>2015</v>
      </c>
      <c r="B163" s="70">
        <v>3</v>
      </c>
      <c r="C163" s="68" t="s">
        <v>334</v>
      </c>
      <c r="D163" s="73">
        <v>8.5999999999999993E-2</v>
      </c>
      <c r="E163" s="74">
        <v>9.8000000000000004E-2</v>
      </c>
      <c r="F163" s="74">
        <v>0.1</v>
      </c>
      <c r="G163" s="74">
        <v>0.115</v>
      </c>
      <c r="H163" s="74">
        <v>0.109</v>
      </c>
      <c r="I163" s="74">
        <v>7.4999999999999997E-2</v>
      </c>
      <c r="J163" s="74">
        <v>8.7999999999999995E-2</v>
      </c>
      <c r="K163" s="74">
        <v>0.1</v>
      </c>
      <c r="L163" s="76">
        <v>0.11700000000000001</v>
      </c>
      <c r="M163" s="95" t="str">
        <f t="shared" si="2"/>
        <v>Include</v>
      </c>
    </row>
    <row r="164" spans="1:13" ht="16.8">
      <c r="A164">
        <v>2015</v>
      </c>
      <c r="B164" s="69">
        <v>4</v>
      </c>
      <c r="C164" s="67" t="s">
        <v>335</v>
      </c>
      <c r="D164" s="73">
        <v>4.1000000000000002E-2</v>
      </c>
      <c r="E164" s="75">
        <v>4.2999999999999997E-2</v>
      </c>
      <c r="F164" s="75">
        <v>0.05</v>
      </c>
      <c r="G164" s="75">
        <v>4.8000000000000001E-2</v>
      </c>
      <c r="H164" s="75">
        <v>4.9000000000000002E-2</v>
      </c>
      <c r="I164" s="75">
        <v>3.6999999999999998E-2</v>
      </c>
      <c r="J164" s="75">
        <v>6.6000000000000003E-2</v>
      </c>
      <c r="K164" s="75">
        <v>1.6E-2</v>
      </c>
      <c r="L164" s="77">
        <v>4.9000000000000002E-2</v>
      </c>
      <c r="M164" s="95" t="str">
        <f t="shared" si="2"/>
        <v>Include</v>
      </c>
    </row>
    <row r="165" spans="1:13" ht="16.8">
      <c r="A165">
        <v>2015</v>
      </c>
      <c r="B165" s="70">
        <v>5</v>
      </c>
      <c r="C165" s="68" t="s">
        <v>337</v>
      </c>
      <c r="D165" s="73">
        <v>3.9E-2</v>
      </c>
      <c r="E165" s="74">
        <v>0.04</v>
      </c>
      <c r="F165" s="74">
        <v>3.9E-2</v>
      </c>
      <c r="G165" s="74">
        <v>4.4999999999999998E-2</v>
      </c>
      <c r="H165" s="74">
        <v>4.2999999999999997E-2</v>
      </c>
      <c r="I165" s="74">
        <v>3.5999999999999997E-2</v>
      </c>
      <c r="J165" s="74">
        <v>2.4E-2</v>
      </c>
      <c r="K165" s="74">
        <v>3.2000000000000001E-2</v>
      </c>
      <c r="L165" s="76">
        <v>3.3000000000000002E-2</v>
      </c>
      <c r="M165" s="95" t="str">
        <f t="shared" si="2"/>
        <v>Include</v>
      </c>
    </row>
    <row r="166" spans="1:13" ht="16.8">
      <c r="A166">
        <v>2015</v>
      </c>
      <c r="B166" s="69">
        <v>6</v>
      </c>
      <c r="C166" s="67" t="s">
        <v>336</v>
      </c>
      <c r="D166" s="73">
        <v>3.9E-2</v>
      </c>
      <c r="E166" s="75">
        <v>3.9E-2</v>
      </c>
      <c r="F166" s="75">
        <v>3.3000000000000002E-2</v>
      </c>
      <c r="G166" s="75">
        <v>3.6999999999999998E-2</v>
      </c>
      <c r="H166" s="75">
        <v>3.5999999999999997E-2</v>
      </c>
      <c r="I166" s="75">
        <v>2.1999999999999999E-2</v>
      </c>
      <c r="J166" s="75">
        <v>3.4000000000000002E-2</v>
      </c>
      <c r="K166" s="75">
        <v>5.8000000000000003E-2</v>
      </c>
      <c r="L166" s="77">
        <v>3.5000000000000003E-2</v>
      </c>
      <c r="M166" s="95" t="str">
        <f t="shared" si="2"/>
        <v>Include</v>
      </c>
    </row>
    <row r="167" spans="1:13" ht="16.8">
      <c r="A167">
        <v>2015</v>
      </c>
      <c r="B167" s="70">
        <v>7</v>
      </c>
      <c r="C167" s="68" t="s">
        <v>338</v>
      </c>
      <c r="D167" s="73">
        <v>1.4E-2</v>
      </c>
      <c r="E167" s="74">
        <v>1.0999999999999999E-2</v>
      </c>
      <c r="F167" s="74">
        <v>0.01</v>
      </c>
      <c r="G167" s="74">
        <v>1.0999999999999999E-2</v>
      </c>
      <c r="H167" s="74">
        <v>1.0999999999999999E-2</v>
      </c>
      <c r="I167" s="74">
        <v>8.0000000000000002E-3</v>
      </c>
      <c r="J167" s="74">
        <v>8.9999999999999993E-3</v>
      </c>
      <c r="K167" s="74">
        <v>5.0000000000000001E-3</v>
      </c>
      <c r="L167" s="76">
        <v>6.0000000000000001E-3</v>
      </c>
      <c r="M167" s="95" t="str">
        <f t="shared" si="2"/>
        <v>Include</v>
      </c>
    </row>
    <row r="168" spans="1:13" ht="17.399999999999999" thickBot="1">
      <c r="A168">
        <v>2015</v>
      </c>
      <c r="B168" s="69">
        <v>8</v>
      </c>
      <c r="C168" s="67" t="s">
        <v>340</v>
      </c>
      <c r="D168" s="73">
        <v>1.2E-2</v>
      </c>
      <c r="E168" s="75">
        <v>1.2E-2</v>
      </c>
      <c r="F168" s="75">
        <v>1.2E-2</v>
      </c>
      <c r="G168" s="75">
        <v>1.0999999999999999E-2</v>
      </c>
      <c r="H168" s="75">
        <v>1.0999999999999999E-2</v>
      </c>
      <c r="I168" s="75">
        <v>8.9999999999999993E-3</v>
      </c>
      <c r="J168" s="75">
        <v>8.9999999999999993E-3</v>
      </c>
      <c r="K168" s="75">
        <v>1.6E-2</v>
      </c>
      <c r="L168" s="77">
        <v>1.2E-2</v>
      </c>
      <c r="M168" s="95" t="str">
        <f t="shared" si="2"/>
        <v>Include</v>
      </c>
    </row>
    <row r="169" spans="1:13" ht="17.399999999999999" hidden="1" thickBot="1">
      <c r="A169">
        <v>2015</v>
      </c>
      <c r="B169" s="70">
        <v>9</v>
      </c>
      <c r="C169" s="68" t="s">
        <v>339</v>
      </c>
      <c r="D169" s="73">
        <v>8.9999999999999993E-3</v>
      </c>
      <c r="E169" s="74">
        <v>8.9999999999999993E-3</v>
      </c>
      <c r="F169" s="74">
        <v>6.0000000000000001E-3</v>
      </c>
      <c r="G169" s="74">
        <v>8.0000000000000002E-3</v>
      </c>
      <c r="H169" s="74">
        <v>7.0000000000000001E-3</v>
      </c>
      <c r="I169" s="74">
        <v>5.0000000000000001E-3</v>
      </c>
      <c r="J169" s="74">
        <v>5.0000000000000001E-3</v>
      </c>
      <c r="K169" s="74">
        <v>1.0999999999999999E-2</v>
      </c>
      <c r="L169" s="76">
        <v>4.0000000000000001E-3</v>
      </c>
      <c r="M169" s="95" t="str">
        <f t="shared" si="2"/>
        <v>Exclude</v>
      </c>
    </row>
    <row r="170" spans="1:13" ht="17.399999999999999" hidden="1" thickBot="1">
      <c r="A170">
        <v>2015</v>
      </c>
      <c r="B170" s="69">
        <v>10</v>
      </c>
      <c r="C170" s="67" t="s">
        <v>341</v>
      </c>
      <c r="D170" s="73">
        <v>7.0000000000000001E-3</v>
      </c>
      <c r="E170" s="75">
        <v>8.9999999999999993E-3</v>
      </c>
      <c r="F170" s="75">
        <v>1.4E-2</v>
      </c>
      <c r="G170" s="75">
        <v>1.0999999999999999E-2</v>
      </c>
      <c r="H170" s="75">
        <v>1.2E-2</v>
      </c>
      <c r="I170" s="75">
        <v>5.0000000000000001E-3</v>
      </c>
      <c r="J170" s="75">
        <v>1.0999999999999999E-2</v>
      </c>
      <c r="K170" s="75">
        <v>2.1000000000000001E-2</v>
      </c>
      <c r="L170" s="77">
        <v>1.2999999999999999E-2</v>
      </c>
      <c r="M170" s="95" t="str">
        <f t="shared" si="2"/>
        <v>Exclude</v>
      </c>
    </row>
    <row r="171" spans="1:13" ht="17.399999999999999" hidden="1" thickBot="1">
      <c r="A171">
        <v>2015</v>
      </c>
      <c r="B171" s="70">
        <v>11</v>
      </c>
      <c r="C171" s="68" t="s">
        <v>346</v>
      </c>
      <c r="D171" s="73">
        <v>3.0000000000000001E-3</v>
      </c>
      <c r="E171" s="74">
        <v>2E-3</v>
      </c>
      <c r="F171" s="74">
        <v>1E-3</v>
      </c>
      <c r="G171" s="74">
        <v>1E-3</v>
      </c>
      <c r="H171" s="74">
        <v>1E-3</v>
      </c>
      <c r="I171" s="74">
        <v>1E-3</v>
      </c>
      <c r="J171" s="74">
        <v>1E-3</v>
      </c>
      <c r="K171" s="74">
        <v>0</v>
      </c>
      <c r="L171" s="76">
        <v>1E-3</v>
      </c>
      <c r="M171" s="95" t="str">
        <f t="shared" si="2"/>
        <v>Exclude</v>
      </c>
    </row>
    <row r="172" spans="1:13" ht="17.399999999999999" hidden="1" thickBot="1">
      <c r="A172">
        <v>2015</v>
      </c>
      <c r="B172" s="69">
        <v>12</v>
      </c>
      <c r="C172" s="67" t="s">
        <v>343</v>
      </c>
      <c r="D172" s="73">
        <v>3.0000000000000001E-3</v>
      </c>
      <c r="E172" s="75">
        <v>5.0000000000000001E-3</v>
      </c>
      <c r="F172" s="75">
        <v>6.0000000000000001E-3</v>
      </c>
      <c r="G172" s="75">
        <v>5.0000000000000001E-3</v>
      </c>
      <c r="H172" s="75">
        <v>5.0000000000000001E-3</v>
      </c>
      <c r="I172" s="75">
        <v>3.0000000000000001E-3</v>
      </c>
      <c r="J172" s="75">
        <v>5.0000000000000001E-3</v>
      </c>
      <c r="K172" s="75">
        <v>5.0000000000000001E-3</v>
      </c>
      <c r="L172" s="77">
        <v>0.01</v>
      </c>
      <c r="M172" s="95" t="str">
        <f t="shared" si="2"/>
        <v>Exclude</v>
      </c>
    </row>
    <row r="173" spans="1:13" ht="17.399999999999999" hidden="1" thickBot="1">
      <c r="A173">
        <v>2015</v>
      </c>
      <c r="B173" s="70">
        <v>13</v>
      </c>
      <c r="C173" s="68" t="s">
        <v>348</v>
      </c>
      <c r="D173" s="73">
        <v>2E-3</v>
      </c>
      <c r="E173" s="74">
        <v>3.0000000000000001E-3</v>
      </c>
      <c r="F173" s="74">
        <v>3.0000000000000001E-3</v>
      </c>
      <c r="G173" s="74">
        <v>2E-3</v>
      </c>
      <c r="H173" s="74">
        <v>2E-3</v>
      </c>
      <c r="I173" s="74">
        <v>6.0000000000000001E-3</v>
      </c>
      <c r="J173" s="74">
        <v>0</v>
      </c>
      <c r="K173" s="74">
        <v>5.0000000000000001E-3</v>
      </c>
      <c r="L173" s="76">
        <v>6.0000000000000001E-3</v>
      </c>
      <c r="M173" s="95" t="str">
        <f t="shared" si="2"/>
        <v>Exclude</v>
      </c>
    </row>
    <row r="174" spans="1:13" ht="17.399999999999999" hidden="1" thickBot="1">
      <c r="A174">
        <v>2015</v>
      </c>
      <c r="B174" s="69">
        <v>14</v>
      </c>
      <c r="C174" s="67" t="s">
        <v>342</v>
      </c>
      <c r="D174" s="73">
        <v>2E-3</v>
      </c>
      <c r="E174" s="75">
        <v>3.0000000000000001E-3</v>
      </c>
      <c r="F174" s="75">
        <v>2E-3</v>
      </c>
      <c r="G174" s="75">
        <v>2E-3</v>
      </c>
      <c r="H174" s="75">
        <v>2E-3</v>
      </c>
      <c r="I174" s="75">
        <v>2E-3</v>
      </c>
      <c r="J174" s="75">
        <v>1E-3</v>
      </c>
      <c r="K174" s="75">
        <v>0</v>
      </c>
      <c r="L174" s="77">
        <v>3.0000000000000001E-3</v>
      </c>
      <c r="M174" s="95" t="str">
        <f t="shared" si="2"/>
        <v>Exclude</v>
      </c>
    </row>
    <row r="175" spans="1:13" ht="17.399999999999999" hidden="1" thickBot="1">
      <c r="A175">
        <v>2015</v>
      </c>
      <c r="B175" s="70">
        <v>15</v>
      </c>
      <c r="C175" s="68" t="s">
        <v>344</v>
      </c>
      <c r="D175" s="73">
        <v>2E-3</v>
      </c>
      <c r="E175" s="74">
        <v>3.0000000000000001E-3</v>
      </c>
      <c r="F175" s="74">
        <v>5.0000000000000001E-3</v>
      </c>
      <c r="G175" s="74">
        <v>4.0000000000000001E-3</v>
      </c>
      <c r="H175" s="74">
        <v>4.0000000000000001E-3</v>
      </c>
      <c r="I175" s="74">
        <v>3.0000000000000001E-3</v>
      </c>
      <c r="J175" s="74">
        <v>5.0000000000000001E-3</v>
      </c>
      <c r="K175" s="74">
        <v>0</v>
      </c>
      <c r="L175" s="76">
        <v>4.0000000000000001E-3</v>
      </c>
      <c r="M175" s="95" t="str">
        <f t="shared" si="2"/>
        <v>Exclude</v>
      </c>
    </row>
    <row r="176" spans="1:13" ht="17.399999999999999" hidden="1" thickBot="1">
      <c r="A176">
        <v>2015</v>
      </c>
      <c r="B176" s="69">
        <v>16</v>
      </c>
      <c r="C176" s="67" t="s">
        <v>351</v>
      </c>
      <c r="D176" s="73">
        <v>1E-3</v>
      </c>
      <c r="E176" s="75">
        <v>1E-3</v>
      </c>
      <c r="F176" s="75">
        <v>0</v>
      </c>
      <c r="G176" s="75">
        <v>0</v>
      </c>
      <c r="H176" s="75">
        <v>0</v>
      </c>
      <c r="I176" s="75">
        <v>1E-3</v>
      </c>
      <c r="J176" s="75">
        <v>0</v>
      </c>
      <c r="K176" s="75">
        <v>0</v>
      </c>
      <c r="L176" s="77">
        <v>0</v>
      </c>
      <c r="M176" s="95" t="str">
        <f t="shared" si="2"/>
        <v>Exclude</v>
      </c>
    </row>
    <row r="177" spans="1:13" ht="17.399999999999999" hidden="1" thickBot="1">
      <c r="A177">
        <v>2015</v>
      </c>
      <c r="B177" s="70">
        <v>17</v>
      </c>
      <c r="C177" s="68" t="s">
        <v>345</v>
      </c>
      <c r="D177" s="73">
        <v>1E-3</v>
      </c>
      <c r="E177" s="74">
        <v>2E-3</v>
      </c>
      <c r="F177" s="74">
        <v>4.0000000000000001E-3</v>
      </c>
      <c r="G177" s="74">
        <v>4.0000000000000001E-3</v>
      </c>
      <c r="H177" s="74">
        <v>4.0000000000000001E-3</v>
      </c>
      <c r="I177" s="74">
        <v>1E-3</v>
      </c>
      <c r="J177" s="74">
        <v>4.0000000000000001E-3</v>
      </c>
      <c r="K177" s="74">
        <v>5.0000000000000001E-3</v>
      </c>
      <c r="L177" s="76">
        <v>7.0000000000000001E-3</v>
      </c>
      <c r="M177" s="95" t="str">
        <f t="shared" si="2"/>
        <v>Exclude</v>
      </c>
    </row>
    <row r="178" spans="1:13" ht="17.399999999999999" hidden="1" thickBot="1">
      <c r="A178">
        <v>2015</v>
      </c>
      <c r="B178" s="69">
        <v>18</v>
      </c>
      <c r="C178" s="67" t="s">
        <v>350</v>
      </c>
      <c r="D178" s="73">
        <v>1E-3</v>
      </c>
      <c r="E178" s="75">
        <v>0</v>
      </c>
      <c r="F178" s="75">
        <v>0</v>
      </c>
      <c r="G178" s="75">
        <v>0</v>
      </c>
      <c r="H178" s="75">
        <v>0</v>
      </c>
      <c r="I178" s="75">
        <v>0</v>
      </c>
      <c r="J178" s="75">
        <v>0</v>
      </c>
      <c r="K178" s="75">
        <v>0</v>
      </c>
      <c r="L178" s="77">
        <v>0</v>
      </c>
      <c r="M178" s="95" t="str">
        <f t="shared" si="2"/>
        <v>Exclude</v>
      </c>
    </row>
    <row r="179" spans="1:13" ht="17.399999999999999" hidden="1" thickBot="1">
      <c r="A179">
        <v>2015</v>
      </c>
      <c r="B179" s="71">
        <v>19</v>
      </c>
      <c r="C179" s="72" t="s">
        <v>349</v>
      </c>
      <c r="D179" s="80">
        <v>1E-3</v>
      </c>
      <c r="E179" s="88">
        <v>0</v>
      </c>
      <c r="F179" s="88">
        <v>0</v>
      </c>
      <c r="G179" s="88">
        <v>0</v>
      </c>
      <c r="H179" s="88">
        <v>0</v>
      </c>
      <c r="I179" s="88">
        <v>0</v>
      </c>
      <c r="J179" s="88">
        <v>0</v>
      </c>
      <c r="K179" s="88">
        <v>0</v>
      </c>
      <c r="L179" s="89">
        <v>0</v>
      </c>
      <c r="M179" s="95" t="str">
        <f t="shared" si="2"/>
        <v>Exclude</v>
      </c>
    </row>
    <row r="180" spans="1:13" ht="17.399999999999999" thickTop="1">
      <c r="A180">
        <v>2014</v>
      </c>
      <c r="B180" s="83">
        <v>1</v>
      </c>
      <c r="C180" s="84" t="s">
        <v>332</v>
      </c>
      <c r="D180" s="85">
        <v>0.50800000000000001</v>
      </c>
      <c r="E180" s="86">
        <v>0.51200000000000001</v>
      </c>
      <c r="F180" s="86">
        <v>0.51100000000000001</v>
      </c>
      <c r="G180" s="86">
        <v>0.496</v>
      </c>
      <c r="H180" s="86">
        <v>0.501</v>
      </c>
      <c r="I180" s="86">
        <v>0.58299999999999996</v>
      </c>
      <c r="J180" s="86">
        <v>0.48399999999999999</v>
      </c>
      <c r="K180" s="86">
        <v>0.58899999999999997</v>
      </c>
      <c r="L180" s="87">
        <v>0.51400000000000001</v>
      </c>
      <c r="M180" s="95" t="str">
        <f t="shared" si="2"/>
        <v>Include</v>
      </c>
    </row>
    <row r="181" spans="1:13" ht="16.8">
      <c r="A181">
        <v>2014</v>
      </c>
      <c r="B181" s="69">
        <v>2</v>
      </c>
      <c r="C181" s="67" t="s">
        <v>333</v>
      </c>
      <c r="D181" s="73">
        <v>0.24199999999999999</v>
      </c>
      <c r="E181" s="75">
        <v>0.22600000000000001</v>
      </c>
      <c r="F181" s="75">
        <v>0.22</v>
      </c>
      <c r="G181" s="75">
        <v>0.223</v>
      </c>
      <c r="H181" s="75">
        <v>0.222</v>
      </c>
      <c r="I181" s="75">
        <v>0.222</v>
      </c>
      <c r="J181" s="75">
        <v>0.222</v>
      </c>
      <c r="K181" s="75">
        <v>0.20200000000000001</v>
      </c>
      <c r="L181" s="77">
        <v>0.224</v>
      </c>
      <c r="M181" s="95" t="str">
        <f t="shared" si="2"/>
        <v>Include</v>
      </c>
    </row>
    <row r="182" spans="1:13" ht="16.8">
      <c r="A182">
        <v>2014</v>
      </c>
      <c r="B182" s="70">
        <v>3</v>
      </c>
      <c r="C182" s="68" t="s">
        <v>334</v>
      </c>
      <c r="D182" s="73">
        <v>7.8E-2</v>
      </c>
      <c r="E182" s="74">
        <v>8.8999999999999996E-2</v>
      </c>
      <c r="F182" s="74">
        <v>0.09</v>
      </c>
      <c r="G182" s="74">
        <v>0.106</v>
      </c>
      <c r="H182" s="74">
        <v>0.1</v>
      </c>
      <c r="I182" s="74">
        <v>6.4000000000000001E-2</v>
      </c>
      <c r="J182" s="74">
        <v>9.7000000000000003E-2</v>
      </c>
      <c r="K182" s="74">
        <v>4.8000000000000001E-2</v>
      </c>
      <c r="L182" s="76">
        <v>8.8999999999999996E-2</v>
      </c>
      <c r="M182" s="95" t="str">
        <f t="shared" si="2"/>
        <v>Include</v>
      </c>
    </row>
    <row r="183" spans="1:13" ht="16.8">
      <c r="A183">
        <v>2014</v>
      </c>
      <c r="B183" s="69">
        <v>4</v>
      </c>
      <c r="C183" s="67" t="s">
        <v>337</v>
      </c>
      <c r="D183" s="73">
        <v>0.04</v>
      </c>
      <c r="E183" s="75">
        <v>4.4999999999999998E-2</v>
      </c>
      <c r="F183" s="75">
        <v>0.05</v>
      </c>
      <c r="G183" s="75">
        <v>5.3999999999999999E-2</v>
      </c>
      <c r="H183" s="75">
        <v>5.1999999999999998E-2</v>
      </c>
      <c r="I183" s="75">
        <v>3.5000000000000003E-2</v>
      </c>
      <c r="J183" s="75">
        <v>6.6000000000000003E-2</v>
      </c>
      <c r="K183" s="75">
        <v>5.3999999999999999E-2</v>
      </c>
      <c r="L183" s="77">
        <v>5.5E-2</v>
      </c>
      <c r="M183" s="95" t="str">
        <f t="shared" si="2"/>
        <v>Include</v>
      </c>
    </row>
    <row r="184" spans="1:13" ht="16.8">
      <c r="A184">
        <v>2014</v>
      </c>
      <c r="B184" s="70">
        <v>5</v>
      </c>
      <c r="C184" s="68" t="s">
        <v>335</v>
      </c>
      <c r="D184" s="73">
        <v>3.5999999999999997E-2</v>
      </c>
      <c r="E184" s="74">
        <v>3.2000000000000001E-2</v>
      </c>
      <c r="F184" s="74">
        <v>4.1000000000000002E-2</v>
      </c>
      <c r="G184" s="74">
        <v>3.6999999999999998E-2</v>
      </c>
      <c r="H184" s="74">
        <v>3.9E-2</v>
      </c>
      <c r="I184" s="74">
        <v>2.7E-2</v>
      </c>
      <c r="J184" s="74">
        <v>5.1999999999999998E-2</v>
      </c>
      <c r="K184" s="74">
        <v>1.7999999999999999E-2</v>
      </c>
      <c r="L184" s="76">
        <v>3.5999999999999997E-2</v>
      </c>
      <c r="M184" s="95" t="str">
        <f t="shared" si="2"/>
        <v>Include</v>
      </c>
    </row>
    <row r="185" spans="1:13" ht="16.8">
      <c r="A185">
        <v>2014</v>
      </c>
      <c r="B185" s="69">
        <v>6</v>
      </c>
      <c r="C185" s="67" t="s">
        <v>336</v>
      </c>
      <c r="D185" s="73">
        <v>3.5999999999999997E-2</v>
      </c>
      <c r="E185" s="75">
        <v>3.4000000000000002E-2</v>
      </c>
      <c r="F185" s="75">
        <v>2.4E-2</v>
      </c>
      <c r="G185" s="75">
        <v>0.03</v>
      </c>
      <c r="H185" s="75">
        <v>2.8000000000000001E-2</v>
      </c>
      <c r="I185" s="75">
        <v>2.1999999999999999E-2</v>
      </c>
      <c r="J185" s="75">
        <v>2.3E-2</v>
      </c>
      <c r="K185" s="75">
        <v>2.4E-2</v>
      </c>
      <c r="L185" s="77">
        <v>2.1000000000000001E-2</v>
      </c>
      <c r="M185" s="95" t="str">
        <f t="shared" si="2"/>
        <v>Include</v>
      </c>
    </row>
    <row r="186" spans="1:13" ht="16.8">
      <c r="A186">
        <v>2014</v>
      </c>
      <c r="B186" s="70">
        <v>7</v>
      </c>
      <c r="C186" s="68" t="s">
        <v>338</v>
      </c>
      <c r="D186" s="73">
        <v>1.2999999999999999E-2</v>
      </c>
      <c r="E186" s="74">
        <v>1.2999999999999999E-2</v>
      </c>
      <c r="F186" s="74">
        <v>1.0999999999999999E-2</v>
      </c>
      <c r="G186" s="74">
        <v>1.0999999999999999E-2</v>
      </c>
      <c r="H186" s="74">
        <v>1.0999999999999999E-2</v>
      </c>
      <c r="I186" s="74">
        <v>8.9999999999999993E-3</v>
      </c>
      <c r="J186" s="74">
        <v>1.4E-2</v>
      </c>
      <c r="K186" s="74">
        <v>6.0000000000000001E-3</v>
      </c>
      <c r="L186" s="76">
        <v>1.2E-2</v>
      </c>
      <c r="M186" s="95" t="str">
        <f t="shared" si="2"/>
        <v>Include</v>
      </c>
    </row>
    <row r="187" spans="1:13" ht="17.399999999999999" thickBot="1">
      <c r="A187">
        <v>2014</v>
      </c>
      <c r="B187" s="69">
        <v>8</v>
      </c>
      <c r="C187" s="67" t="s">
        <v>340</v>
      </c>
      <c r="D187" s="73">
        <v>1.2999999999999999E-2</v>
      </c>
      <c r="E187" s="75">
        <v>1.7000000000000001E-2</v>
      </c>
      <c r="F187" s="75">
        <v>1.9E-2</v>
      </c>
      <c r="G187" s="75">
        <v>1.6E-2</v>
      </c>
      <c r="H187" s="75">
        <v>1.7000000000000001E-2</v>
      </c>
      <c r="I187" s="75">
        <v>1.2999999999999999E-2</v>
      </c>
      <c r="J187" s="75">
        <v>2.5999999999999999E-2</v>
      </c>
      <c r="K187" s="75">
        <v>6.0000000000000001E-3</v>
      </c>
      <c r="L187" s="77">
        <v>1.4999999999999999E-2</v>
      </c>
      <c r="M187" s="95" t="str">
        <f t="shared" si="2"/>
        <v>Include</v>
      </c>
    </row>
    <row r="188" spans="1:13" ht="17.399999999999999" hidden="1" thickBot="1">
      <c r="A188">
        <v>2014</v>
      </c>
      <c r="B188" s="70">
        <v>9</v>
      </c>
      <c r="C188" s="68" t="s">
        <v>339</v>
      </c>
      <c r="D188" s="73">
        <v>0.01</v>
      </c>
      <c r="E188" s="74">
        <v>8.0000000000000002E-3</v>
      </c>
      <c r="F188" s="74">
        <v>4.0000000000000001E-3</v>
      </c>
      <c r="G188" s="74">
        <v>4.0000000000000001E-3</v>
      </c>
      <c r="H188" s="74">
        <v>4.0000000000000001E-3</v>
      </c>
      <c r="I188" s="74">
        <v>5.0000000000000001E-3</v>
      </c>
      <c r="J188" s="74">
        <v>1E-3</v>
      </c>
      <c r="K188" s="74">
        <v>1.7999999999999999E-2</v>
      </c>
      <c r="L188" s="76">
        <v>5.0000000000000001E-3</v>
      </c>
      <c r="M188" s="95" t="str">
        <f t="shared" si="2"/>
        <v>Exclude</v>
      </c>
    </row>
    <row r="189" spans="1:13" ht="17.399999999999999" hidden="1" thickBot="1">
      <c r="A189">
        <v>2014</v>
      </c>
      <c r="B189" s="69">
        <v>10</v>
      </c>
      <c r="C189" s="67" t="s">
        <v>341</v>
      </c>
      <c r="D189" s="73">
        <v>8.0000000000000002E-3</v>
      </c>
      <c r="E189" s="75">
        <v>7.0000000000000001E-3</v>
      </c>
      <c r="F189" s="75">
        <v>8.9999999999999993E-3</v>
      </c>
      <c r="G189" s="75">
        <v>7.0000000000000001E-3</v>
      </c>
      <c r="H189" s="75">
        <v>8.0000000000000002E-3</v>
      </c>
      <c r="I189" s="75">
        <v>4.0000000000000001E-3</v>
      </c>
      <c r="J189" s="75">
        <v>6.0000000000000001E-3</v>
      </c>
      <c r="K189" s="75">
        <v>1.2E-2</v>
      </c>
      <c r="L189" s="77">
        <v>1.4E-2</v>
      </c>
      <c r="M189" s="95" t="str">
        <f t="shared" si="2"/>
        <v>Exclude</v>
      </c>
    </row>
    <row r="190" spans="1:13" ht="17.399999999999999" hidden="1" thickBot="1">
      <c r="A190">
        <v>2014</v>
      </c>
      <c r="B190" s="70">
        <v>11</v>
      </c>
      <c r="C190" s="68" t="s">
        <v>342</v>
      </c>
      <c r="D190" s="73">
        <v>3.0000000000000001E-3</v>
      </c>
      <c r="E190" s="74">
        <v>1E-3</v>
      </c>
      <c r="F190" s="74">
        <v>1E-3</v>
      </c>
      <c r="G190" s="74">
        <v>1E-3</v>
      </c>
      <c r="H190" s="74">
        <v>1E-3</v>
      </c>
      <c r="I190" s="74">
        <v>0</v>
      </c>
      <c r="J190" s="74">
        <v>0</v>
      </c>
      <c r="K190" s="74">
        <v>0</v>
      </c>
      <c r="L190" s="76">
        <v>2E-3</v>
      </c>
      <c r="M190" s="95" t="str">
        <f t="shared" si="2"/>
        <v>Exclude</v>
      </c>
    </row>
    <row r="191" spans="1:13" ht="17.399999999999999" hidden="1" thickBot="1">
      <c r="A191">
        <v>2014</v>
      </c>
      <c r="B191" s="69">
        <v>12</v>
      </c>
      <c r="C191" s="67" t="s">
        <v>343</v>
      </c>
      <c r="D191" s="73">
        <v>3.0000000000000001E-3</v>
      </c>
      <c r="E191" s="75">
        <v>4.0000000000000001E-3</v>
      </c>
      <c r="F191" s="75">
        <v>8.0000000000000002E-3</v>
      </c>
      <c r="G191" s="75">
        <v>4.0000000000000001E-3</v>
      </c>
      <c r="H191" s="75">
        <v>5.0000000000000001E-3</v>
      </c>
      <c r="I191" s="75">
        <v>3.0000000000000001E-3</v>
      </c>
      <c r="J191" s="75">
        <v>5.0000000000000001E-3</v>
      </c>
      <c r="K191" s="75">
        <v>6.0000000000000001E-3</v>
      </c>
      <c r="L191" s="77">
        <v>4.0000000000000001E-3</v>
      </c>
      <c r="M191" s="95" t="str">
        <f t="shared" si="2"/>
        <v>Exclude</v>
      </c>
    </row>
    <row r="192" spans="1:13" ht="17.399999999999999" hidden="1" thickBot="1">
      <c r="A192">
        <v>2014</v>
      </c>
      <c r="B192" s="70">
        <v>13</v>
      </c>
      <c r="C192" s="68" t="s">
        <v>348</v>
      </c>
      <c r="D192" s="73">
        <v>2E-3</v>
      </c>
      <c r="E192" s="74">
        <v>3.0000000000000001E-3</v>
      </c>
      <c r="F192" s="74">
        <v>3.0000000000000001E-3</v>
      </c>
      <c r="G192" s="74">
        <v>2E-3</v>
      </c>
      <c r="H192" s="74">
        <v>2E-3</v>
      </c>
      <c r="I192" s="74">
        <v>7.0000000000000001E-3</v>
      </c>
      <c r="J192" s="74">
        <v>0</v>
      </c>
      <c r="K192" s="74">
        <v>0</v>
      </c>
      <c r="L192" s="76">
        <v>2E-3</v>
      </c>
      <c r="M192" s="95" t="str">
        <f t="shared" si="2"/>
        <v>Exclude</v>
      </c>
    </row>
    <row r="193" spans="1:13" ht="17.399999999999999" hidden="1" thickBot="1">
      <c r="A193">
        <v>2014</v>
      </c>
      <c r="B193" s="69">
        <v>14</v>
      </c>
      <c r="C193" s="67" t="s">
        <v>346</v>
      </c>
      <c r="D193" s="73">
        <v>2E-3</v>
      </c>
      <c r="E193" s="75">
        <v>2E-3</v>
      </c>
      <c r="F193" s="75">
        <v>3.0000000000000001E-3</v>
      </c>
      <c r="G193" s="75">
        <v>2E-3</v>
      </c>
      <c r="H193" s="75">
        <v>2E-3</v>
      </c>
      <c r="I193" s="75">
        <v>1E-3</v>
      </c>
      <c r="J193" s="75">
        <v>1E-3</v>
      </c>
      <c r="K193" s="75">
        <v>1.7999999999999999E-2</v>
      </c>
      <c r="L193" s="77">
        <v>1E-3</v>
      </c>
      <c r="M193" s="95" t="str">
        <f t="shared" si="2"/>
        <v>Exclude</v>
      </c>
    </row>
    <row r="194" spans="1:13" ht="17.399999999999999" hidden="1" thickBot="1">
      <c r="A194">
        <v>2014</v>
      </c>
      <c r="B194" s="70">
        <v>15</v>
      </c>
      <c r="C194" s="68" t="s">
        <v>345</v>
      </c>
      <c r="D194" s="73">
        <v>1E-3</v>
      </c>
      <c r="E194" s="74">
        <v>2E-3</v>
      </c>
      <c r="F194" s="74">
        <v>2E-3</v>
      </c>
      <c r="G194" s="74">
        <v>4.0000000000000001E-3</v>
      </c>
      <c r="H194" s="74">
        <v>4.0000000000000001E-3</v>
      </c>
      <c r="I194" s="74">
        <v>0</v>
      </c>
      <c r="J194" s="74">
        <v>4.0000000000000001E-3</v>
      </c>
      <c r="K194" s="74">
        <v>0</v>
      </c>
      <c r="L194" s="76">
        <v>4.0000000000000001E-3</v>
      </c>
      <c r="M194" s="95" t="str">
        <f t="shared" si="2"/>
        <v>Exclude</v>
      </c>
    </row>
    <row r="195" spans="1:13" ht="17.399999999999999" hidden="1" thickBot="1">
      <c r="A195">
        <v>2014</v>
      </c>
      <c r="B195" s="69">
        <v>16</v>
      </c>
      <c r="C195" s="67" t="s">
        <v>344</v>
      </c>
      <c r="D195" s="73">
        <v>1E-3</v>
      </c>
      <c r="E195" s="75">
        <v>2E-3</v>
      </c>
      <c r="F195" s="75">
        <v>2E-3</v>
      </c>
      <c r="G195" s="75">
        <v>3.0000000000000001E-3</v>
      </c>
      <c r="H195" s="75">
        <v>3.0000000000000001E-3</v>
      </c>
      <c r="I195" s="75">
        <v>2E-3</v>
      </c>
      <c r="J195" s="75">
        <v>0</v>
      </c>
      <c r="K195" s="75">
        <v>0</v>
      </c>
      <c r="L195" s="77">
        <v>3.0000000000000001E-3</v>
      </c>
      <c r="M195" s="95" t="str">
        <f t="shared" ref="M195:M258" si="3">IF(D195&gt;0.01, "Include", "Exclude")</f>
        <v>Exclude</v>
      </c>
    </row>
    <row r="196" spans="1:13" ht="17.399999999999999" hidden="1" thickBot="1">
      <c r="A196">
        <v>2014</v>
      </c>
      <c r="B196" s="70">
        <v>17</v>
      </c>
      <c r="C196" s="68" t="s">
        <v>351</v>
      </c>
      <c r="D196" s="73">
        <v>1E-3</v>
      </c>
      <c r="E196" s="74">
        <v>2E-3</v>
      </c>
      <c r="F196" s="74">
        <v>1E-3</v>
      </c>
      <c r="G196" s="74">
        <v>1E-3</v>
      </c>
      <c r="H196" s="74">
        <v>1E-3</v>
      </c>
      <c r="I196" s="74">
        <v>2E-3</v>
      </c>
      <c r="J196" s="74">
        <v>0</v>
      </c>
      <c r="K196" s="74">
        <v>0</v>
      </c>
      <c r="L196" s="76">
        <v>1E-3</v>
      </c>
      <c r="M196" s="95" t="str">
        <f t="shared" si="3"/>
        <v>Exclude</v>
      </c>
    </row>
    <row r="197" spans="1:13" ht="17.399999999999999" hidden="1" thickBot="1">
      <c r="A197">
        <v>2014</v>
      </c>
      <c r="B197" s="78">
        <v>18</v>
      </c>
      <c r="C197" s="79" t="s">
        <v>350</v>
      </c>
      <c r="D197" s="80">
        <v>1E-3</v>
      </c>
      <c r="E197" s="81">
        <v>0</v>
      </c>
      <c r="F197" s="81">
        <v>0</v>
      </c>
      <c r="G197" s="81">
        <v>0</v>
      </c>
      <c r="H197" s="81">
        <v>0</v>
      </c>
      <c r="I197" s="81">
        <v>0</v>
      </c>
      <c r="J197" s="81">
        <v>0</v>
      </c>
      <c r="K197" s="81">
        <v>0</v>
      </c>
      <c r="L197" s="82">
        <v>0</v>
      </c>
      <c r="M197" s="95" t="str">
        <f t="shared" si="3"/>
        <v>Exclude</v>
      </c>
    </row>
    <row r="198" spans="1:13" ht="17.399999999999999" thickTop="1">
      <c r="A198">
        <v>2013</v>
      </c>
      <c r="B198" s="83">
        <v>1</v>
      </c>
      <c r="C198" s="84" t="s">
        <v>332</v>
      </c>
      <c r="D198" s="85">
        <v>0.52200000000000002</v>
      </c>
      <c r="E198" s="86">
        <v>0.52600000000000002</v>
      </c>
      <c r="F198" s="86">
        <v>0.53</v>
      </c>
      <c r="G198" s="86">
        <v>0.51</v>
      </c>
      <c r="H198" s="86">
        <v>0.51700000000000002</v>
      </c>
      <c r="I198" s="86">
        <v>0.60199999999999998</v>
      </c>
      <c r="J198" s="86">
        <v>0.52700000000000002</v>
      </c>
      <c r="K198" s="86">
        <v>0.52500000000000002</v>
      </c>
      <c r="L198" s="87">
        <v>0.53100000000000003</v>
      </c>
      <c r="M198" s="95" t="str">
        <f t="shared" si="3"/>
        <v>Include</v>
      </c>
    </row>
    <row r="199" spans="1:13" ht="16.8">
      <c r="A199">
        <v>2013</v>
      </c>
      <c r="B199" s="69">
        <v>2</v>
      </c>
      <c r="C199" s="67" t="s">
        <v>333</v>
      </c>
      <c r="D199" s="73">
        <v>0.24299999999999999</v>
      </c>
      <c r="E199" s="75">
        <v>0.23</v>
      </c>
      <c r="F199" s="75">
        <v>0.22</v>
      </c>
      <c r="G199" s="75">
        <v>0.217</v>
      </c>
      <c r="H199" s="75">
        <v>0.218</v>
      </c>
      <c r="I199" s="75">
        <v>0.21299999999999999</v>
      </c>
      <c r="J199" s="75">
        <v>0.214</v>
      </c>
      <c r="K199" s="75">
        <v>0.248</v>
      </c>
      <c r="L199" s="77">
        <v>0.222</v>
      </c>
      <c r="M199" s="95" t="str">
        <f t="shared" si="3"/>
        <v>Include</v>
      </c>
    </row>
    <row r="200" spans="1:13" ht="16.8">
      <c r="A200">
        <v>2013</v>
      </c>
      <c r="B200" s="70">
        <v>3</v>
      </c>
      <c r="C200" s="68" t="s">
        <v>334</v>
      </c>
      <c r="D200" s="73">
        <v>7.8E-2</v>
      </c>
      <c r="E200" s="74">
        <v>7.2999999999999995E-2</v>
      </c>
      <c r="F200" s="74">
        <v>7.1999999999999995E-2</v>
      </c>
      <c r="G200" s="74">
        <v>8.5000000000000006E-2</v>
      </c>
      <c r="H200" s="74">
        <v>0.08</v>
      </c>
      <c r="I200" s="74">
        <v>5.3999999999999999E-2</v>
      </c>
      <c r="J200" s="74">
        <v>0.08</v>
      </c>
      <c r="K200" s="74">
        <v>5.3999999999999999E-2</v>
      </c>
      <c r="L200" s="76">
        <v>7.6999999999999999E-2</v>
      </c>
      <c r="M200" s="95" t="str">
        <f t="shared" si="3"/>
        <v>Include</v>
      </c>
    </row>
    <row r="201" spans="1:13" ht="16.8">
      <c r="A201">
        <v>2013</v>
      </c>
      <c r="B201" s="69">
        <v>4</v>
      </c>
      <c r="C201" s="67" t="s">
        <v>337</v>
      </c>
      <c r="D201" s="73">
        <v>3.7999999999999999E-2</v>
      </c>
      <c r="E201" s="75">
        <v>4.4999999999999998E-2</v>
      </c>
      <c r="F201" s="75">
        <v>0.05</v>
      </c>
      <c r="G201" s="75">
        <v>5.6000000000000001E-2</v>
      </c>
      <c r="H201" s="75">
        <v>5.3999999999999999E-2</v>
      </c>
      <c r="I201" s="75">
        <v>4.2000000000000003E-2</v>
      </c>
      <c r="J201" s="75">
        <v>4.5999999999999999E-2</v>
      </c>
      <c r="K201" s="75">
        <v>4.4999999999999998E-2</v>
      </c>
      <c r="L201" s="77">
        <v>4.8000000000000001E-2</v>
      </c>
      <c r="M201" s="95" t="str">
        <f t="shared" si="3"/>
        <v>Include</v>
      </c>
    </row>
    <row r="202" spans="1:13" ht="16.8">
      <c r="A202">
        <v>2013</v>
      </c>
      <c r="B202" s="70">
        <v>5</v>
      </c>
      <c r="C202" s="68" t="s">
        <v>335</v>
      </c>
      <c r="D202" s="73">
        <v>3.5000000000000003E-2</v>
      </c>
      <c r="E202" s="74">
        <v>3.5999999999999997E-2</v>
      </c>
      <c r="F202" s="74">
        <v>3.6999999999999998E-2</v>
      </c>
      <c r="G202" s="74">
        <v>3.5999999999999997E-2</v>
      </c>
      <c r="H202" s="74">
        <v>3.5999999999999997E-2</v>
      </c>
      <c r="I202" s="74">
        <v>2.5999999999999999E-2</v>
      </c>
      <c r="J202" s="74">
        <v>4.9000000000000002E-2</v>
      </c>
      <c r="K202" s="74">
        <v>0.03</v>
      </c>
      <c r="L202" s="76">
        <v>3.9E-2</v>
      </c>
      <c r="M202" s="95" t="str">
        <f t="shared" si="3"/>
        <v>Include</v>
      </c>
    </row>
    <row r="203" spans="1:13" ht="16.8">
      <c r="A203">
        <v>2013</v>
      </c>
      <c r="B203" s="69">
        <v>6</v>
      </c>
      <c r="C203" s="67" t="s">
        <v>336</v>
      </c>
      <c r="D203" s="73">
        <v>3.3000000000000002E-2</v>
      </c>
      <c r="E203" s="75">
        <v>3.3000000000000002E-2</v>
      </c>
      <c r="F203" s="75">
        <v>2.8000000000000001E-2</v>
      </c>
      <c r="G203" s="75">
        <v>3.4000000000000002E-2</v>
      </c>
      <c r="H203" s="75">
        <v>3.2000000000000001E-2</v>
      </c>
      <c r="I203" s="75">
        <v>1.7999999999999999E-2</v>
      </c>
      <c r="J203" s="75">
        <v>2.7E-2</v>
      </c>
      <c r="K203" s="75">
        <v>0.02</v>
      </c>
      <c r="L203" s="77">
        <v>2.5999999999999999E-2</v>
      </c>
      <c r="M203" s="95" t="str">
        <f t="shared" si="3"/>
        <v>Include</v>
      </c>
    </row>
    <row r="204" spans="1:13" ht="16.8">
      <c r="A204">
        <v>2013</v>
      </c>
      <c r="B204" s="70">
        <v>7</v>
      </c>
      <c r="C204" s="68" t="s">
        <v>340</v>
      </c>
      <c r="D204" s="73">
        <v>1.4E-2</v>
      </c>
      <c r="E204" s="74">
        <v>1.4999999999999999E-2</v>
      </c>
      <c r="F204" s="74">
        <v>1.7999999999999999E-2</v>
      </c>
      <c r="G204" s="74">
        <v>1.7000000000000001E-2</v>
      </c>
      <c r="H204" s="74">
        <v>1.7000000000000001E-2</v>
      </c>
      <c r="I204" s="74">
        <v>1.0999999999999999E-2</v>
      </c>
      <c r="J204" s="74">
        <v>1.7999999999999999E-2</v>
      </c>
      <c r="K204" s="74">
        <v>0.03</v>
      </c>
      <c r="L204" s="76">
        <v>1.2999999999999999E-2</v>
      </c>
      <c r="M204" s="95" t="str">
        <f t="shared" si="3"/>
        <v>Include</v>
      </c>
    </row>
    <row r="205" spans="1:13" ht="17.399999999999999" thickBot="1">
      <c r="A205">
        <v>2013</v>
      </c>
      <c r="B205" s="69">
        <v>8</v>
      </c>
      <c r="C205" s="67" t="s">
        <v>338</v>
      </c>
      <c r="D205" s="73">
        <v>1.0999999999999999E-2</v>
      </c>
      <c r="E205" s="75">
        <v>1.2E-2</v>
      </c>
      <c r="F205" s="75">
        <v>8.9999999999999993E-3</v>
      </c>
      <c r="G205" s="75">
        <v>1.2E-2</v>
      </c>
      <c r="H205" s="75">
        <v>1.0999999999999999E-2</v>
      </c>
      <c r="I205" s="75">
        <v>8.0000000000000002E-3</v>
      </c>
      <c r="J205" s="75">
        <v>1.2E-2</v>
      </c>
      <c r="K205" s="75">
        <v>0</v>
      </c>
      <c r="L205" s="77">
        <v>8.0000000000000002E-3</v>
      </c>
      <c r="M205" s="95" t="str">
        <f t="shared" si="3"/>
        <v>Include</v>
      </c>
    </row>
    <row r="206" spans="1:13" ht="17.399999999999999" hidden="1" thickBot="1">
      <c r="A206">
        <v>2013</v>
      </c>
      <c r="B206" s="70">
        <v>9</v>
      </c>
      <c r="C206" s="68" t="s">
        <v>341</v>
      </c>
      <c r="D206" s="73">
        <v>8.0000000000000002E-3</v>
      </c>
      <c r="E206" s="74">
        <v>0.01</v>
      </c>
      <c r="F206" s="74">
        <v>1.2E-2</v>
      </c>
      <c r="G206" s="74">
        <v>0.01</v>
      </c>
      <c r="H206" s="74">
        <v>0.01</v>
      </c>
      <c r="I206" s="74">
        <v>7.0000000000000001E-3</v>
      </c>
      <c r="J206" s="74">
        <v>8.9999999999999993E-3</v>
      </c>
      <c r="K206" s="74">
        <v>0.02</v>
      </c>
      <c r="L206" s="76">
        <v>8.0000000000000002E-3</v>
      </c>
      <c r="M206" s="95" t="str">
        <f t="shared" si="3"/>
        <v>Exclude</v>
      </c>
    </row>
    <row r="207" spans="1:13" ht="17.399999999999999" hidden="1" thickBot="1">
      <c r="A207">
        <v>2013</v>
      </c>
      <c r="B207" s="69">
        <v>10</v>
      </c>
      <c r="C207" s="67" t="s">
        <v>339</v>
      </c>
      <c r="D207" s="73">
        <v>6.0000000000000001E-3</v>
      </c>
      <c r="E207" s="75">
        <v>5.0000000000000001E-3</v>
      </c>
      <c r="F207" s="75">
        <v>3.0000000000000001E-3</v>
      </c>
      <c r="G207" s="75">
        <v>5.0000000000000001E-3</v>
      </c>
      <c r="H207" s="75">
        <v>4.0000000000000001E-3</v>
      </c>
      <c r="I207" s="75">
        <v>3.0000000000000001E-3</v>
      </c>
      <c r="J207" s="75">
        <v>1E-3</v>
      </c>
      <c r="K207" s="75">
        <v>5.0000000000000001E-3</v>
      </c>
      <c r="L207" s="77">
        <v>3.0000000000000001E-3</v>
      </c>
      <c r="M207" s="95" t="str">
        <f t="shared" si="3"/>
        <v>Exclude</v>
      </c>
    </row>
    <row r="208" spans="1:13" ht="17.399999999999999" hidden="1" thickBot="1">
      <c r="A208">
        <v>2013</v>
      </c>
      <c r="B208" s="70">
        <v>11</v>
      </c>
      <c r="C208" s="68" t="s">
        <v>343</v>
      </c>
      <c r="D208" s="73">
        <v>3.0000000000000001E-3</v>
      </c>
      <c r="E208" s="74">
        <v>4.0000000000000001E-3</v>
      </c>
      <c r="F208" s="74">
        <v>7.0000000000000001E-3</v>
      </c>
      <c r="G208" s="74">
        <v>6.0000000000000001E-3</v>
      </c>
      <c r="H208" s="74">
        <v>6.0000000000000001E-3</v>
      </c>
      <c r="I208" s="74">
        <v>3.0000000000000001E-3</v>
      </c>
      <c r="J208" s="74">
        <v>6.0000000000000001E-3</v>
      </c>
      <c r="K208" s="74">
        <v>1.4999999999999999E-2</v>
      </c>
      <c r="L208" s="76">
        <v>8.9999999999999993E-3</v>
      </c>
      <c r="M208" s="95" t="str">
        <f t="shared" si="3"/>
        <v>Exclude</v>
      </c>
    </row>
    <row r="209" spans="1:13" ht="17.399999999999999" hidden="1" thickBot="1">
      <c r="A209">
        <v>2013</v>
      </c>
      <c r="B209" s="69">
        <v>12</v>
      </c>
      <c r="C209" s="67" t="s">
        <v>342</v>
      </c>
      <c r="D209" s="73">
        <v>2E-3</v>
      </c>
      <c r="E209" s="75">
        <v>1E-3</v>
      </c>
      <c r="F209" s="75">
        <v>2E-3</v>
      </c>
      <c r="G209" s="75">
        <v>2E-3</v>
      </c>
      <c r="H209" s="75">
        <v>2E-3</v>
      </c>
      <c r="I209" s="75">
        <v>1E-3</v>
      </c>
      <c r="J209" s="75">
        <v>2E-3</v>
      </c>
      <c r="K209" s="75">
        <v>0</v>
      </c>
      <c r="L209" s="77">
        <v>1E-3</v>
      </c>
      <c r="M209" s="95" t="str">
        <f t="shared" si="3"/>
        <v>Exclude</v>
      </c>
    </row>
    <row r="210" spans="1:13" ht="17.399999999999999" hidden="1" thickBot="1">
      <c r="A210">
        <v>2013</v>
      </c>
      <c r="B210" s="70">
        <v>13</v>
      </c>
      <c r="C210" s="68" t="s">
        <v>348</v>
      </c>
      <c r="D210" s="73">
        <v>2E-3</v>
      </c>
      <c r="E210" s="74">
        <v>2E-3</v>
      </c>
      <c r="F210" s="74">
        <v>3.0000000000000001E-3</v>
      </c>
      <c r="G210" s="74">
        <v>1E-3</v>
      </c>
      <c r="H210" s="74">
        <v>2E-3</v>
      </c>
      <c r="I210" s="74">
        <v>8.0000000000000002E-3</v>
      </c>
      <c r="J210" s="74">
        <v>1E-3</v>
      </c>
      <c r="K210" s="74">
        <v>0</v>
      </c>
      <c r="L210" s="76">
        <v>2E-3</v>
      </c>
      <c r="M210" s="95" t="str">
        <f t="shared" si="3"/>
        <v>Exclude</v>
      </c>
    </row>
    <row r="211" spans="1:13" ht="17.399999999999999" hidden="1" thickBot="1">
      <c r="A211">
        <v>2013</v>
      </c>
      <c r="B211" s="69">
        <v>14</v>
      </c>
      <c r="C211" s="67" t="s">
        <v>346</v>
      </c>
      <c r="D211" s="73">
        <v>2E-3</v>
      </c>
      <c r="E211" s="75">
        <v>2E-3</v>
      </c>
      <c r="F211" s="75">
        <v>1E-3</v>
      </c>
      <c r="G211" s="75">
        <v>1E-3</v>
      </c>
      <c r="H211" s="75">
        <v>1E-3</v>
      </c>
      <c r="I211" s="75">
        <v>1E-3</v>
      </c>
      <c r="J211" s="75">
        <v>0</v>
      </c>
      <c r="K211" s="75">
        <v>5.0000000000000001E-3</v>
      </c>
      <c r="L211" s="77">
        <v>1E-3</v>
      </c>
      <c r="M211" s="95" t="str">
        <f t="shared" si="3"/>
        <v>Exclude</v>
      </c>
    </row>
    <row r="212" spans="1:13" ht="17.399999999999999" hidden="1" thickBot="1">
      <c r="A212">
        <v>2013</v>
      </c>
      <c r="B212" s="70">
        <v>15</v>
      </c>
      <c r="C212" s="68" t="s">
        <v>345</v>
      </c>
      <c r="D212" s="73">
        <v>1E-3</v>
      </c>
      <c r="E212" s="74">
        <v>2E-3</v>
      </c>
      <c r="F212" s="74">
        <v>4.0000000000000001E-3</v>
      </c>
      <c r="G212" s="74">
        <v>4.0000000000000001E-3</v>
      </c>
      <c r="H212" s="74">
        <v>4.0000000000000001E-3</v>
      </c>
      <c r="I212" s="74">
        <v>1E-3</v>
      </c>
      <c r="J212" s="74">
        <v>7.0000000000000001E-3</v>
      </c>
      <c r="K212" s="74">
        <v>0</v>
      </c>
      <c r="L212" s="76">
        <v>8.9999999999999993E-3</v>
      </c>
      <c r="M212" s="95" t="str">
        <f t="shared" si="3"/>
        <v>Exclude</v>
      </c>
    </row>
    <row r="213" spans="1:13" ht="17.399999999999999" hidden="1" thickBot="1">
      <c r="A213">
        <v>2013</v>
      </c>
      <c r="B213" s="69">
        <v>16</v>
      </c>
      <c r="C213" s="67" t="s">
        <v>344</v>
      </c>
      <c r="D213" s="73">
        <v>1E-3</v>
      </c>
      <c r="E213" s="75">
        <v>2E-3</v>
      </c>
      <c r="F213" s="75">
        <v>3.0000000000000001E-3</v>
      </c>
      <c r="G213" s="75">
        <v>4.0000000000000001E-3</v>
      </c>
      <c r="H213" s="75">
        <v>3.0000000000000001E-3</v>
      </c>
      <c r="I213" s="75">
        <v>1E-3</v>
      </c>
      <c r="J213" s="75">
        <v>3.0000000000000001E-3</v>
      </c>
      <c r="K213" s="75">
        <v>5.0000000000000001E-3</v>
      </c>
      <c r="L213" s="77">
        <v>4.0000000000000001E-3</v>
      </c>
      <c r="M213" s="95" t="str">
        <f t="shared" si="3"/>
        <v>Exclude</v>
      </c>
    </row>
    <row r="214" spans="1:13" ht="17.399999999999999" hidden="1" thickBot="1">
      <c r="A214">
        <v>2013</v>
      </c>
      <c r="B214" s="71">
        <v>17</v>
      </c>
      <c r="C214" s="72" t="s">
        <v>351</v>
      </c>
      <c r="D214" s="80">
        <v>1E-3</v>
      </c>
      <c r="E214" s="88">
        <v>2E-3</v>
      </c>
      <c r="F214" s="88">
        <v>2E-3</v>
      </c>
      <c r="G214" s="88">
        <v>1E-3</v>
      </c>
      <c r="H214" s="88">
        <v>1E-3</v>
      </c>
      <c r="I214" s="88">
        <v>2E-3</v>
      </c>
      <c r="J214" s="88">
        <v>0</v>
      </c>
      <c r="K214" s="88">
        <v>0</v>
      </c>
      <c r="L214" s="89">
        <v>1E-3</v>
      </c>
      <c r="M214" s="95" t="str">
        <f t="shared" si="3"/>
        <v>Exclude</v>
      </c>
    </row>
    <row r="215" spans="1:13" ht="17.399999999999999" thickTop="1">
      <c r="A215">
        <v>2012</v>
      </c>
      <c r="B215" s="83">
        <v>1</v>
      </c>
      <c r="C215" s="84" t="s">
        <v>332</v>
      </c>
      <c r="D215" s="85">
        <v>0.52800000000000002</v>
      </c>
      <c r="E215" s="86">
        <v>0.52600000000000002</v>
      </c>
      <c r="F215" s="86">
        <v>0.55100000000000005</v>
      </c>
      <c r="G215" s="86">
        <v>0.51700000000000002</v>
      </c>
      <c r="H215" s="86">
        <v>0.52900000000000003</v>
      </c>
      <c r="I215" s="86">
        <v>0.61599999999999999</v>
      </c>
      <c r="J215" s="86">
        <v>0.55000000000000004</v>
      </c>
      <c r="K215" s="86">
        <v>0.47299999999999998</v>
      </c>
      <c r="L215" s="87">
        <v>0.53800000000000003</v>
      </c>
      <c r="M215" s="95" t="str">
        <f t="shared" si="3"/>
        <v>Include</v>
      </c>
    </row>
    <row r="216" spans="1:13" ht="16.8">
      <c r="A216">
        <v>2012</v>
      </c>
      <c r="B216" s="69">
        <v>2</v>
      </c>
      <c r="C216" s="67" t="s">
        <v>333</v>
      </c>
      <c r="D216" s="73">
        <v>0.23599999999999999</v>
      </c>
      <c r="E216" s="75">
        <v>0.22800000000000001</v>
      </c>
      <c r="F216" s="75">
        <v>0.191</v>
      </c>
      <c r="G216" s="75">
        <v>0.20499999999999999</v>
      </c>
      <c r="H216" s="75">
        <v>0.2</v>
      </c>
      <c r="I216" s="75">
        <v>0.20399999999999999</v>
      </c>
      <c r="J216" s="75">
        <v>0.16900000000000001</v>
      </c>
      <c r="K216" s="75">
        <v>0.247</v>
      </c>
      <c r="L216" s="77">
        <v>0.17699999999999999</v>
      </c>
      <c r="M216" s="95" t="str">
        <f t="shared" si="3"/>
        <v>Include</v>
      </c>
    </row>
    <row r="217" spans="1:13" ht="16.8">
      <c r="A217">
        <v>2012</v>
      </c>
      <c r="B217" s="70">
        <v>3</v>
      </c>
      <c r="C217" s="68" t="s">
        <v>334</v>
      </c>
      <c r="D217" s="73">
        <v>6.8000000000000005E-2</v>
      </c>
      <c r="E217" s="74">
        <v>6.7000000000000004E-2</v>
      </c>
      <c r="F217" s="74">
        <v>6.3E-2</v>
      </c>
      <c r="G217" s="74">
        <v>7.9000000000000001E-2</v>
      </c>
      <c r="H217" s="74">
        <v>7.2999999999999995E-2</v>
      </c>
      <c r="I217" s="74">
        <v>4.5999999999999999E-2</v>
      </c>
      <c r="J217" s="74">
        <v>6.7000000000000004E-2</v>
      </c>
      <c r="K217" s="74">
        <v>0.129</v>
      </c>
      <c r="L217" s="76">
        <v>7.1999999999999995E-2</v>
      </c>
      <c r="M217" s="95" t="str">
        <f t="shared" si="3"/>
        <v>Include</v>
      </c>
    </row>
    <row r="218" spans="1:13" ht="16.8">
      <c r="A218">
        <v>2012</v>
      </c>
      <c r="B218" s="69">
        <v>4</v>
      </c>
      <c r="C218" s="67" t="s">
        <v>337</v>
      </c>
      <c r="D218" s="73">
        <v>4.8000000000000001E-2</v>
      </c>
      <c r="E218" s="75">
        <v>5.0999999999999997E-2</v>
      </c>
      <c r="F218" s="75">
        <v>6.2E-2</v>
      </c>
      <c r="G218" s="75">
        <v>5.8000000000000003E-2</v>
      </c>
      <c r="H218" s="75">
        <v>0.06</v>
      </c>
      <c r="I218" s="75">
        <v>4.4999999999999998E-2</v>
      </c>
      <c r="J218" s="75">
        <v>6.5000000000000002E-2</v>
      </c>
      <c r="K218" s="75">
        <v>3.2000000000000001E-2</v>
      </c>
      <c r="L218" s="77">
        <v>6.3E-2</v>
      </c>
      <c r="M218" s="95" t="str">
        <f t="shared" si="3"/>
        <v>Include</v>
      </c>
    </row>
    <row r="219" spans="1:13" ht="16.8">
      <c r="A219">
        <v>2012</v>
      </c>
      <c r="B219" s="70">
        <v>5</v>
      </c>
      <c r="C219" s="68" t="s">
        <v>336</v>
      </c>
      <c r="D219" s="73">
        <v>3.3000000000000002E-2</v>
      </c>
      <c r="E219" s="74">
        <v>3.2000000000000001E-2</v>
      </c>
      <c r="F219" s="74">
        <v>2.5000000000000001E-2</v>
      </c>
      <c r="G219" s="74">
        <v>2.7E-2</v>
      </c>
      <c r="H219" s="74">
        <v>2.5999999999999999E-2</v>
      </c>
      <c r="I219" s="74">
        <v>1.7000000000000001E-2</v>
      </c>
      <c r="J219" s="74">
        <v>2.4E-2</v>
      </c>
      <c r="K219" s="74">
        <v>1.0999999999999999E-2</v>
      </c>
      <c r="L219" s="76">
        <v>2.1000000000000001E-2</v>
      </c>
      <c r="M219" s="95" t="str">
        <f t="shared" si="3"/>
        <v>Include</v>
      </c>
    </row>
    <row r="220" spans="1:13" ht="16.8">
      <c r="A220">
        <v>2012</v>
      </c>
      <c r="B220" s="69">
        <v>6</v>
      </c>
      <c r="C220" s="67" t="s">
        <v>335</v>
      </c>
      <c r="D220" s="73">
        <v>3.1E-2</v>
      </c>
      <c r="E220" s="75">
        <v>3.6999999999999998E-2</v>
      </c>
      <c r="F220" s="75">
        <v>4.4999999999999998E-2</v>
      </c>
      <c r="G220" s="75">
        <v>4.8000000000000001E-2</v>
      </c>
      <c r="H220" s="75">
        <v>4.7E-2</v>
      </c>
      <c r="I220" s="75">
        <v>2.7E-2</v>
      </c>
      <c r="J220" s="75">
        <v>6.9000000000000006E-2</v>
      </c>
      <c r="K220" s="75">
        <v>4.2999999999999997E-2</v>
      </c>
      <c r="L220" s="77">
        <v>6.0999999999999999E-2</v>
      </c>
      <c r="M220" s="95" t="str">
        <f t="shared" si="3"/>
        <v>Include</v>
      </c>
    </row>
    <row r="221" spans="1:13" ht="17.399999999999999" thickBot="1">
      <c r="A221">
        <v>2012</v>
      </c>
      <c r="B221" s="70">
        <v>7</v>
      </c>
      <c r="C221" s="68" t="s">
        <v>340</v>
      </c>
      <c r="D221" s="73">
        <v>1.2999999999999999E-2</v>
      </c>
      <c r="E221" s="74">
        <v>1.4E-2</v>
      </c>
      <c r="F221" s="74">
        <v>1.7999999999999999E-2</v>
      </c>
      <c r="G221" s="74">
        <v>1.4E-2</v>
      </c>
      <c r="H221" s="74">
        <v>1.4999999999999999E-2</v>
      </c>
      <c r="I221" s="74">
        <v>1.0999999999999999E-2</v>
      </c>
      <c r="J221" s="74">
        <v>1.7000000000000001E-2</v>
      </c>
      <c r="K221" s="74">
        <v>2.1999999999999999E-2</v>
      </c>
      <c r="L221" s="76">
        <v>2.1999999999999999E-2</v>
      </c>
      <c r="M221" s="95" t="str">
        <f t="shared" si="3"/>
        <v>Include</v>
      </c>
    </row>
    <row r="222" spans="1:13" ht="17.399999999999999" hidden="1" thickBot="1">
      <c r="A222">
        <v>2012</v>
      </c>
      <c r="B222" s="69">
        <v>8</v>
      </c>
      <c r="C222" s="67" t="s">
        <v>338</v>
      </c>
      <c r="D222" s="73">
        <v>8.9999999999999993E-3</v>
      </c>
      <c r="E222" s="75">
        <v>8.9999999999999993E-3</v>
      </c>
      <c r="F222" s="75">
        <v>7.0000000000000001E-3</v>
      </c>
      <c r="G222" s="75">
        <v>1.2E-2</v>
      </c>
      <c r="H222" s="75">
        <v>0.01</v>
      </c>
      <c r="I222" s="75">
        <v>5.0000000000000001E-3</v>
      </c>
      <c r="J222" s="75">
        <v>8.0000000000000002E-3</v>
      </c>
      <c r="K222" s="75">
        <v>0</v>
      </c>
      <c r="L222" s="77">
        <v>6.0000000000000001E-3</v>
      </c>
      <c r="M222" s="95" t="str">
        <f t="shared" si="3"/>
        <v>Exclude</v>
      </c>
    </row>
    <row r="223" spans="1:13" ht="17.399999999999999" hidden="1" thickBot="1">
      <c r="A223">
        <v>2012</v>
      </c>
      <c r="B223" s="70">
        <v>9</v>
      </c>
      <c r="C223" s="68" t="s">
        <v>339</v>
      </c>
      <c r="D223" s="73">
        <v>8.9999999999999993E-3</v>
      </c>
      <c r="E223" s="74">
        <v>8.0000000000000002E-3</v>
      </c>
      <c r="F223" s="74">
        <v>7.0000000000000001E-3</v>
      </c>
      <c r="G223" s="74">
        <v>8.0000000000000002E-3</v>
      </c>
      <c r="H223" s="74">
        <v>8.0000000000000002E-3</v>
      </c>
      <c r="I223" s="74">
        <v>7.0000000000000001E-3</v>
      </c>
      <c r="J223" s="74">
        <v>6.0000000000000001E-3</v>
      </c>
      <c r="K223" s="74">
        <v>1.0999999999999999E-2</v>
      </c>
      <c r="L223" s="76">
        <v>1.2999999999999999E-2</v>
      </c>
      <c r="M223" s="95" t="str">
        <f t="shared" si="3"/>
        <v>Exclude</v>
      </c>
    </row>
    <row r="224" spans="1:13" ht="17.399999999999999" hidden="1" thickBot="1">
      <c r="A224">
        <v>2012</v>
      </c>
      <c r="B224" s="69">
        <v>10</v>
      </c>
      <c r="C224" s="67" t="s">
        <v>341</v>
      </c>
      <c r="D224" s="73">
        <v>8.9999999999999993E-3</v>
      </c>
      <c r="E224" s="75">
        <v>0.01</v>
      </c>
      <c r="F224" s="75">
        <v>8.9999999999999993E-3</v>
      </c>
      <c r="G224" s="75">
        <v>1.2999999999999999E-2</v>
      </c>
      <c r="H224" s="75">
        <v>1.2E-2</v>
      </c>
      <c r="I224" s="75">
        <v>8.0000000000000002E-3</v>
      </c>
      <c r="J224" s="75">
        <v>8.9999999999999993E-3</v>
      </c>
      <c r="K224" s="75">
        <v>1.0999999999999999E-2</v>
      </c>
      <c r="L224" s="77">
        <v>1.2999999999999999E-2</v>
      </c>
      <c r="M224" s="95" t="str">
        <f t="shared" si="3"/>
        <v>Exclude</v>
      </c>
    </row>
    <row r="225" spans="1:13" ht="17.399999999999999" hidden="1" thickBot="1">
      <c r="A225">
        <v>2012</v>
      </c>
      <c r="B225" s="70">
        <v>11</v>
      </c>
      <c r="C225" s="68" t="s">
        <v>343</v>
      </c>
      <c r="D225" s="73">
        <v>3.0000000000000001E-3</v>
      </c>
      <c r="E225" s="74">
        <v>3.0000000000000001E-3</v>
      </c>
      <c r="F225" s="74">
        <v>8.9999999999999993E-3</v>
      </c>
      <c r="G225" s="74">
        <v>4.0000000000000001E-3</v>
      </c>
      <c r="H225" s="74">
        <v>6.0000000000000001E-3</v>
      </c>
      <c r="I225" s="74">
        <v>2E-3</v>
      </c>
      <c r="J225" s="74">
        <v>1.2999999999999999E-2</v>
      </c>
      <c r="K225" s="74">
        <v>2.1999999999999999E-2</v>
      </c>
      <c r="L225" s="76">
        <v>8.0000000000000002E-3</v>
      </c>
      <c r="M225" s="95" t="str">
        <f t="shared" si="3"/>
        <v>Exclude</v>
      </c>
    </row>
    <row r="226" spans="1:13" ht="17.399999999999999" hidden="1" thickBot="1">
      <c r="A226">
        <v>2012</v>
      </c>
      <c r="B226" s="69">
        <v>12</v>
      </c>
      <c r="C226" s="67" t="s">
        <v>342</v>
      </c>
      <c r="D226" s="73">
        <v>3.0000000000000001E-3</v>
      </c>
      <c r="E226" s="75">
        <v>3.0000000000000001E-3</v>
      </c>
      <c r="F226" s="75">
        <v>3.0000000000000001E-3</v>
      </c>
      <c r="G226" s="75">
        <v>3.0000000000000001E-3</v>
      </c>
      <c r="H226" s="75">
        <v>3.0000000000000001E-3</v>
      </c>
      <c r="I226" s="75">
        <v>2E-3</v>
      </c>
      <c r="J226" s="75">
        <v>1E-3</v>
      </c>
      <c r="K226" s="75">
        <v>0</v>
      </c>
      <c r="L226" s="77">
        <v>2E-3</v>
      </c>
      <c r="M226" s="95" t="str">
        <f t="shared" si="3"/>
        <v>Exclude</v>
      </c>
    </row>
    <row r="227" spans="1:13" ht="17.399999999999999" hidden="1" thickBot="1">
      <c r="A227">
        <v>2012</v>
      </c>
      <c r="B227" s="70">
        <v>13</v>
      </c>
      <c r="C227" s="68" t="s">
        <v>348</v>
      </c>
      <c r="D227" s="73">
        <v>2E-3</v>
      </c>
      <c r="E227" s="74">
        <v>2E-3</v>
      </c>
      <c r="F227" s="74">
        <v>2E-3</v>
      </c>
      <c r="G227" s="74">
        <v>1E-3</v>
      </c>
      <c r="H227" s="74">
        <v>2E-3</v>
      </c>
      <c r="I227" s="74">
        <v>5.0000000000000001E-3</v>
      </c>
      <c r="J227" s="74">
        <v>0</v>
      </c>
      <c r="K227" s="74">
        <v>0</v>
      </c>
      <c r="L227" s="76">
        <v>0</v>
      </c>
      <c r="M227" s="95" t="str">
        <f t="shared" si="3"/>
        <v>Exclude</v>
      </c>
    </row>
    <row r="228" spans="1:13" ht="17.399999999999999" hidden="1" thickBot="1">
      <c r="A228">
        <v>2012</v>
      </c>
      <c r="B228" s="69">
        <v>14</v>
      </c>
      <c r="C228" s="67" t="s">
        <v>352</v>
      </c>
      <c r="D228" s="73">
        <v>2E-3</v>
      </c>
      <c r="E228" s="75">
        <v>3.0000000000000001E-3</v>
      </c>
      <c r="F228" s="75">
        <v>2E-3</v>
      </c>
      <c r="G228" s="75">
        <v>2E-3</v>
      </c>
      <c r="H228" s="75">
        <v>2E-3</v>
      </c>
      <c r="I228" s="75">
        <v>2E-3</v>
      </c>
      <c r="J228" s="75">
        <v>0</v>
      </c>
      <c r="K228" s="75">
        <v>0</v>
      </c>
      <c r="L228" s="77">
        <v>3.0000000000000001E-3</v>
      </c>
      <c r="M228" s="95" t="str">
        <f t="shared" si="3"/>
        <v>Exclude</v>
      </c>
    </row>
    <row r="229" spans="1:13" ht="17.399999999999999" hidden="1" thickBot="1">
      <c r="A229">
        <v>2012</v>
      </c>
      <c r="B229" s="70">
        <v>15</v>
      </c>
      <c r="C229" s="68" t="s">
        <v>345</v>
      </c>
      <c r="D229" s="73">
        <v>2E-3</v>
      </c>
      <c r="E229" s="74">
        <v>2E-3</v>
      </c>
      <c r="F229" s="74">
        <v>3.0000000000000001E-3</v>
      </c>
      <c r="G229" s="74">
        <v>5.0000000000000001E-3</v>
      </c>
      <c r="H229" s="74">
        <v>4.0000000000000001E-3</v>
      </c>
      <c r="I229" s="74">
        <v>1E-3</v>
      </c>
      <c r="J229" s="74">
        <v>0</v>
      </c>
      <c r="K229" s="74">
        <v>0</v>
      </c>
      <c r="L229" s="76">
        <v>2E-3</v>
      </c>
      <c r="M229" s="95" t="str">
        <f t="shared" si="3"/>
        <v>Exclude</v>
      </c>
    </row>
    <row r="230" spans="1:13" ht="17.399999999999999" hidden="1" thickBot="1">
      <c r="A230">
        <v>2012</v>
      </c>
      <c r="B230" s="69">
        <v>16</v>
      </c>
      <c r="C230" s="67" t="s">
        <v>346</v>
      </c>
      <c r="D230" s="73">
        <v>1E-3</v>
      </c>
      <c r="E230" s="75">
        <v>1E-3</v>
      </c>
      <c r="F230" s="75">
        <v>0</v>
      </c>
      <c r="G230" s="75">
        <v>0</v>
      </c>
      <c r="H230" s="75">
        <v>0</v>
      </c>
      <c r="I230" s="75">
        <v>1E-3</v>
      </c>
      <c r="J230" s="75">
        <v>0</v>
      </c>
      <c r="K230" s="75">
        <v>0</v>
      </c>
      <c r="L230" s="77">
        <v>0</v>
      </c>
      <c r="M230" s="95" t="str">
        <f t="shared" si="3"/>
        <v>Exclude</v>
      </c>
    </row>
    <row r="231" spans="1:13" ht="17.399999999999999" hidden="1" thickBot="1">
      <c r="A231">
        <v>2012</v>
      </c>
      <c r="B231" s="70">
        <v>17</v>
      </c>
      <c r="C231" s="68" t="s">
        <v>344</v>
      </c>
      <c r="D231" s="73">
        <v>1E-3</v>
      </c>
      <c r="E231" s="74">
        <v>1E-3</v>
      </c>
      <c r="F231" s="74">
        <v>1E-3</v>
      </c>
      <c r="G231" s="74">
        <v>1E-3</v>
      </c>
      <c r="H231" s="74">
        <v>1E-3</v>
      </c>
      <c r="I231" s="74">
        <v>0</v>
      </c>
      <c r="J231" s="74">
        <v>0</v>
      </c>
      <c r="K231" s="74">
        <v>0</v>
      </c>
      <c r="L231" s="76">
        <v>0</v>
      </c>
      <c r="M231" s="95" t="str">
        <f t="shared" si="3"/>
        <v>Exclude</v>
      </c>
    </row>
    <row r="232" spans="1:13" ht="17.399999999999999" hidden="1" thickBot="1">
      <c r="A232">
        <v>2012</v>
      </c>
      <c r="B232" s="69">
        <v>18</v>
      </c>
      <c r="C232" s="67" t="s">
        <v>353</v>
      </c>
      <c r="D232" s="73">
        <v>1E-3</v>
      </c>
      <c r="E232" s="75">
        <v>1E-3</v>
      </c>
      <c r="F232" s="75">
        <v>2E-3</v>
      </c>
      <c r="G232" s="75">
        <v>2E-3</v>
      </c>
      <c r="H232" s="75">
        <v>2E-3</v>
      </c>
      <c r="I232" s="75">
        <v>1E-3</v>
      </c>
      <c r="J232" s="75">
        <v>2E-3</v>
      </c>
      <c r="K232" s="75">
        <v>0</v>
      </c>
      <c r="L232" s="77">
        <v>0</v>
      </c>
      <c r="M232" s="95" t="str">
        <f t="shared" si="3"/>
        <v>Exclude</v>
      </c>
    </row>
    <row r="233" spans="1:13" ht="17.399999999999999" hidden="1" thickBot="1">
      <c r="A233">
        <v>2012</v>
      </c>
      <c r="B233" s="71">
        <v>19</v>
      </c>
      <c r="C233" s="72" t="s">
        <v>351</v>
      </c>
      <c r="D233" s="80">
        <v>1E-3</v>
      </c>
      <c r="E233" s="88">
        <v>1E-3</v>
      </c>
      <c r="F233" s="88">
        <v>1E-3</v>
      </c>
      <c r="G233" s="88">
        <v>1E-3</v>
      </c>
      <c r="H233" s="88">
        <v>1E-3</v>
      </c>
      <c r="I233" s="88">
        <v>1E-3</v>
      </c>
      <c r="J233" s="88">
        <v>0</v>
      </c>
      <c r="K233" s="88">
        <v>0</v>
      </c>
      <c r="L233" s="89">
        <v>0</v>
      </c>
      <c r="M233" s="95" t="str">
        <f t="shared" si="3"/>
        <v>Exclude</v>
      </c>
    </row>
    <row r="234" spans="1:13" ht="17.399999999999999" thickTop="1">
      <c r="A234">
        <v>2011</v>
      </c>
      <c r="B234" s="83">
        <v>1</v>
      </c>
      <c r="C234" s="84" t="s">
        <v>332</v>
      </c>
      <c r="D234" s="85">
        <v>0.53400000000000003</v>
      </c>
      <c r="E234" s="86">
        <v>0.52600000000000002</v>
      </c>
      <c r="F234" s="86">
        <v>0.54</v>
      </c>
      <c r="G234" s="86">
        <v>0.50800000000000001</v>
      </c>
      <c r="H234" s="86">
        <v>0.52</v>
      </c>
      <c r="I234" s="86">
        <v>0.61099999999999999</v>
      </c>
      <c r="J234" s="86">
        <v>0.53600000000000003</v>
      </c>
      <c r="K234" s="86">
        <v>0.54600000000000004</v>
      </c>
      <c r="L234" s="87">
        <v>0.54500000000000004</v>
      </c>
      <c r="M234" s="95" t="str">
        <f t="shared" si="3"/>
        <v>Include</v>
      </c>
    </row>
    <row r="235" spans="1:13" ht="16.8">
      <c r="A235">
        <v>2011</v>
      </c>
      <c r="B235" s="69">
        <v>2</v>
      </c>
      <c r="C235" s="67" t="s">
        <v>333</v>
      </c>
      <c r="D235" s="73">
        <v>0.23899999999999999</v>
      </c>
      <c r="E235" s="75">
        <v>0.223</v>
      </c>
      <c r="F235" s="75">
        <v>0.192</v>
      </c>
      <c r="G235" s="75">
        <v>0.20399999999999999</v>
      </c>
      <c r="H235" s="75">
        <v>0.19900000000000001</v>
      </c>
      <c r="I235" s="75">
        <v>0.214</v>
      </c>
      <c r="J235" s="75">
        <v>0.17199999999999999</v>
      </c>
      <c r="K235" s="75">
        <v>0.17799999999999999</v>
      </c>
      <c r="L235" s="77">
        <v>0.19800000000000001</v>
      </c>
      <c r="M235" s="95" t="str">
        <f t="shared" si="3"/>
        <v>Include</v>
      </c>
    </row>
    <row r="236" spans="1:13" ht="16.8">
      <c r="A236">
        <v>2011</v>
      </c>
      <c r="B236" s="70">
        <v>3</v>
      </c>
      <c r="C236" s="68" t="s">
        <v>334</v>
      </c>
      <c r="D236" s="73">
        <v>6.9000000000000006E-2</v>
      </c>
      <c r="E236" s="74">
        <v>6.7000000000000004E-2</v>
      </c>
      <c r="F236" s="74">
        <v>7.0000000000000007E-2</v>
      </c>
      <c r="G236" s="74">
        <v>7.9000000000000001E-2</v>
      </c>
      <c r="H236" s="74">
        <v>7.5999999999999998E-2</v>
      </c>
      <c r="I236" s="74">
        <v>4.5999999999999999E-2</v>
      </c>
      <c r="J236" s="74">
        <v>7.6999999999999999E-2</v>
      </c>
      <c r="K236" s="74">
        <v>7.0000000000000007E-2</v>
      </c>
      <c r="L236" s="76">
        <v>8.1000000000000003E-2</v>
      </c>
      <c r="M236" s="95" t="str">
        <f t="shared" si="3"/>
        <v>Include</v>
      </c>
    </row>
    <row r="237" spans="1:13" ht="16.8">
      <c r="A237">
        <v>2011</v>
      </c>
      <c r="B237" s="69">
        <v>4</v>
      </c>
      <c r="C237" s="67" t="s">
        <v>337</v>
      </c>
      <c r="D237" s="73">
        <v>4.3999999999999997E-2</v>
      </c>
      <c r="E237" s="75">
        <v>5.7000000000000002E-2</v>
      </c>
      <c r="F237" s="75">
        <v>6.0999999999999999E-2</v>
      </c>
      <c r="G237" s="75">
        <v>6.8000000000000005E-2</v>
      </c>
      <c r="H237" s="75">
        <v>6.6000000000000003E-2</v>
      </c>
      <c r="I237" s="75">
        <v>4.2000000000000003E-2</v>
      </c>
      <c r="J237" s="75">
        <v>6.3E-2</v>
      </c>
      <c r="K237" s="75">
        <v>5.3999999999999999E-2</v>
      </c>
      <c r="L237" s="77">
        <v>5.3999999999999999E-2</v>
      </c>
      <c r="M237" s="95" t="str">
        <f t="shared" si="3"/>
        <v>Include</v>
      </c>
    </row>
    <row r="238" spans="1:13" ht="16.8">
      <c r="A238">
        <v>2011</v>
      </c>
      <c r="B238" s="70">
        <v>5</v>
      </c>
      <c r="C238" s="68" t="s">
        <v>335</v>
      </c>
      <c r="D238" s="73">
        <v>3.2000000000000001E-2</v>
      </c>
      <c r="E238" s="74">
        <v>3.2000000000000001E-2</v>
      </c>
      <c r="F238" s="74">
        <v>3.7999999999999999E-2</v>
      </c>
      <c r="G238" s="74">
        <v>3.9E-2</v>
      </c>
      <c r="H238" s="74">
        <v>3.9E-2</v>
      </c>
      <c r="I238" s="74">
        <v>2.1000000000000001E-2</v>
      </c>
      <c r="J238" s="74">
        <v>4.2999999999999997E-2</v>
      </c>
      <c r="K238" s="74">
        <v>3.2000000000000001E-2</v>
      </c>
      <c r="L238" s="76">
        <v>3.4000000000000002E-2</v>
      </c>
      <c r="M238" s="95" t="str">
        <f t="shared" si="3"/>
        <v>Include</v>
      </c>
    </row>
    <row r="239" spans="1:13" ht="16.8">
      <c r="A239">
        <v>2011</v>
      </c>
      <c r="B239" s="69">
        <v>6</v>
      </c>
      <c r="C239" s="67" t="s">
        <v>336</v>
      </c>
      <c r="D239" s="73">
        <v>0.03</v>
      </c>
      <c r="E239" s="75">
        <v>3.4000000000000002E-2</v>
      </c>
      <c r="F239" s="75">
        <v>3.2000000000000001E-2</v>
      </c>
      <c r="G239" s="75">
        <v>3.5000000000000003E-2</v>
      </c>
      <c r="H239" s="75">
        <v>3.4000000000000002E-2</v>
      </c>
      <c r="I239" s="75">
        <v>2.3E-2</v>
      </c>
      <c r="J239" s="75">
        <v>3.7999999999999999E-2</v>
      </c>
      <c r="K239" s="75">
        <v>4.9000000000000002E-2</v>
      </c>
      <c r="L239" s="77">
        <v>3.1E-2</v>
      </c>
      <c r="M239" s="95" t="str">
        <f t="shared" si="3"/>
        <v>Include</v>
      </c>
    </row>
    <row r="240" spans="1:13" ht="17.399999999999999" thickBot="1">
      <c r="A240">
        <v>2011</v>
      </c>
      <c r="B240" s="70">
        <v>7</v>
      </c>
      <c r="C240" s="68" t="s">
        <v>340</v>
      </c>
      <c r="D240" s="73">
        <v>1.2E-2</v>
      </c>
      <c r="E240" s="74">
        <v>1.4999999999999999E-2</v>
      </c>
      <c r="F240" s="74">
        <v>1.7999999999999999E-2</v>
      </c>
      <c r="G240" s="74">
        <v>0.02</v>
      </c>
      <c r="H240" s="74">
        <v>1.9E-2</v>
      </c>
      <c r="I240" s="74">
        <v>1.2E-2</v>
      </c>
      <c r="J240" s="74">
        <v>2.5999999999999999E-2</v>
      </c>
      <c r="K240" s="74">
        <v>1.0999999999999999E-2</v>
      </c>
      <c r="L240" s="76">
        <v>1.4999999999999999E-2</v>
      </c>
      <c r="M240" s="95" t="str">
        <f t="shared" si="3"/>
        <v>Include</v>
      </c>
    </row>
    <row r="241" spans="1:13" ht="17.399999999999999" hidden="1" thickBot="1">
      <c r="A241">
        <v>2011</v>
      </c>
      <c r="B241" s="69">
        <v>8</v>
      </c>
      <c r="C241" s="67" t="s">
        <v>338</v>
      </c>
      <c r="D241" s="73">
        <v>8.9999999999999993E-3</v>
      </c>
      <c r="E241" s="75">
        <v>0.01</v>
      </c>
      <c r="F241" s="75">
        <v>4.0000000000000001E-3</v>
      </c>
      <c r="G241" s="75">
        <v>8.9999999999999993E-3</v>
      </c>
      <c r="H241" s="75">
        <v>7.0000000000000001E-3</v>
      </c>
      <c r="I241" s="75">
        <v>8.0000000000000002E-3</v>
      </c>
      <c r="J241" s="75">
        <v>6.0000000000000001E-3</v>
      </c>
      <c r="K241" s="75">
        <v>0</v>
      </c>
      <c r="L241" s="77">
        <v>2E-3</v>
      </c>
      <c r="M241" s="95" t="str">
        <f t="shared" si="3"/>
        <v>Exclude</v>
      </c>
    </row>
    <row r="242" spans="1:13" ht="17.399999999999999" hidden="1" thickBot="1">
      <c r="A242">
        <v>2011</v>
      </c>
      <c r="B242" s="70">
        <v>9</v>
      </c>
      <c r="C242" s="68" t="s">
        <v>339</v>
      </c>
      <c r="D242" s="73">
        <v>7.0000000000000001E-3</v>
      </c>
      <c r="E242" s="74">
        <v>7.0000000000000001E-3</v>
      </c>
      <c r="F242" s="74">
        <v>5.0000000000000001E-3</v>
      </c>
      <c r="G242" s="74">
        <v>6.0000000000000001E-3</v>
      </c>
      <c r="H242" s="74">
        <v>6.0000000000000001E-3</v>
      </c>
      <c r="I242" s="74">
        <v>5.0000000000000001E-3</v>
      </c>
      <c r="J242" s="74">
        <v>3.0000000000000001E-3</v>
      </c>
      <c r="K242" s="74">
        <v>5.0000000000000001E-3</v>
      </c>
      <c r="L242" s="76">
        <v>7.0000000000000001E-3</v>
      </c>
      <c r="M242" s="95" t="str">
        <f t="shared" si="3"/>
        <v>Exclude</v>
      </c>
    </row>
    <row r="243" spans="1:13" ht="17.399999999999999" hidden="1" thickBot="1">
      <c r="A243">
        <v>2011</v>
      </c>
      <c r="B243" s="69">
        <v>10</v>
      </c>
      <c r="C243" s="67" t="s">
        <v>341</v>
      </c>
      <c r="D243" s="73">
        <v>6.0000000000000001E-3</v>
      </c>
      <c r="E243" s="75">
        <v>8.0000000000000002E-3</v>
      </c>
      <c r="F243" s="75">
        <v>0.01</v>
      </c>
      <c r="G243" s="75">
        <v>8.0000000000000002E-3</v>
      </c>
      <c r="H243" s="75">
        <v>8.9999999999999993E-3</v>
      </c>
      <c r="I243" s="75">
        <v>5.0000000000000001E-3</v>
      </c>
      <c r="J243" s="75">
        <v>6.0000000000000001E-3</v>
      </c>
      <c r="K243" s="75">
        <v>1.6E-2</v>
      </c>
      <c r="L243" s="77">
        <v>6.0000000000000001E-3</v>
      </c>
      <c r="M243" s="95" t="str">
        <f t="shared" si="3"/>
        <v>Exclude</v>
      </c>
    </row>
    <row r="244" spans="1:13" ht="17.399999999999999" hidden="1" thickBot="1">
      <c r="A244">
        <v>2011</v>
      </c>
      <c r="B244" s="70">
        <v>11</v>
      </c>
      <c r="C244" s="68" t="s">
        <v>346</v>
      </c>
      <c r="D244" s="73">
        <v>3.0000000000000001E-3</v>
      </c>
      <c r="E244" s="74">
        <v>2E-3</v>
      </c>
      <c r="F244" s="74">
        <v>1E-3</v>
      </c>
      <c r="G244" s="74">
        <v>1E-3</v>
      </c>
      <c r="H244" s="74">
        <v>1E-3</v>
      </c>
      <c r="I244" s="74">
        <v>1E-3</v>
      </c>
      <c r="J244" s="74">
        <v>0</v>
      </c>
      <c r="K244" s="74">
        <v>0</v>
      </c>
      <c r="L244" s="76">
        <v>1E-3</v>
      </c>
      <c r="M244" s="95" t="str">
        <f t="shared" si="3"/>
        <v>Exclude</v>
      </c>
    </row>
    <row r="245" spans="1:13" ht="17.399999999999999" hidden="1" thickBot="1">
      <c r="A245">
        <v>2011</v>
      </c>
      <c r="B245" s="69">
        <v>12</v>
      </c>
      <c r="C245" s="67" t="s">
        <v>343</v>
      </c>
      <c r="D245" s="73">
        <v>3.0000000000000001E-3</v>
      </c>
      <c r="E245" s="75">
        <v>5.0000000000000001E-3</v>
      </c>
      <c r="F245" s="75">
        <v>7.0000000000000001E-3</v>
      </c>
      <c r="G245" s="75">
        <v>5.0000000000000001E-3</v>
      </c>
      <c r="H245" s="75">
        <v>6.0000000000000001E-3</v>
      </c>
      <c r="I245" s="75">
        <v>3.0000000000000001E-3</v>
      </c>
      <c r="J245" s="75">
        <v>8.0000000000000002E-3</v>
      </c>
      <c r="K245" s="75">
        <v>5.0000000000000001E-3</v>
      </c>
      <c r="L245" s="77">
        <v>8.0000000000000002E-3</v>
      </c>
      <c r="M245" s="95" t="str">
        <f t="shared" si="3"/>
        <v>Exclude</v>
      </c>
    </row>
    <row r="246" spans="1:13" ht="17.399999999999999" hidden="1" thickBot="1">
      <c r="A246">
        <v>2011</v>
      </c>
      <c r="B246" s="70">
        <v>13</v>
      </c>
      <c r="C246" s="68" t="s">
        <v>342</v>
      </c>
      <c r="D246" s="73">
        <v>3.0000000000000001E-3</v>
      </c>
      <c r="E246" s="74">
        <v>5.0000000000000001E-3</v>
      </c>
      <c r="F246" s="74">
        <v>8.9999999999999993E-3</v>
      </c>
      <c r="G246" s="74">
        <v>7.0000000000000001E-3</v>
      </c>
      <c r="H246" s="74">
        <v>7.0000000000000001E-3</v>
      </c>
      <c r="I246" s="74">
        <v>4.0000000000000001E-3</v>
      </c>
      <c r="J246" s="74">
        <v>8.0000000000000002E-3</v>
      </c>
      <c r="K246" s="74">
        <v>5.0000000000000001E-3</v>
      </c>
      <c r="L246" s="76">
        <v>0.01</v>
      </c>
      <c r="M246" s="95" t="str">
        <f t="shared" si="3"/>
        <v>Exclude</v>
      </c>
    </row>
    <row r="247" spans="1:13" ht="17.399999999999999" hidden="1" thickBot="1">
      <c r="A247">
        <v>2011</v>
      </c>
      <c r="B247" s="69">
        <v>14</v>
      </c>
      <c r="C247" s="67" t="s">
        <v>345</v>
      </c>
      <c r="D247" s="73">
        <v>2E-3</v>
      </c>
      <c r="E247" s="75">
        <v>2E-3</v>
      </c>
      <c r="F247" s="75">
        <v>4.0000000000000001E-3</v>
      </c>
      <c r="G247" s="75">
        <v>5.0000000000000001E-3</v>
      </c>
      <c r="H247" s="75">
        <v>4.0000000000000001E-3</v>
      </c>
      <c r="I247" s="75">
        <v>1E-3</v>
      </c>
      <c r="J247" s="75">
        <v>6.0000000000000001E-3</v>
      </c>
      <c r="K247" s="75">
        <v>1.0999999999999999E-2</v>
      </c>
      <c r="L247" s="77">
        <v>2E-3</v>
      </c>
      <c r="M247" s="95" t="str">
        <f t="shared" si="3"/>
        <v>Exclude</v>
      </c>
    </row>
    <row r="248" spans="1:13" ht="17.399999999999999" hidden="1" thickBot="1">
      <c r="A248">
        <v>2011</v>
      </c>
      <c r="B248" s="70">
        <v>15</v>
      </c>
      <c r="C248" s="68" t="s">
        <v>352</v>
      </c>
      <c r="D248" s="73">
        <v>2E-3</v>
      </c>
      <c r="E248" s="74">
        <v>3.0000000000000001E-3</v>
      </c>
      <c r="F248" s="74">
        <v>4.0000000000000001E-3</v>
      </c>
      <c r="G248" s="74">
        <v>3.0000000000000001E-3</v>
      </c>
      <c r="H248" s="74">
        <v>3.0000000000000001E-3</v>
      </c>
      <c r="I248" s="74">
        <v>2E-3</v>
      </c>
      <c r="J248" s="74">
        <v>4.0000000000000001E-3</v>
      </c>
      <c r="K248" s="74">
        <v>0</v>
      </c>
      <c r="L248" s="76">
        <v>3.0000000000000001E-3</v>
      </c>
      <c r="M248" s="95" t="str">
        <f t="shared" si="3"/>
        <v>Exclude</v>
      </c>
    </row>
    <row r="249" spans="1:13" ht="17.399999999999999" hidden="1" thickBot="1">
      <c r="A249">
        <v>2011</v>
      </c>
      <c r="B249" s="69">
        <v>16</v>
      </c>
      <c r="C249" s="67" t="s">
        <v>354</v>
      </c>
      <c r="D249" s="73">
        <v>1E-3</v>
      </c>
      <c r="E249" s="75">
        <v>0</v>
      </c>
      <c r="F249" s="75">
        <v>0</v>
      </c>
      <c r="G249" s="75">
        <v>0</v>
      </c>
      <c r="H249" s="75">
        <v>0</v>
      </c>
      <c r="I249" s="75">
        <v>0</v>
      </c>
      <c r="J249" s="75">
        <v>0</v>
      </c>
      <c r="K249" s="75">
        <v>0</v>
      </c>
      <c r="L249" s="77">
        <v>0</v>
      </c>
      <c r="M249" s="95" t="str">
        <f t="shared" si="3"/>
        <v>Exclude</v>
      </c>
    </row>
    <row r="250" spans="1:13" ht="17.399999999999999" hidden="1" thickBot="1">
      <c r="A250">
        <v>2011</v>
      </c>
      <c r="B250" s="70">
        <v>17</v>
      </c>
      <c r="C250" s="68" t="s">
        <v>348</v>
      </c>
      <c r="D250" s="73">
        <v>1E-3</v>
      </c>
      <c r="E250" s="74">
        <v>0</v>
      </c>
      <c r="F250" s="74">
        <v>0</v>
      </c>
      <c r="G250" s="74">
        <v>0</v>
      </c>
      <c r="H250" s="74">
        <v>0</v>
      </c>
      <c r="I250" s="74">
        <v>0</v>
      </c>
      <c r="J250" s="74">
        <v>0</v>
      </c>
      <c r="K250" s="74">
        <v>0</v>
      </c>
      <c r="L250" s="76">
        <v>0</v>
      </c>
      <c r="M250" s="95" t="str">
        <f t="shared" si="3"/>
        <v>Exclude</v>
      </c>
    </row>
    <row r="251" spans="1:13" ht="17.399999999999999" hidden="1" thickBot="1">
      <c r="A251">
        <v>2011</v>
      </c>
      <c r="B251" s="69">
        <v>18</v>
      </c>
      <c r="C251" s="67" t="s">
        <v>344</v>
      </c>
      <c r="D251" s="73">
        <v>1E-3</v>
      </c>
      <c r="E251" s="75">
        <v>0</v>
      </c>
      <c r="F251" s="75">
        <v>0</v>
      </c>
      <c r="G251" s="75">
        <v>0</v>
      </c>
      <c r="H251" s="75">
        <v>0</v>
      </c>
      <c r="I251" s="75">
        <v>0</v>
      </c>
      <c r="J251" s="75">
        <v>1E-3</v>
      </c>
      <c r="K251" s="75">
        <v>0</v>
      </c>
      <c r="L251" s="77">
        <v>1E-3</v>
      </c>
      <c r="M251" s="95" t="str">
        <f t="shared" si="3"/>
        <v>Exclude</v>
      </c>
    </row>
    <row r="252" spans="1:13" ht="17.399999999999999" hidden="1" thickBot="1">
      <c r="A252">
        <v>2011</v>
      </c>
      <c r="B252" s="70">
        <v>19</v>
      </c>
      <c r="C252" s="68" t="s">
        <v>353</v>
      </c>
      <c r="D252" s="73">
        <v>1E-3</v>
      </c>
      <c r="E252" s="74">
        <v>1E-3</v>
      </c>
      <c r="F252" s="74">
        <v>2E-3</v>
      </c>
      <c r="G252" s="74">
        <v>2E-3</v>
      </c>
      <c r="H252" s="74">
        <v>2E-3</v>
      </c>
      <c r="I252" s="74">
        <v>2E-3</v>
      </c>
      <c r="J252" s="74">
        <v>3.0000000000000001E-3</v>
      </c>
      <c r="K252" s="74">
        <v>0</v>
      </c>
      <c r="L252" s="76">
        <v>0</v>
      </c>
      <c r="M252" s="95" t="str">
        <f t="shared" si="3"/>
        <v>Exclude</v>
      </c>
    </row>
    <row r="253" spans="1:13" ht="17.399999999999999" hidden="1" thickBot="1">
      <c r="A253">
        <v>2011</v>
      </c>
      <c r="B253" s="78">
        <v>20</v>
      </c>
      <c r="C253" s="79" t="s">
        <v>351</v>
      </c>
      <c r="D253" s="80">
        <v>1E-3</v>
      </c>
      <c r="E253" s="81">
        <v>2E-3</v>
      </c>
      <c r="F253" s="81">
        <v>3.0000000000000001E-3</v>
      </c>
      <c r="G253" s="81">
        <v>2E-3</v>
      </c>
      <c r="H253" s="81">
        <v>2E-3</v>
      </c>
      <c r="I253" s="81">
        <v>1E-3</v>
      </c>
      <c r="J253" s="81">
        <v>3.0000000000000001E-3</v>
      </c>
      <c r="K253" s="81">
        <v>1.6E-2</v>
      </c>
      <c r="L253" s="82">
        <v>2E-3</v>
      </c>
      <c r="M253" s="95" t="str">
        <f t="shared" si="3"/>
        <v>Exclude</v>
      </c>
    </row>
    <row r="254" spans="1:13" ht="17.399999999999999" thickTop="1">
      <c r="A254">
        <v>2010</v>
      </c>
      <c r="B254" s="83">
        <v>1</v>
      </c>
      <c r="C254" s="84" t="s">
        <v>332</v>
      </c>
      <c r="D254" s="85">
        <v>0.52800000000000002</v>
      </c>
      <c r="E254" s="86">
        <v>0.52600000000000002</v>
      </c>
      <c r="F254" s="86">
        <v>0.53</v>
      </c>
      <c r="G254" s="86">
        <v>0.503</v>
      </c>
      <c r="H254" s="86">
        <v>0.51300000000000001</v>
      </c>
      <c r="I254" s="86">
        <v>0.61799999999999999</v>
      </c>
      <c r="J254" s="86">
        <v>0.51900000000000002</v>
      </c>
      <c r="K254" s="86">
        <v>0.56799999999999995</v>
      </c>
      <c r="L254" s="87">
        <v>0.52200000000000002</v>
      </c>
      <c r="M254" s="95" t="str">
        <f t="shared" si="3"/>
        <v>Include</v>
      </c>
    </row>
    <row r="255" spans="1:13" ht="16.8">
      <c r="A255">
        <v>2010</v>
      </c>
      <c r="B255" s="69">
        <v>2</v>
      </c>
      <c r="C255" s="67" t="s">
        <v>333</v>
      </c>
      <c r="D255" s="73">
        <v>0.24</v>
      </c>
      <c r="E255" s="75">
        <v>0.222</v>
      </c>
      <c r="F255" s="75">
        <v>0.20499999999999999</v>
      </c>
      <c r="G255" s="75">
        <v>0.20599999999999999</v>
      </c>
      <c r="H255" s="75">
        <v>0.20499999999999999</v>
      </c>
      <c r="I255" s="75">
        <v>0.20300000000000001</v>
      </c>
      <c r="J255" s="75">
        <v>0.192</v>
      </c>
      <c r="K255" s="75">
        <v>0.19900000000000001</v>
      </c>
      <c r="L255" s="77">
        <v>0.21299999999999999</v>
      </c>
      <c r="M255" s="95" t="str">
        <f t="shared" si="3"/>
        <v>Include</v>
      </c>
    </row>
    <row r="256" spans="1:13" ht="16.8">
      <c r="A256">
        <v>2010</v>
      </c>
      <c r="B256" s="70">
        <v>3</v>
      </c>
      <c r="C256" s="68" t="s">
        <v>334</v>
      </c>
      <c r="D256" s="73">
        <v>6.4000000000000001E-2</v>
      </c>
      <c r="E256" s="74">
        <v>6.9000000000000006E-2</v>
      </c>
      <c r="F256" s="74">
        <v>7.0999999999999994E-2</v>
      </c>
      <c r="G256" s="74">
        <v>8.3000000000000004E-2</v>
      </c>
      <c r="H256" s="74">
        <v>7.9000000000000001E-2</v>
      </c>
      <c r="I256" s="74">
        <v>4.8000000000000001E-2</v>
      </c>
      <c r="J256" s="74">
        <v>9.2999999999999999E-2</v>
      </c>
      <c r="K256" s="74">
        <v>3.9E-2</v>
      </c>
      <c r="L256" s="76">
        <v>6.8000000000000005E-2</v>
      </c>
      <c r="M256" s="95" t="str">
        <f t="shared" si="3"/>
        <v>Include</v>
      </c>
    </row>
    <row r="257" spans="1:13" ht="16.8">
      <c r="A257">
        <v>2010</v>
      </c>
      <c r="B257" s="69">
        <v>4</v>
      </c>
      <c r="C257" s="67" t="s">
        <v>337</v>
      </c>
      <c r="D257" s="73">
        <v>4.2999999999999997E-2</v>
      </c>
      <c r="E257" s="75">
        <v>5.1999999999999998E-2</v>
      </c>
      <c r="F257" s="75">
        <v>4.8000000000000001E-2</v>
      </c>
      <c r="G257" s="75">
        <v>6.3E-2</v>
      </c>
      <c r="H257" s="75">
        <v>5.7000000000000002E-2</v>
      </c>
      <c r="I257" s="75">
        <v>4.2999999999999997E-2</v>
      </c>
      <c r="J257" s="75">
        <v>4.7E-2</v>
      </c>
      <c r="K257" s="75">
        <v>4.3999999999999997E-2</v>
      </c>
      <c r="L257" s="77">
        <v>4.7E-2</v>
      </c>
      <c r="M257" s="95" t="str">
        <f t="shared" si="3"/>
        <v>Include</v>
      </c>
    </row>
    <row r="258" spans="1:13" ht="16.8">
      <c r="A258">
        <v>2010</v>
      </c>
      <c r="B258" s="70">
        <v>5</v>
      </c>
      <c r="C258" s="68" t="s">
        <v>335</v>
      </c>
      <c r="D258" s="73">
        <v>3.4000000000000002E-2</v>
      </c>
      <c r="E258" s="74">
        <v>3.4000000000000002E-2</v>
      </c>
      <c r="F258" s="74">
        <v>4.2000000000000003E-2</v>
      </c>
      <c r="G258" s="74">
        <v>3.6999999999999998E-2</v>
      </c>
      <c r="H258" s="74">
        <v>3.9E-2</v>
      </c>
      <c r="I258" s="74">
        <v>1.9E-2</v>
      </c>
      <c r="J258" s="74">
        <v>4.2000000000000003E-2</v>
      </c>
      <c r="K258" s="74">
        <v>1.9E-2</v>
      </c>
      <c r="L258" s="76">
        <v>0.05</v>
      </c>
      <c r="M258" s="95" t="str">
        <f t="shared" si="3"/>
        <v>Include</v>
      </c>
    </row>
    <row r="259" spans="1:13" ht="16.8">
      <c r="A259">
        <v>2010</v>
      </c>
      <c r="B259" s="69">
        <v>6</v>
      </c>
      <c r="C259" s="67" t="s">
        <v>336</v>
      </c>
      <c r="D259" s="73">
        <v>3.1E-2</v>
      </c>
      <c r="E259" s="75">
        <v>3.7999999999999999E-2</v>
      </c>
      <c r="F259" s="75">
        <v>3.6999999999999998E-2</v>
      </c>
      <c r="G259" s="75">
        <v>4.2000000000000003E-2</v>
      </c>
      <c r="H259" s="75">
        <v>0.04</v>
      </c>
      <c r="I259" s="75">
        <v>2.8000000000000001E-2</v>
      </c>
      <c r="J259" s="75">
        <v>4.7E-2</v>
      </c>
      <c r="K259" s="75">
        <v>2.4E-2</v>
      </c>
      <c r="L259" s="77">
        <v>3.2000000000000001E-2</v>
      </c>
      <c r="M259" s="95" t="str">
        <f t="shared" ref="M259:M322" si="4">IF(D259&gt;0.01, "Include", "Exclude")</f>
        <v>Include</v>
      </c>
    </row>
    <row r="260" spans="1:13" ht="17.399999999999999" thickBot="1">
      <c r="A260">
        <v>2010</v>
      </c>
      <c r="B260" s="70">
        <v>7</v>
      </c>
      <c r="C260" s="68" t="s">
        <v>340</v>
      </c>
      <c r="D260" s="73">
        <v>1.4E-2</v>
      </c>
      <c r="E260" s="74">
        <v>1.7000000000000001E-2</v>
      </c>
      <c r="F260" s="74">
        <v>1.9E-2</v>
      </c>
      <c r="G260" s="74">
        <v>2.1999999999999999E-2</v>
      </c>
      <c r="H260" s="74">
        <v>2.1000000000000001E-2</v>
      </c>
      <c r="I260" s="74">
        <v>1.2E-2</v>
      </c>
      <c r="J260" s="74">
        <v>2.5000000000000001E-2</v>
      </c>
      <c r="K260" s="74">
        <v>1.9E-2</v>
      </c>
      <c r="L260" s="76">
        <v>1.7999999999999999E-2</v>
      </c>
      <c r="M260" s="95" t="str">
        <f t="shared" si="4"/>
        <v>Include</v>
      </c>
    </row>
    <row r="261" spans="1:13" ht="17.399999999999999" hidden="1" thickBot="1">
      <c r="A261">
        <v>2010</v>
      </c>
      <c r="B261" s="69">
        <v>8</v>
      </c>
      <c r="C261" s="67" t="s">
        <v>339</v>
      </c>
      <c r="D261" s="73">
        <v>8.9999999999999993E-3</v>
      </c>
      <c r="E261" s="75">
        <v>8.0000000000000002E-3</v>
      </c>
      <c r="F261" s="75">
        <v>7.0000000000000001E-3</v>
      </c>
      <c r="G261" s="75">
        <v>8.9999999999999993E-3</v>
      </c>
      <c r="H261" s="75">
        <v>8.9999999999999993E-3</v>
      </c>
      <c r="I261" s="75">
        <v>6.0000000000000001E-3</v>
      </c>
      <c r="J261" s="75">
        <v>5.0000000000000001E-3</v>
      </c>
      <c r="K261" s="75">
        <v>5.0000000000000001E-3</v>
      </c>
      <c r="L261" s="77">
        <v>1.0999999999999999E-2</v>
      </c>
      <c r="M261" s="95" t="str">
        <f t="shared" si="4"/>
        <v>Exclude</v>
      </c>
    </row>
    <row r="262" spans="1:13" ht="17.399999999999999" hidden="1" thickBot="1">
      <c r="A262">
        <v>2010</v>
      </c>
      <c r="B262" s="70">
        <v>9</v>
      </c>
      <c r="C262" s="68" t="s">
        <v>338</v>
      </c>
      <c r="D262" s="73">
        <v>7.0000000000000001E-3</v>
      </c>
      <c r="E262" s="74">
        <v>4.0000000000000001E-3</v>
      </c>
      <c r="F262" s="74">
        <v>1E-3</v>
      </c>
      <c r="G262" s="74">
        <v>2E-3</v>
      </c>
      <c r="H262" s="74">
        <v>1E-3</v>
      </c>
      <c r="I262" s="74">
        <v>2E-3</v>
      </c>
      <c r="J262" s="74">
        <v>1E-3</v>
      </c>
      <c r="K262" s="74">
        <v>0</v>
      </c>
      <c r="L262" s="76">
        <v>0</v>
      </c>
      <c r="M262" s="95" t="str">
        <f t="shared" si="4"/>
        <v>Exclude</v>
      </c>
    </row>
    <row r="263" spans="1:13" ht="17.399999999999999" hidden="1" thickBot="1">
      <c r="A263">
        <v>2010</v>
      </c>
      <c r="B263" s="69">
        <v>10</v>
      </c>
      <c r="C263" s="67" t="s">
        <v>341</v>
      </c>
      <c r="D263" s="73">
        <v>6.0000000000000001E-3</v>
      </c>
      <c r="E263" s="75">
        <v>7.0000000000000001E-3</v>
      </c>
      <c r="F263" s="75">
        <v>5.0000000000000001E-3</v>
      </c>
      <c r="G263" s="75">
        <v>8.0000000000000002E-3</v>
      </c>
      <c r="H263" s="75">
        <v>7.0000000000000001E-3</v>
      </c>
      <c r="I263" s="75">
        <v>5.0000000000000001E-3</v>
      </c>
      <c r="J263" s="75">
        <v>0</v>
      </c>
      <c r="K263" s="75">
        <v>3.4000000000000002E-2</v>
      </c>
      <c r="L263" s="77">
        <v>6.0000000000000001E-3</v>
      </c>
      <c r="M263" s="95" t="str">
        <f t="shared" si="4"/>
        <v>Exclude</v>
      </c>
    </row>
    <row r="264" spans="1:13" ht="17.399999999999999" hidden="1" thickBot="1">
      <c r="A264">
        <v>2010</v>
      </c>
      <c r="B264" s="70">
        <v>11</v>
      </c>
      <c r="C264" s="68" t="s">
        <v>342</v>
      </c>
      <c r="D264" s="73">
        <v>4.0000000000000001E-3</v>
      </c>
      <c r="E264" s="74">
        <v>7.0000000000000001E-3</v>
      </c>
      <c r="F264" s="74">
        <v>1.0999999999999999E-2</v>
      </c>
      <c r="G264" s="74">
        <v>8.0000000000000002E-3</v>
      </c>
      <c r="H264" s="74">
        <v>8.9999999999999993E-3</v>
      </c>
      <c r="I264" s="74">
        <v>6.0000000000000001E-3</v>
      </c>
      <c r="J264" s="74">
        <v>1.2E-2</v>
      </c>
      <c r="K264" s="74">
        <v>5.0000000000000001E-3</v>
      </c>
      <c r="L264" s="76">
        <v>1.0999999999999999E-2</v>
      </c>
      <c r="M264" s="95" t="str">
        <f t="shared" si="4"/>
        <v>Exclude</v>
      </c>
    </row>
    <row r="265" spans="1:13" ht="17.399999999999999" hidden="1" thickBot="1">
      <c r="A265">
        <v>2010</v>
      </c>
      <c r="B265" s="69">
        <v>12</v>
      </c>
      <c r="C265" s="67" t="s">
        <v>346</v>
      </c>
      <c r="D265" s="73">
        <v>4.0000000000000001E-3</v>
      </c>
      <c r="E265" s="75">
        <v>2E-3</v>
      </c>
      <c r="F265" s="75">
        <v>0</v>
      </c>
      <c r="G265" s="75">
        <v>0</v>
      </c>
      <c r="H265" s="75">
        <v>0</v>
      </c>
      <c r="I265" s="75">
        <v>2E-3</v>
      </c>
      <c r="J265" s="75">
        <v>0</v>
      </c>
      <c r="K265" s="75">
        <v>0</v>
      </c>
      <c r="L265" s="77">
        <v>1E-3</v>
      </c>
      <c r="M265" s="95" t="str">
        <f t="shared" si="4"/>
        <v>Exclude</v>
      </c>
    </row>
    <row r="266" spans="1:13" ht="17.399999999999999" hidden="1" thickBot="1">
      <c r="A266">
        <v>2010</v>
      </c>
      <c r="B266" s="70">
        <v>13</v>
      </c>
      <c r="C266" s="68" t="s">
        <v>343</v>
      </c>
      <c r="D266" s="73">
        <v>3.0000000000000001E-3</v>
      </c>
      <c r="E266" s="74">
        <v>5.0000000000000001E-3</v>
      </c>
      <c r="F266" s="74">
        <v>1.0999999999999999E-2</v>
      </c>
      <c r="G266" s="74">
        <v>6.0000000000000001E-3</v>
      </c>
      <c r="H266" s="74">
        <v>8.0000000000000002E-3</v>
      </c>
      <c r="I266" s="74">
        <v>2E-3</v>
      </c>
      <c r="J266" s="74">
        <v>8.9999999999999993E-3</v>
      </c>
      <c r="K266" s="74">
        <v>3.4000000000000002E-2</v>
      </c>
      <c r="L266" s="76">
        <v>8.9999999999999993E-3</v>
      </c>
      <c r="M266" s="95" t="str">
        <f t="shared" si="4"/>
        <v>Exclude</v>
      </c>
    </row>
    <row r="267" spans="1:13" ht="17.399999999999999" hidden="1" thickBot="1">
      <c r="A267">
        <v>2010</v>
      </c>
      <c r="B267" s="69">
        <v>14</v>
      </c>
      <c r="C267" s="67" t="s">
        <v>353</v>
      </c>
      <c r="D267" s="73">
        <v>3.0000000000000001E-3</v>
      </c>
      <c r="E267" s="75">
        <v>2E-3</v>
      </c>
      <c r="F267" s="75">
        <v>3.0000000000000001E-3</v>
      </c>
      <c r="G267" s="75">
        <v>2E-3</v>
      </c>
      <c r="H267" s="75">
        <v>2E-3</v>
      </c>
      <c r="I267" s="75">
        <v>1E-3</v>
      </c>
      <c r="J267" s="75">
        <v>3.0000000000000001E-3</v>
      </c>
      <c r="K267" s="75">
        <v>0</v>
      </c>
      <c r="L267" s="77">
        <v>2E-3</v>
      </c>
      <c r="M267" s="95" t="str">
        <f t="shared" si="4"/>
        <v>Exclude</v>
      </c>
    </row>
    <row r="268" spans="1:13" ht="17.399999999999999" hidden="1" thickBot="1">
      <c r="A268">
        <v>2010</v>
      </c>
      <c r="B268" s="70">
        <v>15</v>
      </c>
      <c r="C268" s="68" t="s">
        <v>352</v>
      </c>
      <c r="D268" s="73">
        <v>2E-3</v>
      </c>
      <c r="E268" s="74">
        <v>3.0000000000000001E-3</v>
      </c>
      <c r="F268" s="74">
        <v>2E-3</v>
      </c>
      <c r="G268" s="74">
        <v>2E-3</v>
      </c>
      <c r="H268" s="74">
        <v>2E-3</v>
      </c>
      <c r="I268" s="74">
        <v>2E-3</v>
      </c>
      <c r="J268" s="74">
        <v>1E-3</v>
      </c>
      <c r="K268" s="74">
        <v>5.0000000000000001E-3</v>
      </c>
      <c r="L268" s="76">
        <v>1E-3</v>
      </c>
      <c r="M268" s="95" t="str">
        <f t="shared" si="4"/>
        <v>Exclude</v>
      </c>
    </row>
    <row r="269" spans="1:13" ht="17.399999999999999" hidden="1" thickBot="1">
      <c r="A269">
        <v>2010</v>
      </c>
      <c r="B269" s="69">
        <v>16</v>
      </c>
      <c r="C269" s="67" t="s">
        <v>345</v>
      </c>
      <c r="D269" s="73">
        <v>2E-3</v>
      </c>
      <c r="E269" s="75">
        <v>2E-3</v>
      </c>
      <c r="F269" s="75">
        <v>4.0000000000000001E-3</v>
      </c>
      <c r="G269" s="75">
        <v>4.0000000000000001E-3</v>
      </c>
      <c r="H269" s="75">
        <v>4.0000000000000001E-3</v>
      </c>
      <c r="I269" s="75">
        <v>1E-3</v>
      </c>
      <c r="J269" s="75">
        <v>4.0000000000000001E-3</v>
      </c>
      <c r="K269" s="75">
        <v>5.0000000000000001E-3</v>
      </c>
      <c r="L269" s="77">
        <v>6.0000000000000001E-3</v>
      </c>
      <c r="M269" s="95" t="str">
        <f t="shared" si="4"/>
        <v>Exclude</v>
      </c>
    </row>
    <row r="270" spans="1:13" ht="17.399999999999999" hidden="1" thickBot="1">
      <c r="A270">
        <v>2010</v>
      </c>
      <c r="B270" s="70">
        <v>17</v>
      </c>
      <c r="C270" s="68" t="s">
        <v>344</v>
      </c>
      <c r="D270" s="73">
        <v>2E-3</v>
      </c>
      <c r="E270" s="74">
        <v>2E-3</v>
      </c>
      <c r="F270" s="74">
        <v>1E-3</v>
      </c>
      <c r="G270" s="74">
        <v>2E-3</v>
      </c>
      <c r="H270" s="74">
        <v>2E-3</v>
      </c>
      <c r="I270" s="74">
        <v>0</v>
      </c>
      <c r="J270" s="74">
        <v>0</v>
      </c>
      <c r="K270" s="74">
        <v>0</v>
      </c>
      <c r="L270" s="76">
        <v>2E-3</v>
      </c>
      <c r="M270" s="95" t="str">
        <f t="shared" si="4"/>
        <v>Exclude</v>
      </c>
    </row>
    <row r="271" spans="1:13" ht="17.399999999999999" hidden="1" thickBot="1">
      <c r="A271">
        <v>2010</v>
      </c>
      <c r="B271" s="69">
        <v>18</v>
      </c>
      <c r="C271" s="67" t="s">
        <v>351</v>
      </c>
      <c r="D271" s="73">
        <v>1E-3</v>
      </c>
      <c r="E271" s="75">
        <v>2E-3</v>
      </c>
      <c r="F271" s="75">
        <v>2E-3</v>
      </c>
      <c r="G271" s="75">
        <v>1E-3</v>
      </c>
      <c r="H271" s="75">
        <v>2E-3</v>
      </c>
      <c r="I271" s="75">
        <v>2E-3</v>
      </c>
      <c r="J271" s="75">
        <v>1E-3</v>
      </c>
      <c r="K271" s="75">
        <v>0</v>
      </c>
      <c r="L271" s="77">
        <v>2E-3</v>
      </c>
      <c r="M271" s="95" t="str">
        <f t="shared" si="4"/>
        <v>Exclude</v>
      </c>
    </row>
    <row r="272" spans="1:13" ht="17.399999999999999" hidden="1" thickBot="1">
      <c r="A272">
        <v>2010</v>
      </c>
      <c r="B272" s="70">
        <v>19</v>
      </c>
      <c r="C272" s="68" t="s">
        <v>354</v>
      </c>
      <c r="D272" s="73">
        <v>1E-3</v>
      </c>
      <c r="E272" s="74">
        <v>0</v>
      </c>
      <c r="F272" s="74">
        <v>0</v>
      </c>
      <c r="G272" s="74">
        <v>0</v>
      </c>
      <c r="H272" s="74">
        <v>0</v>
      </c>
      <c r="I272" s="74">
        <v>0</v>
      </c>
      <c r="J272" s="74">
        <v>0</v>
      </c>
      <c r="K272" s="74">
        <v>0</v>
      </c>
      <c r="L272" s="76">
        <v>0</v>
      </c>
      <c r="M272" s="95" t="str">
        <f t="shared" si="4"/>
        <v>Exclude</v>
      </c>
    </row>
    <row r="273" spans="1:13" ht="17.399999999999999" hidden="1" thickBot="1">
      <c r="A273">
        <v>2010</v>
      </c>
      <c r="B273" s="78">
        <v>20</v>
      </c>
      <c r="C273" s="79" t="s">
        <v>348</v>
      </c>
      <c r="D273" s="80">
        <v>1E-3</v>
      </c>
      <c r="E273" s="81">
        <v>0</v>
      </c>
      <c r="F273" s="81">
        <v>0</v>
      </c>
      <c r="G273" s="81">
        <v>0</v>
      </c>
      <c r="H273" s="81">
        <v>0</v>
      </c>
      <c r="I273" s="81">
        <v>0</v>
      </c>
      <c r="J273" s="81">
        <v>0</v>
      </c>
      <c r="K273" s="81">
        <v>0</v>
      </c>
      <c r="L273" s="82">
        <v>0</v>
      </c>
      <c r="M273" s="95" t="str">
        <f t="shared" si="4"/>
        <v>Exclude</v>
      </c>
    </row>
    <row r="274" spans="1:13" ht="17.399999999999999" thickTop="1">
      <c r="A274">
        <v>2009</v>
      </c>
      <c r="B274" s="83">
        <v>1</v>
      </c>
      <c r="C274" s="84" t="s">
        <v>332</v>
      </c>
      <c r="D274" s="85">
        <v>0.53500000000000003</v>
      </c>
      <c r="E274" s="86">
        <v>0.54100000000000004</v>
      </c>
      <c r="F274" s="86">
        <v>0.52300000000000002</v>
      </c>
      <c r="G274" s="86">
        <v>0.51200000000000001</v>
      </c>
      <c r="H274" s="86">
        <v>0.51600000000000001</v>
      </c>
      <c r="I274" s="86">
        <v>0.62</v>
      </c>
      <c r="J274" s="86">
        <v>0.502</v>
      </c>
      <c r="K274" s="86">
        <v>0.58099999999999996</v>
      </c>
      <c r="L274" s="87">
        <v>0.51300000000000001</v>
      </c>
      <c r="M274" s="95" t="str">
        <f t="shared" si="4"/>
        <v>Include</v>
      </c>
    </row>
    <row r="275" spans="1:13" ht="16.8">
      <c r="A275">
        <v>2009</v>
      </c>
      <c r="B275" s="69">
        <v>2</v>
      </c>
      <c r="C275" s="67" t="s">
        <v>333</v>
      </c>
      <c r="D275" s="73">
        <v>0.22</v>
      </c>
      <c r="E275" s="75">
        <v>0.20599999999999999</v>
      </c>
      <c r="F275" s="75">
        <v>0.193</v>
      </c>
      <c r="G275" s="75">
        <v>0.19500000000000001</v>
      </c>
      <c r="H275" s="75">
        <v>0.19400000000000001</v>
      </c>
      <c r="I275" s="75">
        <v>0.191</v>
      </c>
      <c r="J275" s="75">
        <v>0.191</v>
      </c>
      <c r="K275" s="75">
        <v>0.188</v>
      </c>
      <c r="L275" s="77">
        <v>0.19900000000000001</v>
      </c>
      <c r="M275" s="95" t="str">
        <f t="shared" si="4"/>
        <v>Include</v>
      </c>
    </row>
    <row r="276" spans="1:13" ht="16.8">
      <c r="A276">
        <v>2009</v>
      </c>
      <c r="B276" s="70">
        <v>3</v>
      </c>
      <c r="C276" s="68" t="s">
        <v>334</v>
      </c>
      <c r="D276" s="73">
        <v>5.6000000000000001E-2</v>
      </c>
      <c r="E276" s="74">
        <v>6.2E-2</v>
      </c>
      <c r="F276" s="74">
        <v>6.7000000000000004E-2</v>
      </c>
      <c r="G276" s="74">
        <v>7.9000000000000001E-2</v>
      </c>
      <c r="H276" s="74">
        <v>7.4999999999999997E-2</v>
      </c>
      <c r="I276" s="74">
        <v>4.2000000000000003E-2</v>
      </c>
      <c r="J276" s="74">
        <v>7.8E-2</v>
      </c>
      <c r="K276" s="74">
        <v>4.7E-2</v>
      </c>
      <c r="L276" s="76">
        <v>7.5999999999999998E-2</v>
      </c>
      <c r="M276" s="95" t="str">
        <f t="shared" si="4"/>
        <v>Include</v>
      </c>
    </row>
    <row r="277" spans="1:13" ht="16.8">
      <c r="A277">
        <v>2009</v>
      </c>
      <c r="B277" s="69">
        <v>4</v>
      </c>
      <c r="C277" s="67" t="s">
        <v>337</v>
      </c>
      <c r="D277" s="73">
        <v>0.05</v>
      </c>
      <c r="E277" s="75">
        <v>5.6000000000000001E-2</v>
      </c>
      <c r="F277" s="75">
        <v>5.8000000000000003E-2</v>
      </c>
      <c r="G277" s="75">
        <v>6.4000000000000001E-2</v>
      </c>
      <c r="H277" s="75">
        <v>6.2E-2</v>
      </c>
      <c r="I277" s="75">
        <v>4.5999999999999999E-2</v>
      </c>
      <c r="J277" s="75">
        <v>6.4000000000000001E-2</v>
      </c>
      <c r="K277" s="75">
        <v>4.7E-2</v>
      </c>
      <c r="L277" s="77">
        <v>5.6000000000000001E-2</v>
      </c>
      <c r="M277" s="95" t="str">
        <f t="shared" si="4"/>
        <v>Include</v>
      </c>
    </row>
    <row r="278" spans="1:13" ht="16.8">
      <c r="A278">
        <v>2009</v>
      </c>
      <c r="B278" s="70">
        <v>5</v>
      </c>
      <c r="C278" s="68" t="s">
        <v>336</v>
      </c>
      <c r="D278" s="73">
        <v>0.04</v>
      </c>
      <c r="E278" s="74">
        <v>4.1000000000000002E-2</v>
      </c>
      <c r="F278" s="74">
        <v>3.7999999999999999E-2</v>
      </c>
      <c r="G278" s="74">
        <v>3.9E-2</v>
      </c>
      <c r="H278" s="74">
        <v>3.7999999999999999E-2</v>
      </c>
      <c r="I278" s="74">
        <v>2.9000000000000001E-2</v>
      </c>
      <c r="J278" s="74">
        <v>3.9E-2</v>
      </c>
      <c r="K278" s="74">
        <v>4.7E-2</v>
      </c>
      <c r="L278" s="76">
        <v>3.9E-2</v>
      </c>
      <c r="M278" s="95" t="str">
        <f t="shared" si="4"/>
        <v>Include</v>
      </c>
    </row>
    <row r="279" spans="1:13" ht="16.8">
      <c r="A279">
        <v>2009</v>
      </c>
      <c r="B279" s="69">
        <v>6</v>
      </c>
      <c r="C279" s="67" t="s">
        <v>335</v>
      </c>
      <c r="D279" s="73">
        <v>3.5000000000000003E-2</v>
      </c>
      <c r="E279" s="75">
        <v>3.5000000000000003E-2</v>
      </c>
      <c r="F279" s="75">
        <v>5.1999999999999998E-2</v>
      </c>
      <c r="G279" s="75">
        <v>4.8000000000000001E-2</v>
      </c>
      <c r="H279" s="75">
        <v>4.9000000000000002E-2</v>
      </c>
      <c r="I279" s="75">
        <v>0.03</v>
      </c>
      <c r="J279" s="75">
        <v>5.5E-2</v>
      </c>
      <c r="K279" s="75">
        <v>2.5999999999999999E-2</v>
      </c>
      <c r="L279" s="77">
        <v>4.8000000000000001E-2</v>
      </c>
      <c r="M279" s="95" t="str">
        <f t="shared" si="4"/>
        <v>Include</v>
      </c>
    </row>
    <row r="280" spans="1:13" ht="17.399999999999999" thickBot="1">
      <c r="A280">
        <v>2009</v>
      </c>
      <c r="B280" s="70">
        <v>7</v>
      </c>
      <c r="C280" s="68" t="s">
        <v>340</v>
      </c>
      <c r="D280" s="73">
        <v>1.9E-2</v>
      </c>
      <c r="E280" s="74">
        <v>1.7999999999999999E-2</v>
      </c>
      <c r="F280" s="74">
        <v>2.1999999999999999E-2</v>
      </c>
      <c r="G280" s="74">
        <v>1.9E-2</v>
      </c>
      <c r="H280" s="74">
        <v>0.02</v>
      </c>
      <c r="I280" s="74">
        <v>1.2999999999999999E-2</v>
      </c>
      <c r="J280" s="74">
        <v>2.1999999999999999E-2</v>
      </c>
      <c r="K280" s="74">
        <v>3.6999999999999998E-2</v>
      </c>
      <c r="L280" s="76">
        <v>0.02</v>
      </c>
      <c r="M280" s="95" t="str">
        <f t="shared" si="4"/>
        <v>Include</v>
      </c>
    </row>
    <row r="281" spans="1:13" ht="17.399999999999999" hidden="1" thickBot="1">
      <c r="A281">
        <v>2009</v>
      </c>
      <c r="B281" s="69">
        <v>8</v>
      </c>
      <c r="C281" s="67" t="s">
        <v>339</v>
      </c>
      <c r="D281" s="73">
        <v>8.0000000000000002E-3</v>
      </c>
      <c r="E281" s="75">
        <v>0.01</v>
      </c>
      <c r="F281" s="75">
        <v>1.0999999999999999E-2</v>
      </c>
      <c r="G281" s="75">
        <v>0.01</v>
      </c>
      <c r="H281" s="75">
        <v>0.01</v>
      </c>
      <c r="I281" s="75">
        <v>8.0000000000000002E-3</v>
      </c>
      <c r="J281" s="75">
        <v>8.9999999999999993E-3</v>
      </c>
      <c r="K281" s="75">
        <v>5.0000000000000001E-3</v>
      </c>
      <c r="L281" s="77">
        <v>8.9999999999999993E-3</v>
      </c>
      <c r="M281" s="95" t="str">
        <f t="shared" si="4"/>
        <v>Exclude</v>
      </c>
    </row>
    <row r="282" spans="1:13" ht="17.399999999999999" hidden="1" thickBot="1">
      <c r="A282">
        <v>2009</v>
      </c>
      <c r="B282" s="70">
        <v>9</v>
      </c>
      <c r="C282" s="68" t="s">
        <v>341</v>
      </c>
      <c r="D282" s="73">
        <v>6.0000000000000001E-3</v>
      </c>
      <c r="E282" s="74">
        <v>5.0000000000000001E-3</v>
      </c>
      <c r="F282" s="74">
        <v>5.0000000000000001E-3</v>
      </c>
      <c r="G282" s="74">
        <v>4.0000000000000001E-3</v>
      </c>
      <c r="H282" s="74">
        <v>5.0000000000000001E-3</v>
      </c>
      <c r="I282" s="74">
        <v>2E-3</v>
      </c>
      <c r="J282" s="74">
        <v>1E-3</v>
      </c>
      <c r="K282" s="74">
        <v>0.01</v>
      </c>
      <c r="L282" s="76">
        <v>5.0000000000000001E-3</v>
      </c>
      <c r="M282" s="95" t="str">
        <f t="shared" si="4"/>
        <v>Exclude</v>
      </c>
    </row>
    <row r="283" spans="1:13" ht="17.399999999999999" hidden="1" thickBot="1">
      <c r="A283">
        <v>2009</v>
      </c>
      <c r="B283" s="69">
        <v>10</v>
      </c>
      <c r="C283" s="67" t="s">
        <v>342</v>
      </c>
      <c r="D283" s="73">
        <v>5.0000000000000001E-3</v>
      </c>
      <c r="E283" s="75">
        <v>4.0000000000000001E-3</v>
      </c>
      <c r="F283" s="75">
        <v>5.0000000000000001E-3</v>
      </c>
      <c r="G283" s="75">
        <v>5.0000000000000001E-3</v>
      </c>
      <c r="H283" s="75">
        <v>5.0000000000000001E-3</v>
      </c>
      <c r="I283" s="75">
        <v>2E-3</v>
      </c>
      <c r="J283" s="75">
        <v>5.0000000000000001E-3</v>
      </c>
      <c r="K283" s="75">
        <v>5.0000000000000001E-3</v>
      </c>
      <c r="L283" s="77">
        <v>7.0000000000000001E-3</v>
      </c>
      <c r="M283" s="95" t="str">
        <f t="shared" si="4"/>
        <v>Exclude</v>
      </c>
    </row>
    <row r="284" spans="1:13" ht="17.399999999999999" hidden="1" thickBot="1">
      <c r="A284">
        <v>2009</v>
      </c>
      <c r="B284" s="70">
        <v>11</v>
      </c>
      <c r="C284" s="68" t="s">
        <v>346</v>
      </c>
      <c r="D284" s="73">
        <v>5.0000000000000001E-3</v>
      </c>
      <c r="E284" s="74">
        <v>4.0000000000000001E-3</v>
      </c>
      <c r="F284" s="74">
        <v>0</v>
      </c>
      <c r="G284" s="74">
        <v>2E-3</v>
      </c>
      <c r="H284" s="74">
        <v>1E-3</v>
      </c>
      <c r="I284" s="74">
        <v>6.0000000000000001E-3</v>
      </c>
      <c r="J284" s="74">
        <v>0</v>
      </c>
      <c r="K284" s="74">
        <v>0</v>
      </c>
      <c r="L284" s="76">
        <v>1E-3</v>
      </c>
      <c r="M284" s="95" t="str">
        <f t="shared" si="4"/>
        <v>Exclude</v>
      </c>
    </row>
    <row r="285" spans="1:13" ht="17.399999999999999" hidden="1" thickBot="1">
      <c r="A285">
        <v>2009</v>
      </c>
      <c r="B285" s="69">
        <v>12</v>
      </c>
      <c r="C285" s="67" t="s">
        <v>338</v>
      </c>
      <c r="D285" s="73">
        <v>5.0000000000000001E-3</v>
      </c>
      <c r="E285" s="75">
        <v>3.0000000000000001E-3</v>
      </c>
      <c r="F285" s="75">
        <v>2E-3</v>
      </c>
      <c r="G285" s="75">
        <v>3.0000000000000001E-3</v>
      </c>
      <c r="H285" s="75">
        <v>3.0000000000000001E-3</v>
      </c>
      <c r="I285" s="75">
        <v>2E-3</v>
      </c>
      <c r="J285" s="75">
        <v>5.0000000000000001E-3</v>
      </c>
      <c r="K285" s="75">
        <v>0</v>
      </c>
      <c r="L285" s="77">
        <v>2E-3</v>
      </c>
      <c r="M285" s="95" t="str">
        <f t="shared" si="4"/>
        <v>Exclude</v>
      </c>
    </row>
    <row r="286" spans="1:13" ht="17.399999999999999" hidden="1" thickBot="1">
      <c r="A286">
        <v>2009</v>
      </c>
      <c r="B286" s="70">
        <v>13</v>
      </c>
      <c r="C286" s="68" t="s">
        <v>353</v>
      </c>
      <c r="D286" s="73">
        <v>4.0000000000000001E-3</v>
      </c>
      <c r="E286" s="74">
        <v>5.0000000000000001E-3</v>
      </c>
      <c r="F286" s="74">
        <v>8.0000000000000002E-3</v>
      </c>
      <c r="G286" s="74">
        <v>7.0000000000000001E-3</v>
      </c>
      <c r="H286" s="74">
        <v>7.0000000000000001E-3</v>
      </c>
      <c r="I286" s="74">
        <v>3.0000000000000001E-3</v>
      </c>
      <c r="J286" s="74">
        <v>8.0000000000000002E-3</v>
      </c>
      <c r="K286" s="74">
        <v>0</v>
      </c>
      <c r="L286" s="76">
        <v>8.9999999999999993E-3</v>
      </c>
      <c r="M286" s="95" t="str">
        <f t="shared" si="4"/>
        <v>Exclude</v>
      </c>
    </row>
    <row r="287" spans="1:13" ht="17.399999999999999" hidden="1" thickBot="1">
      <c r="A287">
        <v>2009</v>
      </c>
      <c r="B287" s="69">
        <v>14</v>
      </c>
      <c r="C287" s="67" t="s">
        <v>343</v>
      </c>
      <c r="D287" s="73">
        <v>3.0000000000000001E-3</v>
      </c>
      <c r="E287" s="75">
        <v>2E-3</v>
      </c>
      <c r="F287" s="75">
        <v>5.0000000000000001E-3</v>
      </c>
      <c r="G287" s="75">
        <v>3.0000000000000001E-3</v>
      </c>
      <c r="H287" s="75">
        <v>3.0000000000000001E-3</v>
      </c>
      <c r="I287" s="75">
        <v>2E-3</v>
      </c>
      <c r="J287" s="75">
        <v>7.0000000000000001E-3</v>
      </c>
      <c r="K287" s="75">
        <v>0</v>
      </c>
      <c r="L287" s="77">
        <v>7.0000000000000001E-3</v>
      </c>
      <c r="M287" s="95" t="str">
        <f t="shared" si="4"/>
        <v>Exclude</v>
      </c>
    </row>
    <row r="288" spans="1:13" ht="17.399999999999999" hidden="1" thickBot="1">
      <c r="A288">
        <v>2009</v>
      </c>
      <c r="B288" s="70">
        <v>15</v>
      </c>
      <c r="C288" s="68" t="s">
        <v>352</v>
      </c>
      <c r="D288" s="73">
        <v>2E-3</v>
      </c>
      <c r="E288" s="74">
        <v>3.0000000000000001E-3</v>
      </c>
      <c r="F288" s="74">
        <v>5.0000000000000001E-3</v>
      </c>
      <c r="G288" s="74">
        <v>4.0000000000000001E-3</v>
      </c>
      <c r="H288" s="74">
        <v>4.0000000000000001E-3</v>
      </c>
      <c r="I288" s="74">
        <v>4.0000000000000001E-3</v>
      </c>
      <c r="J288" s="74">
        <v>5.0000000000000001E-3</v>
      </c>
      <c r="K288" s="74">
        <v>0</v>
      </c>
      <c r="L288" s="76">
        <v>4.0000000000000001E-3</v>
      </c>
      <c r="M288" s="95" t="str">
        <f t="shared" si="4"/>
        <v>Exclude</v>
      </c>
    </row>
    <row r="289" spans="1:13" ht="17.399999999999999" hidden="1" thickBot="1">
      <c r="A289">
        <v>2009</v>
      </c>
      <c r="B289" s="69">
        <v>16</v>
      </c>
      <c r="C289" s="67" t="s">
        <v>344</v>
      </c>
      <c r="D289" s="73">
        <v>1E-3</v>
      </c>
      <c r="E289" s="75">
        <v>0</v>
      </c>
      <c r="F289" s="75">
        <v>0</v>
      </c>
      <c r="G289" s="75">
        <v>0</v>
      </c>
      <c r="H289" s="75">
        <v>0</v>
      </c>
      <c r="I289" s="75">
        <v>1E-3</v>
      </c>
      <c r="J289" s="75">
        <v>0</v>
      </c>
      <c r="K289" s="75">
        <v>0</v>
      </c>
      <c r="L289" s="77">
        <v>0</v>
      </c>
      <c r="M289" s="95" t="str">
        <f t="shared" si="4"/>
        <v>Exclude</v>
      </c>
    </row>
    <row r="290" spans="1:13" ht="17.399999999999999" hidden="1" thickBot="1">
      <c r="A290">
        <v>2009</v>
      </c>
      <c r="B290" s="70">
        <v>17</v>
      </c>
      <c r="C290" s="68" t="s">
        <v>351</v>
      </c>
      <c r="D290" s="73">
        <v>1E-3</v>
      </c>
      <c r="E290" s="74">
        <v>1E-3</v>
      </c>
      <c r="F290" s="74">
        <v>1E-3</v>
      </c>
      <c r="G290" s="74">
        <v>1E-3</v>
      </c>
      <c r="H290" s="74">
        <v>1E-3</v>
      </c>
      <c r="I290" s="74">
        <v>1E-3</v>
      </c>
      <c r="J290" s="74">
        <v>1E-3</v>
      </c>
      <c r="K290" s="74">
        <v>0</v>
      </c>
      <c r="L290" s="76">
        <v>4.0000000000000001E-3</v>
      </c>
      <c r="M290" s="95" t="str">
        <f t="shared" si="4"/>
        <v>Exclude</v>
      </c>
    </row>
    <row r="291" spans="1:13" ht="17.399999999999999" hidden="1" thickBot="1">
      <c r="A291">
        <v>2009</v>
      </c>
      <c r="B291" s="69">
        <v>18</v>
      </c>
      <c r="C291" s="67" t="s">
        <v>354</v>
      </c>
      <c r="D291" s="73">
        <v>1E-3</v>
      </c>
      <c r="E291" s="75">
        <v>0</v>
      </c>
      <c r="F291" s="75">
        <v>0</v>
      </c>
      <c r="G291" s="75">
        <v>0</v>
      </c>
      <c r="H291" s="75">
        <v>0</v>
      </c>
      <c r="I291" s="75">
        <v>0</v>
      </c>
      <c r="J291" s="75">
        <v>0</v>
      </c>
      <c r="K291" s="75">
        <v>0</v>
      </c>
      <c r="L291" s="77">
        <v>0</v>
      </c>
      <c r="M291" s="95" t="str">
        <f t="shared" si="4"/>
        <v>Exclude</v>
      </c>
    </row>
    <row r="292" spans="1:13" ht="17.399999999999999" hidden="1" thickBot="1">
      <c r="A292">
        <v>2009</v>
      </c>
      <c r="B292" s="70">
        <v>19</v>
      </c>
      <c r="C292" s="68" t="s">
        <v>348</v>
      </c>
      <c r="D292" s="73">
        <v>1E-3</v>
      </c>
      <c r="E292" s="74">
        <v>1E-3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6">
        <v>0</v>
      </c>
      <c r="M292" s="95" t="str">
        <f t="shared" si="4"/>
        <v>Exclude</v>
      </c>
    </row>
    <row r="293" spans="1:13" ht="17.399999999999999" hidden="1" thickBot="1">
      <c r="A293">
        <v>2009</v>
      </c>
      <c r="B293" s="78">
        <v>20</v>
      </c>
      <c r="C293" s="79" t="s">
        <v>345</v>
      </c>
      <c r="D293" s="80">
        <v>1E-3</v>
      </c>
      <c r="E293" s="81">
        <v>2E-3</v>
      </c>
      <c r="F293" s="81">
        <v>5.0000000000000001E-3</v>
      </c>
      <c r="G293" s="81">
        <v>4.0000000000000001E-3</v>
      </c>
      <c r="H293" s="81">
        <v>4.0000000000000001E-3</v>
      </c>
      <c r="I293" s="81">
        <v>1E-3</v>
      </c>
      <c r="J293" s="81">
        <v>8.0000000000000002E-3</v>
      </c>
      <c r="K293" s="81">
        <v>5.0000000000000001E-3</v>
      </c>
      <c r="L293" s="82">
        <v>2E-3</v>
      </c>
      <c r="M293" s="95" t="str">
        <f t="shared" si="4"/>
        <v>Exclude</v>
      </c>
    </row>
    <row r="294" spans="1:13" ht="17.399999999999999" thickTop="1">
      <c r="A294">
        <v>2008</v>
      </c>
      <c r="B294" s="83">
        <v>1</v>
      </c>
      <c r="C294" s="84" t="s">
        <v>332</v>
      </c>
      <c r="D294" s="85">
        <v>0.51600000000000001</v>
      </c>
      <c r="E294" s="86">
        <v>0.51400000000000001</v>
      </c>
      <c r="F294" s="86">
        <v>0.49399999999999999</v>
      </c>
      <c r="G294" s="86">
        <v>0.48599999999999999</v>
      </c>
      <c r="H294" s="86">
        <v>0.48899999999999999</v>
      </c>
      <c r="I294" s="86">
        <v>0.57799999999999996</v>
      </c>
      <c r="J294" s="86">
        <v>0.46700000000000003</v>
      </c>
      <c r="K294" s="86">
        <v>0.48499999999999999</v>
      </c>
      <c r="L294" s="87">
        <v>0.49399999999999999</v>
      </c>
      <c r="M294" s="95" t="str">
        <f t="shared" si="4"/>
        <v>Include</v>
      </c>
    </row>
    <row r="295" spans="1:13" ht="16.8">
      <c r="A295">
        <v>2008</v>
      </c>
      <c r="B295" s="69">
        <v>2</v>
      </c>
      <c r="C295" s="67" t="s">
        <v>333</v>
      </c>
      <c r="D295" s="73">
        <v>0.23</v>
      </c>
      <c r="E295" s="75">
        <v>0.20599999999999999</v>
      </c>
      <c r="F295" s="75">
        <v>0.19600000000000001</v>
      </c>
      <c r="G295" s="75">
        <v>0.19</v>
      </c>
      <c r="H295" s="75">
        <v>0.192</v>
      </c>
      <c r="I295" s="75">
        <v>0.20499999999999999</v>
      </c>
      <c r="J295" s="75">
        <v>0.186</v>
      </c>
      <c r="K295" s="75">
        <v>0.255</v>
      </c>
      <c r="L295" s="77">
        <v>0.188</v>
      </c>
      <c r="M295" s="95" t="str">
        <f t="shared" si="4"/>
        <v>Include</v>
      </c>
    </row>
    <row r="296" spans="1:13" ht="16.8">
      <c r="A296">
        <v>2008</v>
      </c>
      <c r="B296" s="70">
        <v>3</v>
      </c>
      <c r="C296" s="68" t="s">
        <v>337</v>
      </c>
      <c r="D296" s="73">
        <v>5.8999999999999997E-2</v>
      </c>
      <c r="E296" s="74">
        <v>6.7000000000000004E-2</v>
      </c>
      <c r="F296" s="74">
        <v>7.0999999999999994E-2</v>
      </c>
      <c r="G296" s="74">
        <v>7.9000000000000001E-2</v>
      </c>
      <c r="H296" s="74">
        <v>7.5999999999999998E-2</v>
      </c>
      <c r="I296" s="74">
        <v>5.0999999999999997E-2</v>
      </c>
      <c r="J296" s="74">
        <v>7.3999999999999996E-2</v>
      </c>
      <c r="K296" s="74">
        <v>7.6999999999999999E-2</v>
      </c>
      <c r="L296" s="76">
        <v>7.6999999999999999E-2</v>
      </c>
      <c r="M296" s="95" t="str">
        <f t="shared" si="4"/>
        <v>Include</v>
      </c>
    </row>
    <row r="297" spans="1:13" ht="16.8">
      <c r="A297">
        <v>2008</v>
      </c>
      <c r="B297" s="69">
        <v>4</v>
      </c>
      <c r="C297" s="67" t="s">
        <v>334</v>
      </c>
      <c r="D297" s="73">
        <v>5.5E-2</v>
      </c>
      <c r="E297" s="75">
        <v>6.5000000000000002E-2</v>
      </c>
      <c r="F297" s="75">
        <v>6.7000000000000004E-2</v>
      </c>
      <c r="G297" s="75">
        <v>7.6999999999999999E-2</v>
      </c>
      <c r="H297" s="75">
        <v>7.2999999999999995E-2</v>
      </c>
      <c r="I297" s="75">
        <v>4.4999999999999998E-2</v>
      </c>
      <c r="J297" s="75">
        <v>8.3000000000000004E-2</v>
      </c>
      <c r="K297" s="75">
        <v>4.7E-2</v>
      </c>
      <c r="L297" s="77">
        <v>6.8000000000000005E-2</v>
      </c>
      <c r="M297" s="95" t="str">
        <f t="shared" si="4"/>
        <v>Include</v>
      </c>
    </row>
    <row r="298" spans="1:13" ht="16.8">
      <c r="A298">
        <v>2008</v>
      </c>
      <c r="B298" s="70">
        <v>5</v>
      </c>
      <c r="C298" s="68" t="s">
        <v>336</v>
      </c>
      <c r="D298" s="73">
        <v>4.3999999999999997E-2</v>
      </c>
      <c r="E298" s="74">
        <v>4.2000000000000003E-2</v>
      </c>
      <c r="F298" s="74">
        <v>3.6999999999999998E-2</v>
      </c>
      <c r="G298" s="74">
        <v>4.1000000000000002E-2</v>
      </c>
      <c r="H298" s="74">
        <v>0.04</v>
      </c>
      <c r="I298" s="74">
        <v>0.03</v>
      </c>
      <c r="J298" s="74">
        <v>3.7999999999999999E-2</v>
      </c>
      <c r="K298" s="74">
        <v>0.06</v>
      </c>
      <c r="L298" s="76">
        <v>4.2000000000000003E-2</v>
      </c>
      <c r="M298" s="95" t="str">
        <f t="shared" si="4"/>
        <v>Include</v>
      </c>
    </row>
    <row r="299" spans="1:13" ht="16.8">
      <c r="A299">
        <v>2008</v>
      </c>
      <c r="B299" s="69">
        <v>6</v>
      </c>
      <c r="C299" s="67" t="s">
        <v>335</v>
      </c>
      <c r="D299" s="73">
        <v>3.6999999999999998E-2</v>
      </c>
      <c r="E299" s="75">
        <v>4.1000000000000002E-2</v>
      </c>
      <c r="F299" s="75">
        <v>6.5000000000000002E-2</v>
      </c>
      <c r="G299" s="75">
        <v>6.3E-2</v>
      </c>
      <c r="H299" s="75">
        <v>6.4000000000000001E-2</v>
      </c>
      <c r="I299" s="75">
        <v>3.5000000000000003E-2</v>
      </c>
      <c r="J299" s="75">
        <v>7.3999999999999996E-2</v>
      </c>
      <c r="K299" s="75">
        <v>3.4000000000000002E-2</v>
      </c>
      <c r="L299" s="77">
        <v>5.7000000000000002E-2</v>
      </c>
      <c r="M299" s="95" t="str">
        <f t="shared" si="4"/>
        <v>Include</v>
      </c>
    </row>
    <row r="300" spans="1:13" ht="17.399999999999999" thickBot="1">
      <c r="A300">
        <v>2008</v>
      </c>
      <c r="B300" s="70">
        <v>7</v>
      </c>
      <c r="C300" s="68" t="s">
        <v>340</v>
      </c>
      <c r="D300" s="73">
        <v>1.7999999999999999E-2</v>
      </c>
      <c r="E300" s="74">
        <v>2.1999999999999999E-2</v>
      </c>
      <c r="F300" s="74">
        <v>2.5999999999999999E-2</v>
      </c>
      <c r="G300" s="74">
        <v>2.3E-2</v>
      </c>
      <c r="H300" s="74">
        <v>2.4E-2</v>
      </c>
      <c r="I300" s="74">
        <v>0.02</v>
      </c>
      <c r="J300" s="74">
        <v>2.9000000000000001E-2</v>
      </c>
      <c r="K300" s="74">
        <v>1.2999999999999999E-2</v>
      </c>
      <c r="L300" s="76">
        <v>0.03</v>
      </c>
      <c r="M300" s="95" t="str">
        <f t="shared" si="4"/>
        <v>Include</v>
      </c>
    </row>
    <row r="301" spans="1:13" ht="17.399999999999999" hidden="1" thickBot="1">
      <c r="A301">
        <v>2008</v>
      </c>
      <c r="B301" s="69">
        <v>8</v>
      </c>
      <c r="C301" s="67" t="s">
        <v>339</v>
      </c>
      <c r="D301" s="73">
        <v>8.0000000000000002E-3</v>
      </c>
      <c r="E301" s="75">
        <v>7.0000000000000001E-3</v>
      </c>
      <c r="F301" s="75">
        <v>5.0000000000000001E-3</v>
      </c>
      <c r="G301" s="75">
        <v>8.0000000000000002E-3</v>
      </c>
      <c r="H301" s="75">
        <v>7.0000000000000001E-3</v>
      </c>
      <c r="I301" s="75">
        <v>6.0000000000000001E-3</v>
      </c>
      <c r="J301" s="75">
        <v>8.0000000000000002E-3</v>
      </c>
      <c r="K301" s="75">
        <v>4.0000000000000001E-3</v>
      </c>
      <c r="L301" s="77">
        <v>5.0000000000000001E-3</v>
      </c>
      <c r="M301" s="95" t="str">
        <f t="shared" si="4"/>
        <v>Exclude</v>
      </c>
    </row>
    <row r="302" spans="1:13" ht="17.399999999999999" hidden="1" thickBot="1">
      <c r="A302">
        <v>2008</v>
      </c>
      <c r="B302" s="70">
        <v>9</v>
      </c>
      <c r="C302" s="68" t="s">
        <v>338</v>
      </c>
      <c r="D302" s="73">
        <v>6.0000000000000001E-3</v>
      </c>
      <c r="E302" s="74">
        <v>4.0000000000000001E-3</v>
      </c>
      <c r="F302" s="74">
        <v>2E-3</v>
      </c>
      <c r="G302" s="74">
        <v>4.0000000000000001E-3</v>
      </c>
      <c r="H302" s="74">
        <v>3.0000000000000001E-3</v>
      </c>
      <c r="I302" s="74">
        <v>3.0000000000000001E-3</v>
      </c>
      <c r="J302" s="74">
        <v>5.0000000000000001E-3</v>
      </c>
      <c r="K302" s="74">
        <v>4.0000000000000001E-3</v>
      </c>
      <c r="L302" s="76">
        <v>1E-3</v>
      </c>
      <c r="M302" s="95" t="str">
        <f t="shared" si="4"/>
        <v>Exclude</v>
      </c>
    </row>
    <row r="303" spans="1:13" ht="17.399999999999999" hidden="1" thickBot="1">
      <c r="A303">
        <v>2008</v>
      </c>
      <c r="B303" s="69">
        <v>10</v>
      </c>
      <c r="C303" s="67" t="s">
        <v>341</v>
      </c>
      <c r="D303" s="73">
        <v>4.0000000000000001E-3</v>
      </c>
      <c r="E303" s="75">
        <v>4.0000000000000001E-3</v>
      </c>
      <c r="F303" s="75">
        <v>4.0000000000000001E-3</v>
      </c>
      <c r="G303" s="75">
        <v>5.0000000000000001E-3</v>
      </c>
      <c r="H303" s="75">
        <v>4.0000000000000001E-3</v>
      </c>
      <c r="I303" s="75">
        <v>2E-3</v>
      </c>
      <c r="J303" s="75">
        <v>3.0000000000000001E-3</v>
      </c>
      <c r="K303" s="75">
        <v>4.0000000000000001E-3</v>
      </c>
      <c r="L303" s="77">
        <v>7.0000000000000001E-3</v>
      </c>
      <c r="M303" s="95" t="str">
        <f t="shared" si="4"/>
        <v>Exclude</v>
      </c>
    </row>
    <row r="304" spans="1:13" ht="17.399999999999999" hidden="1" thickBot="1">
      <c r="A304">
        <v>2008</v>
      </c>
      <c r="B304" s="70">
        <v>11</v>
      </c>
      <c r="C304" s="68" t="s">
        <v>342</v>
      </c>
      <c r="D304" s="73">
        <v>4.0000000000000001E-3</v>
      </c>
      <c r="E304" s="74">
        <v>6.0000000000000001E-3</v>
      </c>
      <c r="F304" s="74">
        <v>8.0000000000000002E-3</v>
      </c>
      <c r="G304" s="74">
        <v>6.0000000000000001E-3</v>
      </c>
      <c r="H304" s="74">
        <v>7.0000000000000001E-3</v>
      </c>
      <c r="I304" s="74">
        <v>8.0000000000000002E-3</v>
      </c>
      <c r="J304" s="74">
        <v>8.9999999999999993E-3</v>
      </c>
      <c r="K304" s="74">
        <v>0</v>
      </c>
      <c r="L304" s="76">
        <v>5.0000000000000001E-3</v>
      </c>
      <c r="M304" s="95" t="str">
        <f t="shared" si="4"/>
        <v>Exclude</v>
      </c>
    </row>
    <row r="305" spans="1:13" ht="17.399999999999999" hidden="1" thickBot="1">
      <c r="A305">
        <v>2008</v>
      </c>
      <c r="B305" s="69">
        <v>12</v>
      </c>
      <c r="C305" s="67" t="s">
        <v>346</v>
      </c>
      <c r="D305" s="73">
        <v>4.0000000000000001E-3</v>
      </c>
      <c r="E305" s="75">
        <v>4.0000000000000001E-3</v>
      </c>
      <c r="F305" s="75">
        <v>1E-3</v>
      </c>
      <c r="G305" s="75">
        <v>2E-3</v>
      </c>
      <c r="H305" s="75">
        <v>1E-3</v>
      </c>
      <c r="I305" s="75">
        <v>5.0000000000000001E-3</v>
      </c>
      <c r="J305" s="75">
        <v>0</v>
      </c>
      <c r="K305" s="75">
        <v>0</v>
      </c>
      <c r="L305" s="77">
        <v>2E-3</v>
      </c>
      <c r="M305" s="95" t="str">
        <f t="shared" si="4"/>
        <v>Exclude</v>
      </c>
    </row>
    <row r="306" spans="1:13" ht="17.399999999999999" hidden="1" thickBot="1">
      <c r="A306">
        <v>2008</v>
      </c>
      <c r="B306" s="70">
        <v>13</v>
      </c>
      <c r="C306" s="68" t="s">
        <v>353</v>
      </c>
      <c r="D306" s="73">
        <v>4.0000000000000001E-3</v>
      </c>
      <c r="E306" s="74">
        <v>5.0000000000000001E-3</v>
      </c>
      <c r="F306" s="74">
        <v>7.0000000000000001E-3</v>
      </c>
      <c r="G306" s="74">
        <v>4.0000000000000001E-3</v>
      </c>
      <c r="H306" s="74">
        <v>5.0000000000000001E-3</v>
      </c>
      <c r="I306" s="74">
        <v>2E-3</v>
      </c>
      <c r="J306" s="74">
        <v>6.0000000000000001E-3</v>
      </c>
      <c r="K306" s="74">
        <v>4.0000000000000001E-3</v>
      </c>
      <c r="L306" s="76">
        <v>0.01</v>
      </c>
      <c r="M306" s="95" t="str">
        <f t="shared" si="4"/>
        <v>Exclude</v>
      </c>
    </row>
    <row r="307" spans="1:13" ht="17.399999999999999" hidden="1" thickBot="1">
      <c r="A307">
        <v>2008</v>
      </c>
      <c r="B307" s="69">
        <v>14</v>
      </c>
      <c r="C307" s="67" t="s">
        <v>343</v>
      </c>
      <c r="D307" s="73">
        <v>3.0000000000000001E-3</v>
      </c>
      <c r="E307" s="75">
        <v>4.0000000000000001E-3</v>
      </c>
      <c r="F307" s="75">
        <v>6.0000000000000001E-3</v>
      </c>
      <c r="G307" s="75">
        <v>2E-3</v>
      </c>
      <c r="H307" s="75">
        <v>4.0000000000000001E-3</v>
      </c>
      <c r="I307" s="75">
        <v>2E-3</v>
      </c>
      <c r="J307" s="75">
        <v>0.01</v>
      </c>
      <c r="K307" s="75">
        <v>8.9999999999999993E-3</v>
      </c>
      <c r="L307" s="77">
        <v>5.0000000000000001E-3</v>
      </c>
      <c r="M307" s="95" t="str">
        <f t="shared" si="4"/>
        <v>Exclude</v>
      </c>
    </row>
    <row r="308" spans="1:13" ht="17.399999999999999" hidden="1" thickBot="1">
      <c r="A308">
        <v>2008</v>
      </c>
      <c r="B308" s="70">
        <v>15</v>
      </c>
      <c r="C308" s="68" t="s">
        <v>352</v>
      </c>
      <c r="D308" s="73">
        <v>2E-3</v>
      </c>
      <c r="E308" s="74">
        <v>3.0000000000000001E-3</v>
      </c>
      <c r="F308" s="74">
        <v>6.0000000000000001E-3</v>
      </c>
      <c r="G308" s="74">
        <v>5.0000000000000001E-3</v>
      </c>
      <c r="H308" s="74">
        <v>5.0000000000000001E-3</v>
      </c>
      <c r="I308" s="74">
        <v>2E-3</v>
      </c>
      <c r="J308" s="74">
        <v>3.0000000000000001E-3</v>
      </c>
      <c r="K308" s="74">
        <v>0</v>
      </c>
      <c r="L308" s="76">
        <v>6.0000000000000001E-3</v>
      </c>
      <c r="M308" s="95" t="str">
        <f t="shared" si="4"/>
        <v>Exclude</v>
      </c>
    </row>
    <row r="309" spans="1:13" ht="17.399999999999999" hidden="1" thickBot="1">
      <c r="A309">
        <v>2008</v>
      </c>
      <c r="B309" s="69">
        <v>16</v>
      </c>
      <c r="C309" s="67" t="s">
        <v>348</v>
      </c>
      <c r="D309" s="73">
        <v>1E-3</v>
      </c>
      <c r="E309" s="75">
        <v>1E-3</v>
      </c>
      <c r="F309" s="75">
        <v>0</v>
      </c>
      <c r="G309" s="75">
        <v>0</v>
      </c>
      <c r="H309" s="75">
        <v>0</v>
      </c>
      <c r="I309" s="75">
        <v>0</v>
      </c>
      <c r="J309" s="75">
        <v>0</v>
      </c>
      <c r="K309" s="75">
        <v>0</v>
      </c>
      <c r="L309" s="77">
        <v>0</v>
      </c>
      <c r="M309" s="95" t="str">
        <f t="shared" si="4"/>
        <v>Exclude</v>
      </c>
    </row>
    <row r="310" spans="1:13" ht="17.399999999999999" hidden="1" thickBot="1">
      <c r="A310">
        <v>2008</v>
      </c>
      <c r="B310" s="70">
        <v>17</v>
      </c>
      <c r="C310" s="68" t="s">
        <v>345</v>
      </c>
      <c r="D310" s="73">
        <v>1E-3</v>
      </c>
      <c r="E310" s="74">
        <v>2E-3</v>
      </c>
      <c r="F310" s="74">
        <v>4.0000000000000001E-3</v>
      </c>
      <c r="G310" s="74">
        <v>3.0000000000000001E-3</v>
      </c>
      <c r="H310" s="74">
        <v>3.0000000000000001E-3</v>
      </c>
      <c r="I310" s="74">
        <v>1E-3</v>
      </c>
      <c r="J310" s="74">
        <v>4.0000000000000001E-3</v>
      </c>
      <c r="K310" s="74">
        <v>4.0000000000000001E-3</v>
      </c>
      <c r="L310" s="76">
        <v>3.0000000000000001E-3</v>
      </c>
      <c r="M310" s="95" t="str">
        <f t="shared" si="4"/>
        <v>Exclude</v>
      </c>
    </row>
    <row r="311" spans="1:13" ht="17.399999999999999" hidden="1" thickBot="1">
      <c r="A311">
        <v>2008</v>
      </c>
      <c r="B311" s="69">
        <v>18</v>
      </c>
      <c r="C311" s="67" t="s">
        <v>344</v>
      </c>
      <c r="D311" s="73">
        <v>1E-3</v>
      </c>
      <c r="E311" s="75">
        <v>0</v>
      </c>
      <c r="F311" s="75">
        <v>0</v>
      </c>
      <c r="G311" s="75">
        <v>0</v>
      </c>
      <c r="H311" s="75">
        <v>0</v>
      </c>
      <c r="I311" s="75">
        <v>1E-3</v>
      </c>
      <c r="J311" s="75">
        <v>0</v>
      </c>
      <c r="K311" s="75">
        <v>0</v>
      </c>
      <c r="L311" s="77">
        <v>0</v>
      </c>
      <c r="M311" s="95" t="str">
        <f t="shared" si="4"/>
        <v>Exclude</v>
      </c>
    </row>
    <row r="312" spans="1:13" ht="17.399999999999999" hidden="1" thickBot="1">
      <c r="A312">
        <v>2008</v>
      </c>
      <c r="B312" s="71">
        <v>19</v>
      </c>
      <c r="C312" s="72" t="s">
        <v>351</v>
      </c>
      <c r="D312" s="80">
        <v>1E-3</v>
      </c>
      <c r="E312" s="88">
        <v>2E-3</v>
      </c>
      <c r="F312" s="88">
        <v>2E-3</v>
      </c>
      <c r="G312" s="88">
        <v>2E-3</v>
      </c>
      <c r="H312" s="88">
        <v>2E-3</v>
      </c>
      <c r="I312" s="88">
        <v>2E-3</v>
      </c>
      <c r="J312" s="88">
        <v>1E-3</v>
      </c>
      <c r="K312" s="88">
        <v>0</v>
      </c>
      <c r="L312" s="89">
        <v>3.0000000000000001E-3</v>
      </c>
      <c r="M312" s="95" t="str">
        <f t="shared" si="4"/>
        <v>Exclude</v>
      </c>
    </row>
    <row r="313" spans="1:13" ht="17.399999999999999" thickTop="1">
      <c r="A313">
        <v>2007</v>
      </c>
      <c r="B313" s="83">
        <v>1</v>
      </c>
      <c r="C313" s="84" t="s">
        <v>332</v>
      </c>
      <c r="D313" s="85">
        <v>0.51200000000000001</v>
      </c>
      <c r="E313" s="86">
        <v>0.501</v>
      </c>
      <c r="F313" s="86">
        <v>0.47399999999999998</v>
      </c>
      <c r="G313" s="86">
        <v>0.46400000000000002</v>
      </c>
      <c r="H313" s="86">
        <v>0.46800000000000003</v>
      </c>
      <c r="I313" s="86">
        <v>0.57599999999999996</v>
      </c>
      <c r="J313" s="86">
        <v>0.42599999999999999</v>
      </c>
      <c r="K313" s="86">
        <v>0.58199999999999996</v>
      </c>
      <c r="L313" s="87">
        <v>0.47599999999999998</v>
      </c>
      <c r="M313" s="95" t="str">
        <f t="shared" si="4"/>
        <v>Include</v>
      </c>
    </row>
    <row r="314" spans="1:13" ht="16.8">
      <c r="A314">
        <v>2007</v>
      </c>
      <c r="B314" s="69">
        <v>2</v>
      </c>
      <c r="C314" s="67" t="s">
        <v>333</v>
      </c>
      <c r="D314" s="73">
        <v>0.221</v>
      </c>
      <c r="E314" s="75">
        <v>0.20499999999999999</v>
      </c>
      <c r="F314" s="75">
        <v>0.187</v>
      </c>
      <c r="G314" s="75">
        <v>0.189</v>
      </c>
      <c r="H314" s="75">
        <v>0.188</v>
      </c>
      <c r="I314" s="75">
        <v>0.191</v>
      </c>
      <c r="J314" s="75">
        <v>0.19</v>
      </c>
      <c r="K314" s="75">
        <v>0.17199999999999999</v>
      </c>
      <c r="L314" s="77">
        <v>0.187</v>
      </c>
      <c r="M314" s="95" t="str">
        <f t="shared" si="4"/>
        <v>Include</v>
      </c>
    </row>
    <row r="315" spans="1:13" ht="16.8">
      <c r="A315">
        <v>2007</v>
      </c>
      <c r="B315" s="70">
        <v>3</v>
      </c>
      <c r="C315" s="68" t="s">
        <v>337</v>
      </c>
      <c r="D315" s="73">
        <v>6.3E-2</v>
      </c>
      <c r="E315" s="74">
        <v>7.8E-2</v>
      </c>
      <c r="F315" s="74">
        <v>8.5999999999999993E-2</v>
      </c>
      <c r="G315" s="74">
        <v>9.5000000000000001E-2</v>
      </c>
      <c r="H315" s="74">
        <v>9.1999999999999998E-2</v>
      </c>
      <c r="I315" s="74">
        <v>6.0999999999999999E-2</v>
      </c>
      <c r="J315" s="74">
        <v>9.4E-2</v>
      </c>
      <c r="K315" s="74">
        <v>6.3E-2</v>
      </c>
      <c r="L315" s="76">
        <v>9.0999999999999998E-2</v>
      </c>
      <c r="M315" s="95" t="str">
        <f t="shared" si="4"/>
        <v>Include</v>
      </c>
    </row>
    <row r="316" spans="1:13" ht="16.8">
      <c r="A316">
        <v>2007</v>
      </c>
      <c r="B316" s="69">
        <v>4</v>
      </c>
      <c r="C316" s="67" t="s">
        <v>334</v>
      </c>
      <c r="D316" s="73">
        <v>5.7000000000000002E-2</v>
      </c>
      <c r="E316" s="75">
        <v>6.6000000000000003E-2</v>
      </c>
      <c r="F316" s="75">
        <v>6.8000000000000005E-2</v>
      </c>
      <c r="G316" s="75">
        <v>8.2000000000000003E-2</v>
      </c>
      <c r="H316" s="75">
        <v>7.6999999999999999E-2</v>
      </c>
      <c r="I316" s="75">
        <v>5.0999999999999997E-2</v>
      </c>
      <c r="J316" s="75">
        <v>7.5999999999999998E-2</v>
      </c>
      <c r="K316" s="75">
        <v>7.4999999999999997E-2</v>
      </c>
      <c r="L316" s="77">
        <v>6.7000000000000004E-2</v>
      </c>
      <c r="M316" s="95" t="str">
        <f t="shared" si="4"/>
        <v>Include</v>
      </c>
    </row>
    <row r="317" spans="1:13" ht="16.8">
      <c r="A317">
        <v>2007</v>
      </c>
      <c r="B317" s="70">
        <v>5</v>
      </c>
      <c r="C317" s="68" t="s">
        <v>336</v>
      </c>
      <c r="D317" s="73">
        <v>4.2999999999999997E-2</v>
      </c>
      <c r="E317" s="74">
        <v>0.04</v>
      </c>
      <c r="F317" s="74">
        <v>3.7999999999999999E-2</v>
      </c>
      <c r="G317" s="74">
        <v>3.7999999999999999E-2</v>
      </c>
      <c r="H317" s="74">
        <v>3.7999999999999999E-2</v>
      </c>
      <c r="I317" s="74">
        <v>3.1E-2</v>
      </c>
      <c r="J317" s="74">
        <v>4.8000000000000001E-2</v>
      </c>
      <c r="K317" s="74">
        <v>3.3000000000000002E-2</v>
      </c>
      <c r="L317" s="76">
        <v>4.2000000000000003E-2</v>
      </c>
      <c r="M317" s="95" t="str">
        <f t="shared" si="4"/>
        <v>Include</v>
      </c>
    </row>
    <row r="318" spans="1:13" ht="16.8">
      <c r="A318">
        <v>2007</v>
      </c>
      <c r="B318" s="69">
        <v>6</v>
      </c>
      <c r="C318" s="67" t="s">
        <v>335</v>
      </c>
      <c r="D318" s="73">
        <v>3.5999999999999997E-2</v>
      </c>
      <c r="E318" s="75">
        <v>4.2999999999999997E-2</v>
      </c>
      <c r="F318" s="75">
        <v>6.9000000000000006E-2</v>
      </c>
      <c r="G318" s="75">
        <v>6.3E-2</v>
      </c>
      <c r="H318" s="75">
        <v>6.5000000000000002E-2</v>
      </c>
      <c r="I318" s="75">
        <v>3.2000000000000001E-2</v>
      </c>
      <c r="J318" s="75">
        <v>8.1000000000000003E-2</v>
      </c>
      <c r="K318" s="75">
        <v>1.7000000000000001E-2</v>
      </c>
      <c r="L318" s="77">
        <v>5.8999999999999997E-2</v>
      </c>
      <c r="M318" s="95" t="str">
        <f t="shared" si="4"/>
        <v>Include</v>
      </c>
    </row>
    <row r="319" spans="1:13" ht="17.399999999999999" thickBot="1">
      <c r="A319">
        <v>2007</v>
      </c>
      <c r="B319" s="70">
        <v>7</v>
      </c>
      <c r="C319" s="68" t="s">
        <v>340</v>
      </c>
      <c r="D319" s="73">
        <v>2.4E-2</v>
      </c>
      <c r="E319" s="74">
        <v>2.7E-2</v>
      </c>
      <c r="F319" s="74">
        <v>3.3000000000000002E-2</v>
      </c>
      <c r="G319" s="74">
        <v>0.03</v>
      </c>
      <c r="H319" s="74">
        <v>3.1E-2</v>
      </c>
      <c r="I319" s="74">
        <v>2.4E-2</v>
      </c>
      <c r="J319" s="74">
        <v>3.2000000000000001E-2</v>
      </c>
      <c r="K319" s="74">
        <v>3.3000000000000002E-2</v>
      </c>
      <c r="L319" s="76">
        <v>3.4000000000000002E-2</v>
      </c>
      <c r="M319" s="95" t="str">
        <f t="shared" si="4"/>
        <v>Include</v>
      </c>
    </row>
    <row r="320" spans="1:13" ht="17.399999999999999" hidden="1" thickBot="1">
      <c r="A320">
        <v>2007</v>
      </c>
      <c r="B320" s="69">
        <v>8</v>
      </c>
      <c r="C320" s="67" t="s">
        <v>339</v>
      </c>
      <c r="D320" s="73">
        <v>0.01</v>
      </c>
      <c r="E320" s="75">
        <v>0.01</v>
      </c>
      <c r="F320" s="75">
        <v>8.9999999999999993E-3</v>
      </c>
      <c r="G320" s="75">
        <v>0.01</v>
      </c>
      <c r="H320" s="75">
        <v>0.01</v>
      </c>
      <c r="I320" s="75">
        <v>7.0000000000000001E-3</v>
      </c>
      <c r="J320" s="75">
        <v>8.0000000000000002E-3</v>
      </c>
      <c r="K320" s="75">
        <v>8.0000000000000002E-3</v>
      </c>
      <c r="L320" s="77">
        <v>7.0000000000000001E-3</v>
      </c>
      <c r="M320" s="95" t="str">
        <f t="shared" si="4"/>
        <v>Exclude</v>
      </c>
    </row>
    <row r="321" spans="1:13" ht="17.399999999999999" hidden="1" thickBot="1">
      <c r="A321">
        <v>2007</v>
      </c>
      <c r="B321" s="70">
        <v>9</v>
      </c>
      <c r="C321" s="68" t="s">
        <v>342</v>
      </c>
      <c r="D321" s="73">
        <v>6.0000000000000001E-3</v>
      </c>
      <c r="E321" s="74">
        <v>5.0000000000000001E-3</v>
      </c>
      <c r="F321" s="74">
        <v>7.0000000000000001E-3</v>
      </c>
      <c r="G321" s="74">
        <v>6.0000000000000001E-3</v>
      </c>
      <c r="H321" s="74">
        <v>7.0000000000000001E-3</v>
      </c>
      <c r="I321" s="74">
        <v>6.0000000000000001E-3</v>
      </c>
      <c r="J321" s="74">
        <v>8.9999999999999993E-3</v>
      </c>
      <c r="K321" s="74">
        <v>4.0000000000000001E-3</v>
      </c>
      <c r="L321" s="76">
        <v>7.0000000000000001E-3</v>
      </c>
      <c r="M321" s="95" t="str">
        <f t="shared" si="4"/>
        <v>Exclude</v>
      </c>
    </row>
    <row r="322" spans="1:13" ht="17.399999999999999" hidden="1" thickBot="1">
      <c r="A322">
        <v>2007</v>
      </c>
      <c r="B322" s="69">
        <v>10</v>
      </c>
      <c r="C322" s="67" t="s">
        <v>338</v>
      </c>
      <c r="D322" s="73">
        <v>6.0000000000000001E-3</v>
      </c>
      <c r="E322" s="75">
        <v>3.0000000000000001E-3</v>
      </c>
      <c r="F322" s="75">
        <v>2E-3</v>
      </c>
      <c r="G322" s="75">
        <v>4.0000000000000001E-3</v>
      </c>
      <c r="H322" s="75">
        <v>4.0000000000000001E-3</v>
      </c>
      <c r="I322" s="75">
        <v>1E-3</v>
      </c>
      <c r="J322" s="75">
        <v>4.0000000000000001E-3</v>
      </c>
      <c r="K322" s="75">
        <v>0</v>
      </c>
      <c r="L322" s="77">
        <v>3.0000000000000001E-3</v>
      </c>
      <c r="M322" s="95" t="str">
        <f t="shared" si="4"/>
        <v>Exclude</v>
      </c>
    </row>
    <row r="323" spans="1:13" ht="17.399999999999999" hidden="1" thickBot="1">
      <c r="A323">
        <v>2007</v>
      </c>
      <c r="B323" s="70">
        <v>11</v>
      </c>
      <c r="C323" s="68" t="s">
        <v>353</v>
      </c>
      <c r="D323" s="73">
        <v>5.0000000000000001E-3</v>
      </c>
      <c r="E323" s="74">
        <v>5.0000000000000001E-3</v>
      </c>
      <c r="F323" s="74">
        <v>8.0000000000000002E-3</v>
      </c>
      <c r="G323" s="74">
        <v>6.0000000000000001E-3</v>
      </c>
      <c r="H323" s="74">
        <v>6.0000000000000001E-3</v>
      </c>
      <c r="I323" s="74">
        <v>4.0000000000000001E-3</v>
      </c>
      <c r="J323" s="74">
        <v>8.9999999999999993E-3</v>
      </c>
      <c r="K323" s="74">
        <v>0</v>
      </c>
      <c r="L323" s="76">
        <v>0.01</v>
      </c>
      <c r="M323" s="95" t="str">
        <f t="shared" ref="M323:M371" si="5">IF(D323&gt;0.01, "Include", "Exclude")</f>
        <v>Exclude</v>
      </c>
    </row>
    <row r="324" spans="1:13" ht="17.399999999999999" hidden="1" thickBot="1">
      <c r="A324">
        <v>2007</v>
      </c>
      <c r="B324" s="69">
        <v>12</v>
      </c>
      <c r="C324" s="67" t="s">
        <v>346</v>
      </c>
      <c r="D324" s="73">
        <v>3.0000000000000001E-3</v>
      </c>
      <c r="E324" s="75">
        <v>4.0000000000000001E-3</v>
      </c>
      <c r="F324" s="75">
        <v>2E-3</v>
      </c>
      <c r="G324" s="75">
        <v>2E-3</v>
      </c>
      <c r="H324" s="75">
        <v>2E-3</v>
      </c>
      <c r="I324" s="75">
        <v>6.0000000000000001E-3</v>
      </c>
      <c r="J324" s="75">
        <v>1E-3</v>
      </c>
      <c r="K324" s="75">
        <v>0</v>
      </c>
      <c r="L324" s="77">
        <v>1E-3</v>
      </c>
      <c r="M324" s="95" t="str">
        <f t="shared" si="5"/>
        <v>Exclude</v>
      </c>
    </row>
    <row r="325" spans="1:13" ht="17.399999999999999" hidden="1" thickBot="1">
      <c r="A325">
        <v>2007</v>
      </c>
      <c r="B325" s="70">
        <v>13</v>
      </c>
      <c r="C325" s="68" t="s">
        <v>341</v>
      </c>
      <c r="D325" s="73">
        <v>2E-3</v>
      </c>
      <c r="E325" s="74">
        <v>0</v>
      </c>
      <c r="F325" s="74">
        <v>0</v>
      </c>
      <c r="G325" s="74">
        <v>0</v>
      </c>
      <c r="H325" s="74">
        <v>0</v>
      </c>
      <c r="I325" s="74">
        <v>0</v>
      </c>
      <c r="J325" s="74">
        <v>0</v>
      </c>
      <c r="K325" s="74">
        <v>0</v>
      </c>
      <c r="L325" s="76">
        <v>0</v>
      </c>
      <c r="M325" s="95" t="str">
        <f t="shared" si="5"/>
        <v>Exclude</v>
      </c>
    </row>
    <row r="326" spans="1:13" ht="17.399999999999999" hidden="1" thickBot="1">
      <c r="A326">
        <v>2007</v>
      </c>
      <c r="B326" s="69">
        <v>14</v>
      </c>
      <c r="C326" s="67" t="s">
        <v>352</v>
      </c>
      <c r="D326" s="73">
        <v>2E-3</v>
      </c>
      <c r="E326" s="75">
        <v>3.0000000000000001E-3</v>
      </c>
      <c r="F326" s="75">
        <v>5.0000000000000001E-3</v>
      </c>
      <c r="G326" s="75">
        <v>3.0000000000000001E-3</v>
      </c>
      <c r="H326" s="75">
        <v>4.0000000000000001E-3</v>
      </c>
      <c r="I326" s="75">
        <v>2E-3</v>
      </c>
      <c r="J326" s="75">
        <v>5.0000000000000001E-3</v>
      </c>
      <c r="K326" s="75">
        <v>0</v>
      </c>
      <c r="L326" s="77">
        <v>3.0000000000000001E-3</v>
      </c>
      <c r="M326" s="95" t="str">
        <f t="shared" si="5"/>
        <v>Exclude</v>
      </c>
    </row>
    <row r="327" spans="1:13" ht="17.399999999999999" hidden="1" thickBot="1">
      <c r="A327">
        <v>2007</v>
      </c>
      <c r="B327" s="70">
        <v>15</v>
      </c>
      <c r="C327" s="68" t="s">
        <v>343</v>
      </c>
      <c r="D327" s="73">
        <v>2E-3</v>
      </c>
      <c r="E327" s="74">
        <v>2E-3</v>
      </c>
      <c r="F327" s="74">
        <v>5.0000000000000001E-3</v>
      </c>
      <c r="G327" s="74">
        <v>2E-3</v>
      </c>
      <c r="H327" s="74">
        <v>4.0000000000000001E-3</v>
      </c>
      <c r="I327" s="74">
        <v>2E-3</v>
      </c>
      <c r="J327" s="74">
        <v>0.01</v>
      </c>
      <c r="K327" s="74">
        <v>0</v>
      </c>
      <c r="L327" s="76">
        <v>8.0000000000000002E-3</v>
      </c>
      <c r="M327" s="95" t="str">
        <f t="shared" si="5"/>
        <v>Exclude</v>
      </c>
    </row>
    <row r="328" spans="1:13" ht="17.399999999999999" hidden="1" thickBot="1">
      <c r="A328">
        <v>2007</v>
      </c>
      <c r="B328" s="69">
        <v>16</v>
      </c>
      <c r="C328" s="67" t="s">
        <v>344</v>
      </c>
      <c r="D328" s="73">
        <v>2E-3</v>
      </c>
      <c r="E328" s="75">
        <v>2E-3</v>
      </c>
      <c r="F328" s="75">
        <v>1E-3</v>
      </c>
      <c r="G328" s="75">
        <v>1E-3</v>
      </c>
      <c r="H328" s="75">
        <v>1E-3</v>
      </c>
      <c r="I328" s="75">
        <v>4.0000000000000001E-3</v>
      </c>
      <c r="J328" s="75">
        <v>0</v>
      </c>
      <c r="K328" s="75">
        <v>4.0000000000000001E-3</v>
      </c>
      <c r="L328" s="77">
        <v>0</v>
      </c>
      <c r="M328" s="95" t="str">
        <f t="shared" si="5"/>
        <v>Exclude</v>
      </c>
    </row>
    <row r="329" spans="1:13" ht="17.399999999999999" hidden="1" thickBot="1">
      <c r="A329">
        <v>2007</v>
      </c>
      <c r="B329" s="70">
        <v>17</v>
      </c>
      <c r="C329" s="68" t="s">
        <v>351</v>
      </c>
      <c r="D329" s="73">
        <v>1E-3</v>
      </c>
      <c r="E329" s="74">
        <v>2E-3</v>
      </c>
      <c r="F329" s="74">
        <v>2E-3</v>
      </c>
      <c r="G329" s="74">
        <v>2E-3</v>
      </c>
      <c r="H329" s="74">
        <v>2E-3</v>
      </c>
      <c r="I329" s="74">
        <v>1E-3</v>
      </c>
      <c r="J329" s="74">
        <v>2E-3</v>
      </c>
      <c r="K329" s="74">
        <v>0</v>
      </c>
      <c r="L329" s="76">
        <v>2E-3</v>
      </c>
      <c r="M329" s="95" t="str">
        <f t="shared" si="5"/>
        <v>Exclude</v>
      </c>
    </row>
    <row r="330" spans="1:13" ht="17.399999999999999" hidden="1" thickBot="1">
      <c r="A330">
        <v>2007</v>
      </c>
      <c r="B330" s="69">
        <v>18</v>
      </c>
      <c r="C330" s="67" t="s">
        <v>354</v>
      </c>
      <c r="D330" s="73">
        <v>1E-3</v>
      </c>
      <c r="E330" s="75">
        <v>0</v>
      </c>
      <c r="F330" s="75">
        <v>0</v>
      </c>
      <c r="G330" s="75">
        <v>0</v>
      </c>
      <c r="H330" s="75">
        <v>0</v>
      </c>
      <c r="I330" s="75">
        <v>0</v>
      </c>
      <c r="J330" s="75">
        <v>0</v>
      </c>
      <c r="K330" s="75">
        <v>0</v>
      </c>
      <c r="L330" s="77">
        <v>0</v>
      </c>
      <c r="M330" s="95" t="str">
        <f t="shared" si="5"/>
        <v>Exclude</v>
      </c>
    </row>
    <row r="331" spans="1:13" ht="17.399999999999999" hidden="1" thickBot="1">
      <c r="A331">
        <v>2007</v>
      </c>
      <c r="B331" s="70">
        <v>19</v>
      </c>
      <c r="C331" s="68" t="s">
        <v>348</v>
      </c>
      <c r="D331" s="73">
        <v>1E-3</v>
      </c>
      <c r="E331" s="74">
        <v>1E-3</v>
      </c>
      <c r="F331" s="74">
        <v>0</v>
      </c>
      <c r="G331" s="74">
        <v>0</v>
      </c>
      <c r="H331" s="74">
        <v>0</v>
      </c>
      <c r="I331" s="74">
        <v>0</v>
      </c>
      <c r="J331" s="74">
        <v>0</v>
      </c>
      <c r="K331" s="74">
        <v>0</v>
      </c>
      <c r="L331" s="76">
        <v>0</v>
      </c>
      <c r="M331" s="95" t="str">
        <f t="shared" si="5"/>
        <v>Exclude</v>
      </c>
    </row>
    <row r="332" spans="1:13" ht="17.399999999999999" hidden="1" thickBot="1">
      <c r="A332">
        <v>2007</v>
      </c>
      <c r="B332" s="78">
        <v>20</v>
      </c>
      <c r="C332" s="79" t="s">
        <v>345</v>
      </c>
      <c r="D332" s="80">
        <v>1E-3</v>
      </c>
      <c r="E332" s="81">
        <v>2E-3</v>
      </c>
      <c r="F332" s="81">
        <v>5.0000000000000001E-3</v>
      </c>
      <c r="G332" s="81">
        <v>4.0000000000000001E-3</v>
      </c>
      <c r="H332" s="81">
        <v>4.0000000000000001E-3</v>
      </c>
      <c r="I332" s="81">
        <v>1E-3</v>
      </c>
      <c r="J332" s="81">
        <v>6.0000000000000001E-3</v>
      </c>
      <c r="K332" s="81">
        <v>8.0000000000000002E-3</v>
      </c>
      <c r="L332" s="82">
        <v>3.0000000000000001E-3</v>
      </c>
      <c r="M332" s="95" t="str">
        <f t="shared" si="5"/>
        <v>Exclude</v>
      </c>
    </row>
    <row r="333" spans="1:13" ht="17.399999999999999" thickTop="1">
      <c r="A333">
        <v>2006</v>
      </c>
      <c r="B333" s="83">
        <v>1</v>
      </c>
      <c r="C333" s="84" t="s">
        <v>332</v>
      </c>
      <c r="D333" s="85">
        <v>0.51900000000000002</v>
      </c>
      <c r="E333" s="86">
        <v>0.502</v>
      </c>
      <c r="F333" s="86">
        <v>0.49099999999999999</v>
      </c>
      <c r="G333" s="86">
        <v>0.48199999999999998</v>
      </c>
      <c r="H333" s="86">
        <v>0.48499999999999999</v>
      </c>
      <c r="I333" s="86">
        <v>0.56000000000000005</v>
      </c>
      <c r="J333" s="86">
        <v>0.48599999999999999</v>
      </c>
      <c r="K333" s="86">
        <v>0.59699999999999998</v>
      </c>
      <c r="L333" s="87">
        <v>0.47399999999999998</v>
      </c>
      <c r="M333" s="95" t="str">
        <f t="shared" si="5"/>
        <v>Include</v>
      </c>
    </row>
    <row r="334" spans="1:13" ht="16.8">
      <c r="A334">
        <v>2006</v>
      </c>
      <c r="B334" s="69">
        <v>2</v>
      </c>
      <c r="C334" s="67" t="s">
        <v>333</v>
      </c>
      <c r="D334" s="73">
        <v>0.19900000000000001</v>
      </c>
      <c r="E334" s="75">
        <v>0.188</v>
      </c>
      <c r="F334" s="75">
        <v>0.16900000000000001</v>
      </c>
      <c r="G334" s="75">
        <v>0.16600000000000001</v>
      </c>
      <c r="H334" s="75">
        <v>0.16700000000000001</v>
      </c>
      <c r="I334" s="75">
        <v>0.17599999999999999</v>
      </c>
      <c r="J334" s="75">
        <v>0.157</v>
      </c>
      <c r="K334" s="75">
        <v>0.19800000000000001</v>
      </c>
      <c r="L334" s="77">
        <v>0.16900000000000001</v>
      </c>
      <c r="M334" s="95" t="str">
        <f t="shared" si="5"/>
        <v>Include</v>
      </c>
    </row>
    <row r="335" spans="1:13" ht="16.8">
      <c r="A335">
        <v>2006</v>
      </c>
      <c r="B335" s="70">
        <v>3</v>
      </c>
      <c r="C335" s="68" t="s">
        <v>337</v>
      </c>
      <c r="D335" s="73">
        <v>6.9000000000000006E-2</v>
      </c>
      <c r="E335" s="74">
        <v>7.8E-2</v>
      </c>
      <c r="F335" s="74">
        <v>8.1000000000000003E-2</v>
      </c>
      <c r="G335" s="74">
        <v>9.4E-2</v>
      </c>
      <c r="H335" s="74">
        <v>8.8999999999999996E-2</v>
      </c>
      <c r="I335" s="74">
        <v>7.0000000000000007E-2</v>
      </c>
      <c r="J335" s="74">
        <v>7.3999999999999996E-2</v>
      </c>
      <c r="K335" s="74">
        <v>4.4999999999999998E-2</v>
      </c>
      <c r="L335" s="76">
        <v>8.5999999999999993E-2</v>
      </c>
      <c r="M335" s="95" t="str">
        <f t="shared" si="5"/>
        <v>Include</v>
      </c>
    </row>
    <row r="336" spans="1:13" ht="16.8">
      <c r="A336">
        <v>2006</v>
      </c>
      <c r="B336" s="69">
        <v>4</v>
      </c>
      <c r="C336" s="67" t="s">
        <v>334</v>
      </c>
      <c r="D336" s="73">
        <v>5.3999999999999999E-2</v>
      </c>
      <c r="E336" s="75">
        <v>5.8999999999999997E-2</v>
      </c>
      <c r="F336" s="75">
        <v>6.2E-2</v>
      </c>
      <c r="G336" s="75">
        <v>7.0000000000000007E-2</v>
      </c>
      <c r="H336" s="75">
        <v>6.7000000000000004E-2</v>
      </c>
      <c r="I336" s="75">
        <v>4.9000000000000002E-2</v>
      </c>
      <c r="J336" s="75">
        <v>7.0000000000000007E-2</v>
      </c>
      <c r="K336" s="75">
        <v>3.6999999999999998E-2</v>
      </c>
      <c r="L336" s="77">
        <v>6.9000000000000006E-2</v>
      </c>
      <c r="M336" s="95" t="str">
        <f t="shared" si="5"/>
        <v>Include</v>
      </c>
    </row>
    <row r="337" spans="1:13" ht="16.8">
      <c r="A337">
        <v>2006</v>
      </c>
      <c r="B337" s="70">
        <v>5</v>
      </c>
      <c r="C337" s="68" t="s">
        <v>335</v>
      </c>
      <c r="D337" s="73">
        <v>4.7E-2</v>
      </c>
      <c r="E337" s="74">
        <v>5.8000000000000003E-2</v>
      </c>
      <c r="F337" s="74">
        <v>7.4999999999999997E-2</v>
      </c>
      <c r="G337" s="74">
        <v>7.2999999999999995E-2</v>
      </c>
      <c r="H337" s="74">
        <v>7.3999999999999996E-2</v>
      </c>
      <c r="I337" s="74">
        <v>5.1999999999999998E-2</v>
      </c>
      <c r="J337" s="74">
        <v>8.4000000000000005E-2</v>
      </c>
      <c r="K337" s="74">
        <v>3.4000000000000002E-2</v>
      </c>
      <c r="L337" s="76">
        <v>8.5999999999999993E-2</v>
      </c>
      <c r="M337" s="95" t="str">
        <f t="shared" si="5"/>
        <v>Include</v>
      </c>
    </row>
    <row r="338" spans="1:13" ht="16.8">
      <c r="A338">
        <v>2006</v>
      </c>
      <c r="B338" s="69">
        <v>6</v>
      </c>
      <c r="C338" s="67" t="s">
        <v>336</v>
      </c>
      <c r="D338" s="73">
        <v>4.4999999999999998E-2</v>
      </c>
      <c r="E338" s="75">
        <v>4.9000000000000002E-2</v>
      </c>
      <c r="F338" s="75">
        <v>4.5999999999999999E-2</v>
      </c>
      <c r="G338" s="75">
        <v>4.5999999999999999E-2</v>
      </c>
      <c r="H338" s="75">
        <v>4.5999999999999999E-2</v>
      </c>
      <c r="I338" s="75">
        <v>3.6999999999999998E-2</v>
      </c>
      <c r="J338" s="75">
        <v>4.9000000000000002E-2</v>
      </c>
      <c r="K338" s="75">
        <v>3.4000000000000002E-2</v>
      </c>
      <c r="L338" s="77">
        <v>0.05</v>
      </c>
      <c r="M338" s="95" t="str">
        <f t="shared" si="5"/>
        <v>Include</v>
      </c>
    </row>
    <row r="339" spans="1:13" ht="17.399999999999999" thickBot="1">
      <c r="A339">
        <v>2006</v>
      </c>
      <c r="B339" s="70">
        <v>7</v>
      </c>
      <c r="C339" s="68" t="s">
        <v>340</v>
      </c>
      <c r="D339" s="73">
        <v>2.8000000000000001E-2</v>
      </c>
      <c r="E339" s="74">
        <v>2.9000000000000001E-2</v>
      </c>
      <c r="F339" s="74">
        <v>3.7999999999999999E-2</v>
      </c>
      <c r="G339" s="74">
        <v>3.5000000000000003E-2</v>
      </c>
      <c r="H339" s="74">
        <v>3.5999999999999997E-2</v>
      </c>
      <c r="I339" s="74">
        <v>2.4E-2</v>
      </c>
      <c r="J339" s="74">
        <v>4.4999999999999998E-2</v>
      </c>
      <c r="K339" s="74">
        <v>0.03</v>
      </c>
      <c r="L339" s="76">
        <v>3.7999999999999999E-2</v>
      </c>
      <c r="M339" s="95" t="str">
        <f t="shared" si="5"/>
        <v>Include</v>
      </c>
    </row>
    <row r="340" spans="1:13" ht="17.399999999999999" hidden="1" thickBot="1">
      <c r="A340">
        <v>2006</v>
      </c>
      <c r="B340" s="69">
        <v>8</v>
      </c>
      <c r="C340" s="67" t="s">
        <v>339</v>
      </c>
      <c r="D340" s="73">
        <v>7.0000000000000001E-3</v>
      </c>
      <c r="E340" s="75">
        <v>1.0999999999999999E-2</v>
      </c>
      <c r="F340" s="75">
        <v>0.01</v>
      </c>
      <c r="G340" s="75">
        <v>8.9999999999999993E-3</v>
      </c>
      <c r="H340" s="75">
        <v>8.9999999999999993E-3</v>
      </c>
      <c r="I340" s="75">
        <v>8.0000000000000002E-3</v>
      </c>
      <c r="J340" s="75">
        <v>0.01</v>
      </c>
      <c r="K340" s="75">
        <v>1.0999999999999999E-2</v>
      </c>
      <c r="L340" s="77">
        <v>5.0000000000000001E-3</v>
      </c>
      <c r="M340" s="95" t="str">
        <f t="shared" si="5"/>
        <v>Exclude</v>
      </c>
    </row>
    <row r="341" spans="1:13" ht="17.399999999999999" hidden="1" thickBot="1">
      <c r="A341">
        <v>2006</v>
      </c>
      <c r="B341" s="70">
        <v>9</v>
      </c>
      <c r="C341" s="68" t="s">
        <v>353</v>
      </c>
      <c r="D341" s="73">
        <v>6.0000000000000001E-3</v>
      </c>
      <c r="E341" s="74">
        <v>4.0000000000000001E-3</v>
      </c>
      <c r="F341" s="74">
        <v>5.0000000000000001E-3</v>
      </c>
      <c r="G341" s="74">
        <v>3.0000000000000001E-3</v>
      </c>
      <c r="H341" s="74">
        <v>4.0000000000000001E-3</v>
      </c>
      <c r="I341" s="74">
        <v>2E-3</v>
      </c>
      <c r="J341" s="74">
        <v>3.0000000000000001E-3</v>
      </c>
      <c r="K341" s="74">
        <v>0</v>
      </c>
      <c r="L341" s="76">
        <v>7.0000000000000001E-3</v>
      </c>
      <c r="M341" s="95" t="str">
        <f t="shared" si="5"/>
        <v>Exclude</v>
      </c>
    </row>
    <row r="342" spans="1:13" ht="17.399999999999999" hidden="1" thickBot="1">
      <c r="A342">
        <v>2006</v>
      </c>
      <c r="B342" s="69">
        <v>10</v>
      </c>
      <c r="C342" s="67" t="s">
        <v>338</v>
      </c>
      <c r="D342" s="73">
        <v>5.0000000000000001E-3</v>
      </c>
      <c r="E342" s="75">
        <v>4.0000000000000001E-3</v>
      </c>
      <c r="F342" s="75">
        <v>2E-3</v>
      </c>
      <c r="G342" s="75">
        <v>3.0000000000000001E-3</v>
      </c>
      <c r="H342" s="75">
        <v>2E-3</v>
      </c>
      <c r="I342" s="75">
        <v>1E-3</v>
      </c>
      <c r="J342" s="75">
        <v>1E-3</v>
      </c>
      <c r="K342" s="75">
        <v>4.0000000000000001E-3</v>
      </c>
      <c r="L342" s="77">
        <v>2E-3</v>
      </c>
      <c r="M342" s="95" t="str">
        <f t="shared" si="5"/>
        <v>Exclude</v>
      </c>
    </row>
    <row r="343" spans="1:13" ht="17.399999999999999" hidden="1" thickBot="1">
      <c r="A343">
        <v>2006</v>
      </c>
      <c r="B343" s="70">
        <v>11</v>
      </c>
      <c r="C343" s="68" t="s">
        <v>346</v>
      </c>
      <c r="D343" s="73">
        <v>4.0000000000000001E-3</v>
      </c>
      <c r="E343" s="74">
        <v>4.0000000000000001E-3</v>
      </c>
      <c r="F343" s="74">
        <v>1E-3</v>
      </c>
      <c r="G343" s="74">
        <v>2E-3</v>
      </c>
      <c r="H343" s="74">
        <v>1E-3</v>
      </c>
      <c r="I343" s="74">
        <v>5.0000000000000001E-3</v>
      </c>
      <c r="J343" s="74">
        <v>0</v>
      </c>
      <c r="K343" s="74">
        <v>0</v>
      </c>
      <c r="L343" s="76">
        <v>0</v>
      </c>
      <c r="M343" s="95" t="str">
        <f t="shared" si="5"/>
        <v>Exclude</v>
      </c>
    </row>
    <row r="344" spans="1:13" ht="17.399999999999999" hidden="1" thickBot="1">
      <c r="A344">
        <v>2006</v>
      </c>
      <c r="B344" s="69">
        <v>12</v>
      </c>
      <c r="C344" s="67" t="s">
        <v>342</v>
      </c>
      <c r="D344" s="73">
        <v>4.0000000000000001E-3</v>
      </c>
      <c r="E344" s="75">
        <v>3.0000000000000001E-3</v>
      </c>
      <c r="F344" s="75">
        <v>2E-3</v>
      </c>
      <c r="G344" s="75">
        <v>3.0000000000000001E-3</v>
      </c>
      <c r="H344" s="75">
        <v>3.0000000000000001E-3</v>
      </c>
      <c r="I344" s="75">
        <v>3.0000000000000001E-3</v>
      </c>
      <c r="J344" s="75">
        <v>1E-3</v>
      </c>
      <c r="K344" s="75">
        <v>0</v>
      </c>
      <c r="L344" s="77">
        <v>0</v>
      </c>
      <c r="M344" s="95" t="str">
        <f t="shared" si="5"/>
        <v>Exclude</v>
      </c>
    </row>
    <row r="345" spans="1:13" ht="17.399999999999999" hidden="1" thickBot="1">
      <c r="A345">
        <v>2006</v>
      </c>
      <c r="B345" s="70">
        <v>13</v>
      </c>
      <c r="C345" s="68" t="s">
        <v>343</v>
      </c>
      <c r="D345" s="73">
        <v>2E-3</v>
      </c>
      <c r="E345" s="74">
        <v>3.0000000000000001E-3</v>
      </c>
      <c r="F345" s="74">
        <v>7.0000000000000001E-3</v>
      </c>
      <c r="G345" s="74">
        <v>4.0000000000000001E-3</v>
      </c>
      <c r="H345" s="74">
        <v>5.0000000000000001E-3</v>
      </c>
      <c r="I345" s="74">
        <v>2E-3</v>
      </c>
      <c r="J345" s="74">
        <v>7.0000000000000001E-3</v>
      </c>
      <c r="K345" s="74">
        <v>0</v>
      </c>
      <c r="L345" s="76">
        <v>5.0000000000000001E-3</v>
      </c>
      <c r="M345" s="95" t="str">
        <f t="shared" si="5"/>
        <v>Exclude</v>
      </c>
    </row>
    <row r="346" spans="1:13" ht="17.399999999999999" hidden="1" thickBot="1">
      <c r="A346">
        <v>2006</v>
      </c>
      <c r="B346" s="69">
        <v>14</v>
      </c>
      <c r="C346" s="67" t="s">
        <v>352</v>
      </c>
      <c r="D346" s="73">
        <v>2E-3</v>
      </c>
      <c r="E346" s="75">
        <v>3.0000000000000001E-3</v>
      </c>
      <c r="F346" s="75">
        <v>5.0000000000000001E-3</v>
      </c>
      <c r="G346" s="75">
        <v>4.0000000000000001E-3</v>
      </c>
      <c r="H346" s="75">
        <v>4.0000000000000001E-3</v>
      </c>
      <c r="I346" s="75">
        <v>3.0000000000000001E-3</v>
      </c>
      <c r="J346" s="75">
        <v>4.0000000000000001E-3</v>
      </c>
      <c r="K346" s="75">
        <v>0</v>
      </c>
      <c r="L346" s="77">
        <v>2E-3</v>
      </c>
      <c r="M346" s="95" t="str">
        <f t="shared" si="5"/>
        <v>Exclude</v>
      </c>
    </row>
    <row r="347" spans="1:13" ht="17.399999999999999" hidden="1" thickBot="1">
      <c r="A347">
        <v>2006</v>
      </c>
      <c r="B347" s="70">
        <v>15</v>
      </c>
      <c r="C347" s="68" t="s">
        <v>344</v>
      </c>
      <c r="D347" s="73">
        <v>2E-3</v>
      </c>
      <c r="E347" s="74">
        <v>3.0000000000000001E-3</v>
      </c>
      <c r="F347" s="74">
        <v>1E-3</v>
      </c>
      <c r="G347" s="74">
        <v>1E-3</v>
      </c>
      <c r="H347" s="74">
        <v>1E-3</v>
      </c>
      <c r="I347" s="74">
        <v>5.0000000000000001E-3</v>
      </c>
      <c r="J347" s="74">
        <v>0</v>
      </c>
      <c r="K347" s="74">
        <v>4.0000000000000001E-3</v>
      </c>
      <c r="L347" s="76">
        <v>2E-3</v>
      </c>
      <c r="M347" s="95" t="str">
        <f t="shared" si="5"/>
        <v>Exclude</v>
      </c>
    </row>
    <row r="348" spans="1:13" ht="17.399999999999999" hidden="1" thickBot="1">
      <c r="A348">
        <v>2006</v>
      </c>
      <c r="B348" s="69">
        <v>16</v>
      </c>
      <c r="C348" s="67" t="s">
        <v>348</v>
      </c>
      <c r="D348" s="73">
        <v>1E-3</v>
      </c>
      <c r="E348" s="75">
        <v>1E-3</v>
      </c>
      <c r="F348" s="75">
        <v>0</v>
      </c>
      <c r="G348" s="75">
        <v>0</v>
      </c>
      <c r="H348" s="75">
        <v>0</v>
      </c>
      <c r="I348" s="75">
        <v>0</v>
      </c>
      <c r="J348" s="75">
        <v>0</v>
      </c>
      <c r="K348" s="75">
        <v>0</v>
      </c>
      <c r="L348" s="77">
        <v>0</v>
      </c>
      <c r="M348" s="95" t="str">
        <f t="shared" si="5"/>
        <v>Exclude</v>
      </c>
    </row>
    <row r="349" spans="1:13" ht="17.399999999999999" hidden="1" thickBot="1">
      <c r="A349">
        <v>2006</v>
      </c>
      <c r="B349" s="70">
        <v>17</v>
      </c>
      <c r="C349" s="68" t="s">
        <v>351</v>
      </c>
      <c r="D349" s="73">
        <v>1E-3</v>
      </c>
      <c r="E349" s="74">
        <v>2E-3</v>
      </c>
      <c r="F349" s="74">
        <v>3.0000000000000001E-3</v>
      </c>
      <c r="G349" s="74">
        <v>3.0000000000000001E-3</v>
      </c>
      <c r="H349" s="74">
        <v>3.0000000000000001E-3</v>
      </c>
      <c r="I349" s="74">
        <v>2E-3</v>
      </c>
      <c r="J349" s="74">
        <v>5.0000000000000001E-3</v>
      </c>
      <c r="K349" s="74">
        <v>0</v>
      </c>
      <c r="L349" s="76">
        <v>4.0000000000000001E-3</v>
      </c>
      <c r="M349" s="95" t="str">
        <f t="shared" si="5"/>
        <v>Exclude</v>
      </c>
    </row>
    <row r="350" spans="1:13" ht="17.399999999999999" hidden="1" thickBot="1">
      <c r="A350">
        <v>2006</v>
      </c>
      <c r="B350" s="69">
        <v>18</v>
      </c>
      <c r="C350" s="67" t="s">
        <v>355</v>
      </c>
      <c r="D350" s="73">
        <v>1E-3</v>
      </c>
      <c r="E350" s="75">
        <v>0</v>
      </c>
      <c r="F350" s="75">
        <v>0</v>
      </c>
      <c r="G350" s="75">
        <v>0</v>
      </c>
      <c r="H350" s="75">
        <v>0</v>
      </c>
      <c r="I350" s="75">
        <v>0</v>
      </c>
      <c r="J350" s="75">
        <v>0</v>
      </c>
      <c r="K350" s="75">
        <v>0</v>
      </c>
      <c r="L350" s="77">
        <v>0</v>
      </c>
      <c r="M350" s="95" t="str">
        <f t="shared" si="5"/>
        <v>Exclude</v>
      </c>
    </row>
    <row r="351" spans="1:13" ht="17.399999999999999" hidden="1" thickBot="1">
      <c r="A351">
        <v>2006</v>
      </c>
      <c r="B351" s="70">
        <v>19</v>
      </c>
      <c r="C351" s="68" t="s">
        <v>354</v>
      </c>
      <c r="D351" s="73">
        <v>1E-3</v>
      </c>
      <c r="E351" s="74">
        <v>0</v>
      </c>
      <c r="F351" s="74">
        <v>0</v>
      </c>
      <c r="G351" s="74">
        <v>0</v>
      </c>
      <c r="H351" s="74">
        <v>0</v>
      </c>
      <c r="I351" s="74">
        <v>0</v>
      </c>
      <c r="J351" s="74">
        <v>0</v>
      </c>
      <c r="K351" s="74">
        <v>0</v>
      </c>
      <c r="L351" s="76">
        <v>0</v>
      </c>
      <c r="M351" s="95" t="str">
        <f t="shared" si="5"/>
        <v>Exclude</v>
      </c>
    </row>
    <row r="352" spans="1:13" ht="17.399999999999999" hidden="1" thickBot="1">
      <c r="A352">
        <v>2006</v>
      </c>
      <c r="B352" s="69">
        <v>20</v>
      </c>
      <c r="C352" s="67" t="s">
        <v>341</v>
      </c>
      <c r="D352" s="73">
        <v>1E-3</v>
      </c>
      <c r="E352" s="75">
        <v>0</v>
      </c>
      <c r="F352" s="75">
        <v>0</v>
      </c>
      <c r="G352" s="75">
        <v>0</v>
      </c>
      <c r="H352" s="75">
        <v>0</v>
      </c>
      <c r="I352" s="75">
        <v>0</v>
      </c>
      <c r="J352" s="75">
        <v>0</v>
      </c>
      <c r="K352" s="75">
        <v>0</v>
      </c>
      <c r="L352" s="77">
        <v>1E-3</v>
      </c>
      <c r="M352" s="95" t="str">
        <f t="shared" si="5"/>
        <v>Exclude</v>
      </c>
    </row>
    <row r="353" spans="1:13" ht="17.399999999999999" hidden="1" thickBot="1">
      <c r="A353">
        <v>2006</v>
      </c>
      <c r="B353" s="71">
        <v>21</v>
      </c>
      <c r="C353" s="72" t="s">
        <v>345</v>
      </c>
      <c r="D353" s="80">
        <v>1E-3</v>
      </c>
      <c r="E353" s="88">
        <v>2E-3</v>
      </c>
      <c r="F353" s="88">
        <v>3.0000000000000001E-3</v>
      </c>
      <c r="G353" s="88">
        <v>3.0000000000000001E-3</v>
      </c>
      <c r="H353" s="88">
        <v>3.0000000000000001E-3</v>
      </c>
      <c r="I353" s="88">
        <v>1E-3</v>
      </c>
      <c r="J353" s="88">
        <v>3.0000000000000001E-3</v>
      </c>
      <c r="K353" s="88">
        <v>7.0000000000000001E-3</v>
      </c>
      <c r="L353" s="89">
        <v>1E-3</v>
      </c>
      <c r="M353" s="95" t="str">
        <f t="shared" si="5"/>
        <v>Exclude</v>
      </c>
    </row>
    <row r="354" spans="1:13" ht="17.399999999999999" thickTop="1">
      <c r="A354">
        <v>2005</v>
      </c>
      <c r="B354" s="83">
        <v>1</v>
      </c>
      <c r="C354" s="84" t="s">
        <v>332</v>
      </c>
      <c r="D354" s="85">
        <v>0.53400000000000003</v>
      </c>
      <c r="E354" s="86">
        <v>0.52200000000000002</v>
      </c>
      <c r="F354" s="86">
        <v>0.50900000000000001</v>
      </c>
      <c r="G354" s="86">
        <v>0.49199999999999999</v>
      </c>
      <c r="H354" s="86">
        <v>0.498</v>
      </c>
      <c r="I354" s="86">
        <v>0.57699999999999996</v>
      </c>
      <c r="J354" s="86">
        <v>0.499</v>
      </c>
      <c r="K354" s="86">
        <v>0.54100000000000004</v>
      </c>
      <c r="L354" s="87">
        <v>0.50700000000000001</v>
      </c>
      <c r="M354" s="95" t="str">
        <f t="shared" si="5"/>
        <v>Include</v>
      </c>
    </row>
    <row r="355" spans="1:13" ht="16.8">
      <c r="A355">
        <v>2005</v>
      </c>
      <c r="B355" s="69">
        <v>2</v>
      </c>
      <c r="C355" s="67" t="s">
        <v>333</v>
      </c>
      <c r="D355" s="73">
        <v>0.189</v>
      </c>
      <c r="E355" s="75">
        <v>0.17899999999999999</v>
      </c>
      <c r="F355" s="75">
        <v>0.156</v>
      </c>
      <c r="G355" s="75">
        <v>0.161</v>
      </c>
      <c r="H355" s="75">
        <v>0.159</v>
      </c>
      <c r="I355" s="75">
        <v>0.16800000000000001</v>
      </c>
      <c r="J355" s="75">
        <v>0.151</v>
      </c>
      <c r="K355" s="75">
        <v>0.17</v>
      </c>
      <c r="L355" s="77">
        <v>0.157</v>
      </c>
      <c r="M355" s="95" t="str">
        <f t="shared" si="5"/>
        <v>Include</v>
      </c>
    </row>
    <row r="356" spans="1:13" ht="16.8">
      <c r="A356">
        <v>2005</v>
      </c>
      <c r="B356" s="70">
        <v>3</v>
      </c>
      <c r="C356" s="68" t="s">
        <v>337</v>
      </c>
      <c r="D356" s="73">
        <v>6.8000000000000005E-2</v>
      </c>
      <c r="E356" s="74">
        <v>7.2999999999999995E-2</v>
      </c>
      <c r="F356" s="74">
        <v>0.08</v>
      </c>
      <c r="G356" s="74">
        <v>9.6000000000000002E-2</v>
      </c>
      <c r="H356" s="74">
        <v>0.09</v>
      </c>
      <c r="I356" s="74">
        <v>6.6000000000000003E-2</v>
      </c>
      <c r="J356" s="74">
        <v>8.5999999999999993E-2</v>
      </c>
      <c r="K356" s="74">
        <v>4.7E-2</v>
      </c>
      <c r="L356" s="76">
        <v>8.1000000000000003E-2</v>
      </c>
      <c r="M356" s="95" t="str">
        <f t="shared" si="5"/>
        <v>Include</v>
      </c>
    </row>
    <row r="357" spans="1:13" ht="16.8">
      <c r="A357">
        <v>2005</v>
      </c>
      <c r="B357" s="69">
        <v>4</v>
      </c>
      <c r="C357" s="67" t="s">
        <v>335</v>
      </c>
      <c r="D357" s="73">
        <v>5.0999999999999997E-2</v>
      </c>
      <c r="E357" s="75">
        <v>5.7000000000000002E-2</v>
      </c>
      <c r="F357" s="75">
        <v>6.7000000000000004E-2</v>
      </c>
      <c r="G357" s="75">
        <v>7.0000000000000007E-2</v>
      </c>
      <c r="H357" s="75">
        <v>6.9000000000000006E-2</v>
      </c>
      <c r="I357" s="75">
        <v>5.2999999999999999E-2</v>
      </c>
      <c r="J357" s="75">
        <v>7.5999999999999998E-2</v>
      </c>
      <c r="K357" s="75">
        <v>2.8000000000000001E-2</v>
      </c>
      <c r="L357" s="77">
        <v>4.9000000000000002E-2</v>
      </c>
      <c r="M357" s="95" t="str">
        <f t="shared" si="5"/>
        <v>Include</v>
      </c>
    </row>
    <row r="358" spans="1:13" ht="16.8">
      <c r="A358">
        <v>2005</v>
      </c>
      <c r="B358" s="70">
        <v>5</v>
      </c>
      <c r="C358" s="68" t="s">
        <v>334</v>
      </c>
      <c r="D358" s="73">
        <v>4.9000000000000002E-2</v>
      </c>
      <c r="E358" s="74">
        <v>0.06</v>
      </c>
      <c r="F358" s="74">
        <v>7.0999999999999994E-2</v>
      </c>
      <c r="G358" s="74">
        <v>7.2999999999999995E-2</v>
      </c>
      <c r="H358" s="74">
        <v>7.2999999999999995E-2</v>
      </c>
      <c r="I358" s="74">
        <v>4.5999999999999999E-2</v>
      </c>
      <c r="J358" s="74">
        <v>7.3999999999999996E-2</v>
      </c>
      <c r="K358" s="74">
        <v>7.4999999999999997E-2</v>
      </c>
      <c r="L358" s="76">
        <v>7.3999999999999996E-2</v>
      </c>
      <c r="M358" s="95" t="str">
        <f t="shared" si="5"/>
        <v>Include</v>
      </c>
    </row>
    <row r="359" spans="1:13" ht="16.8">
      <c r="A359">
        <v>2005</v>
      </c>
      <c r="B359" s="69">
        <v>6</v>
      </c>
      <c r="C359" s="67" t="s">
        <v>336</v>
      </c>
      <c r="D359" s="73">
        <v>4.1000000000000002E-2</v>
      </c>
      <c r="E359" s="75">
        <v>4.2000000000000003E-2</v>
      </c>
      <c r="F359" s="75">
        <v>3.9E-2</v>
      </c>
      <c r="G359" s="75">
        <v>4.1000000000000002E-2</v>
      </c>
      <c r="H359" s="75">
        <v>4.1000000000000002E-2</v>
      </c>
      <c r="I359" s="75">
        <v>3.3000000000000002E-2</v>
      </c>
      <c r="J359" s="75">
        <v>0.04</v>
      </c>
      <c r="K359" s="75">
        <v>4.1000000000000002E-2</v>
      </c>
      <c r="L359" s="77">
        <v>4.5999999999999999E-2</v>
      </c>
      <c r="M359" s="95" t="str">
        <f t="shared" si="5"/>
        <v>Include</v>
      </c>
    </row>
    <row r="360" spans="1:13" ht="16.8">
      <c r="A360">
        <v>2005</v>
      </c>
      <c r="B360" s="70">
        <v>7</v>
      </c>
      <c r="C360" s="68" t="s">
        <v>340</v>
      </c>
      <c r="D360" s="73">
        <v>3.3000000000000002E-2</v>
      </c>
      <c r="E360" s="74">
        <v>3.4000000000000002E-2</v>
      </c>
      <c r="F360" s="74">
        <v>0.05</v>
      </c>
      <c r="G360" s="74">
        <v>4.2000000000000003E-2</v>
      </c>
      <c r="H360" s="74">
        <v>4.4999999999999998E-2</v>
      </c>
      <c r="I360" s="74">
        <v>3.2000000000000001E-2</v>
      </c>
      <c r="J360" s="74">
        <v>5.0999999999999997E-2</v>
      </c>
      <c r="K360" s="74">
        <v>6.3E-2</v>
      </c>
      <c r="L360" s="76">
        <v>5.5E-2</v>
      </c>
      <c r="M360" s="95" t="str">
        <f t="shared" si="5"/>
        <v>Include</v>
      </c>
    </row>
    <row r="361" spans="1:13" ht="16.8" hidden="1">
      <c r="A361">
        <v>2005</v>
      </c>
      <c r="B361" s="69">
        <v>8</v>
      </c>
      <c r="C361" s="67" t="s">
        <v>339</v>
      </c>
      <c r="D361" s="73">
        <v>8.0000000000000002E-3</v>
      </c>
      <c r="E361" s="75">
        <v>0.01</v>
      </c>
      <c r="F361" s="75">
        <v>8.9999999999999993E-3</v>
      </c>
      <c r="G361" s="75">
        <v>8.9999999999999993E-3</v>
      </c>
      <c r="H361" s="75">
        <v>8.9999999999999993E-3</v>
      </c>
      <c r="I361" s="75">
        <v>6.0000000000000001E-3</v>
      </c>
      <c r="J361" s="75">
        <v>7.0000000000000001E-3</v>
      </c>
      <c r="K361" s="75">
        <v>8.9999999999999993E-3</v>
      </c>
      <c r="L361" s="77">
        <v>1.2999999999999999E-2</v>
      </c>
      <c r="M361" s="95" t="str">
        <f t="shared" si="5"/>
        <v>Exclude</v>
      </c>
    </row>
    <row r="362" spans="1:13" ht="16.8" hidden="1">
      <c r="A362">
        <v>2005</v>
      </c>
      <c r="B362" s="70">
        <v>9</v>
      </c>
      <c r="C362" s="68" t="s">
        <v>353</v>
      </c>
      <c r="D362" s="73">
        <v>5.0000000000000001E-3</v>
      </c>
      <c r="E362" s="74">
        <v>4.0000000000000001E-3</v>
      </c>
      <c r="F362" s="74">
        <v>3.0000000000000001E-3</v>
      </c>
      <c r="G362" s="74">
        <v>3.0000000000000001E-3</v>
      </c>
      <c r="H362" s="74">
        <v>3.0000000000000001E-3</v>
      </c>
      <c r="I362" s="74">
        <v>3.0000000000000001E-3</v>
      </c>
      <c r="J362" s="74">
        <v>3.0000000000000001E-3</v>
      </c>
      <c r="K362" s="74">
        <v>3.0000000000000001E-3</v>
      </c>
      <c r="L362" s="76">
        <v>0</v>
      </c>
      <c r="M362" s="95" t="str">
        <f t="shared" si="5"/>
        <v>Exclude</v>
      </c>
    </row>
    <row r="363" spans="1:13" ht="16.8" hidden="1">
      <c r="A363">
        <v>2005</v>
      </c>
      <c r="B363" s="69">
        <v>10</v>
      </c>
      <c r="C363" s="67" t="s">
        <v>342</v>
      </c>
      <c r="D363" s="73">
        <v>4.0000000000000001E-3</v>
      </c>
      <c r="E363" s="75">
        <v>4.0000000000000001E-3</v>
      </c>
      <c r="F363" s="75">
        <v>1E-3</v>
      </c>
      <c r="G363" s="75">
        <v>2E-3</v>
      </c>
      <c r="H363" s="75">
        <v>2E-3</v>
      </c>
      <c r="I363" s="75">
        <v>4.0000000000000001E-3</v>
      </c>
      <c r="J363" s="75">
        <v>0</v>
      </c>
      <c r="K363" s="75">
        <v>3.0000000000000001E-3</v>
      </c>
      <c r="L363" s="77">
        <v>0</v>
      </c>
      <c r="M363" s="95" t="str">
        <f t="shared" si="5"/>
        <v>Exclude</v>
      </c>
    </row>
    <row r="364" spans="1:13" ht="16.8" hidden="1">
      <c r="A364">
        <v>2005</v>
      </c>
      <c r="B364" s="70">
        <v>11</v>
      </c>
      <c r="C364" s="68" t="s">
        <v>338</v>
      </c>
      <c r="D364" s="73">
        <v>4.0000000000000001E-3</v>
      </c>
      <c r="E364" s="74">
        <v>4.0000000000000001E-3</v>
      </c>
      <c r="F364" s="74">
        <v>0</v>
      </c>
      <c r="G364" s="74">
        <v>1E-3</v>
      </c>
      <c r="H364" s="74">
        <v>1E-3</v>
      </c>
      <c r="I364" s="74">
        <v>1E-3</v>
      </c>
      <c r="J364" s="74">
        <v>1E-3</v>
      </c>
      <c r="K364" s="74">
        <v>0</v>
      </c>
      <c r="L364" s="76">
        <v>0</v>
      </c>
      <c r="M364" s="95" t="str">
        <f t="shared" si="5"/>
        <v>Exclude</v>
      </c>
    </row>
    <row r="365" spans="1:13" ht="16.8" hidden="1">
      <c r="A365">
        <v>2005</v>
      </c>
      <c r="B365" s="69">
        <v>12</v>
      </c>
      <c r="C365" s="67" t="s">
        <v>346</v>
      </c>
      <c r="D365" s="73">
        <v>3.0000000000000001E-3</v>
      </c>
      <c r="E365" s="75">
        <v>3.0000000000000001E-3</v>
      </c>
      <c r="F365" s="75">
        <v>1E-3</v>
      </c>
      <c r="G365" s="75">
        <v>2E-3</v>
      </c>
      <c r="H365" s="75">
        <v>2E-3</v>
      </c>
      <c r="I365" s="75">
        <v>3.0000000000000001E-3</v>
      </c>
      <c r="J365" s="75">
        <v>1E-3</v>
      </c>
      <c r="K365" s="75">
        <v>6.0000000000000001E-3</v>
      </c>
      <c r="L365" s="77">
        <v>2E-3</v>
      </c>
      <c r="M365" s="95" t="str">
        <f t="shared" si="5"/>
        <v>Exclude</v>
      </c>
    </row>
    <row r="366" spans="1:13" ht="16.8" hidden="1">
      <c r="A366">
        <v>2005</v>
      </c>
      <c r="B366" s="70">
        <v>13</v>
      </c>
      <c r="C366" s="68" t="s">
        <v>343</v>
      </c>
      <c r="D366" s="73">
        <v>3.0000000000000001E-3</v>
      </c>
      <c r="E366" s="74">
        <v>2E-3</v>
      </c>
      <c r="F366" s="74">
        <v>3.0000000000000001E-3</v>
      </c>
      <c r="G366" s="74">
        <v>2E-3</v>
      </c>
      <c r="H366" s="74">
        <v>2E-3</v>
      </c>
      <c r="I366" s="74">
        <v>2E-3</v>
      </c>
      <c r="J366" s="74">
        <v>4.0000000000000001E-3</v>
      </c>
      <c r="K366" s="74">
        <v>0</v>
      </c>
      <c r="L366" s="76">
        <v>4.0000000000000001E-3</v>
      </c>
      <c r="M366" s="95" t="str">
        <f t="shared" si="5"/>
        <v>Exclude</v>
      </c>
    </row>
    <row r="367" spans="1:13" ht="16.8" hidden="1">
      <c r="A367">
        <v>2005</v>
      </c>
      <c r="B367" s="69">
        <v>14</v>
      </c>
      <c r="C367" s="67" t="s">
        <v>356</v>
      </c>
      <c r="D367" s="73">
        <v>2E-3</v>
      </c>
      <c r="E367" s="75">
        <v>1E-3</v>
      </c>
      <c r="F367" s="75">
        <v>1E-3</v>
      </c>
      <c r="G367" s="75">
        <v>0</v>
      </c>
      <c r="H367" s="75">
        <v>0</v>
      </c>
      <c r="I367" s="75">
        <v>0</v>
      </c>
      <c r="J367" s="75">
        <v>0</v>
      </c>
      <c r="K367" s="75">
        <v>0</v>
      </c>
      <c r="L367" s="77">
        <v>0</v>
      </c>
      <c r="M367" s="95" t="str">
        <f t="shared" si="5"/>
        <v>Exclude</v>
      </c>
    </row>
    <row r="368" spans="1:13" ht="16.8" hidden="1">
      <c r="A368">
        <v>2005</v>
      </c>
      <c r="B368" s="70">
        <v>15</v>
      </c>
      <c r="C368" s="68" t="s">
        <v>352</v>
      </c>
      <c r="D368" s="73">
        <v>2E-3</v>
      </c>
      <c r="E368" s="74">
        <v>3.0000000000000001E-3</v>
      </c>
      <c r="F368" s="74">
        <v>6.0000000000000001E-3</v>
      </c>
      <c r="G368" s="74">
        <v>2E-3</v>
      </c>
      <c r="H368" s="74">
        <v>4.0000000000000001E-3</v>
      </c>
      <c r="I368" s="74">
        <v>3.0000000000000001E-3</v>
      </c>
      <c r="J368" s="74">
        <v>2E-3</v>
      </c>
      <c r="K368" s="74">
        <v>1.2999999999999999E-2</v>
      </c>
      <c r="L368" s="76">
        <v>8.0000000000000002E-3</v>
      </c>
      <c r="M368" s="95" t="str">
        <f t="shared" si="5"/>
        <v>Exclude</v>
      </c>
    </row>
    <row r="369" spans="1:13" ht="16.8" hidden="1">
      <c r="A369">
        <v>2005</v>
      </c>
      <c r="B369" s="69">
        <v>16</v>
      </c>
      <c r="C369" s="67" t="s">
        <v>348</v>
      </c>
      <c r="D369" s="73">
        <v>1E-3</v>
      </c>
      <c r="E369" s="75">
        <v>1E-3</v>
      </c>
      <c r="F369" s="75">
        <v>0</v>
      </c>
      <c r="G369" s="75">
        <v>0</v>
      </c>
      <c r="H369" s="75">
        <v>0</v>
      </c>
      <c r="I369" s="75">
        <v>0</v>
      </c>
      <c r="J369" s="75">
        <v>0</v>
      </c>
      <c r="K369" s="75">
        <v>0</v>
      </c>
      <c r="L369" s="77">
        <v>0</v>
      </c>
      <c r="M369" s="95" t="str">
        <f t="shared" si="5"/>
        <v>Exclude</v>
      </c>
    </row>
    <row r="370" spans="1:13" ht="16.8" hidden="1">
      <c r="A370">
        <v>2005</v>
      </c>
      <c r="B370" s="70">
        <v>17</v>
      </c>
      <c r="C370" s="68" t="s">
        <v>344</v>
      </c>
      <c r="D370" s="73">
        <v>1E-3</v>
      </c>
      <c r="E370" s="74">
        <v>0</v>
      </c>
      <c r="F370" s="74">
        <v>0</v>
      </c>
      <c r="G370" s="74">
        <v>0</v>
      </c>
      <c r="H370" s="74">
        <v>0</v>
      </c>
      <c r="I370" s="74">
        <v>0</v>
      </c>
      <c r="J370" s="74">
        <v>0</v>
      </c>
      <c r="K370" s="74">
        <v>0</v>
      </c>
      <c r="L370" s="76">
        <v>0</v>
      </c>
      <c r="M370" s="95" t="str">
        <f t="shared" si="5"/>
        <v>Exclude</v>
      </c>
    </row>
    <row r="371" spans="1:13" ht="17.399999999999999" hidden="1" thickBot="1">
      <c r="A371">
        <v>2005</v>
      </c>
      <c r="B371" s="78">
        <v>18</v>
      </c>
      <c r="C371" s="79" t="s">
        <v>351</v>
      </c>
      <c r="D371" s="80">
        <v>1E-3</v>
      </c>
      <c r="E371" s="81">
        <v>2E-3</v>
      </c>
      <c r="F371" s="81">
        <v>3.0000000000000001E-3</v>
      </c>
      <c r="G371" s="81">
        <v>3.0000000000000001E-3</v>
      </c>
      <c r="H371" s="81">
        <v>3.0000000000000001E-3</v>
      </c>
      <c r="I371" s="81">
        <v>2E-3</v>
      </c>
      <c r="J371" s="81">
        <v>5.0000000000000001E-3</v>
      </c>
      <c r="K371" s="81">
        <v>0</v>
      </c>
      <c r="L371" s="82">
        <v>5.0000000000000001E-3</v>
      </c>
      <c r="M371" s="95" t="str">
        <f t="shared" si="5"/>
        <v>Exclude</v>
      </c>
    </row>
  </sheetData>
  <autoFilter ref="A1:M371" xr:uid="{042DFC4F-0F75-4E1E-AA60-4E089647C545}">
    <filterColumn colId="12">
      <filters>
        <filter val="Include"/>
      </filters>
    </filterColumn>
  </autoFilter>
  <hyperlinks>
    <hyperlink ref="D1" r:id="rId1" tooltip="Players" display="javascript:SortStats('NationalityTotals','Players','2024-25','0','','reg','Players','A','NHL','en',false);" xr:uid="{98FC0E4D-5532-4E7C-B359-FECA57B2C8BB}"/>
    <hyperlink ref="E1" r:id="rId2" tooltip="Games Played" display="javascript:SortStats('NationalityTotals','Players','2024-25','0','','reg','GP','D','NHL','en',false);" xr:uid="{DFD45E04-4172-486D-B821-B95997F1B465}"/>
    <hyperlink ref="F1" r:id="rId3" tooltip="Goals Scored" display="javascript:SortStats('NationalityTotals','Players','2024-25','0','','reg','G','D','NHL','en',false);" xr:uid="{6AC30B9D-0EC4-49C6-9EFB-7AF7855FAAA8}"/>
    <hyperlink ref="G1" r:id="rId4" tooltip="Assists" display="javascript:SortStats('NationalityTotals','Players','2024-25','0','','reg','A','D','NHL','en',false);" xr:uid="{35DA28FE-98CB-4CB1-92CE-19C46BFAAE82}"/>
    <hyperlink ref="H1" r:id="rId5" tooltip="Points" display="javascript:SortStats('NationalityTotals','Players','2024-25','0','','reg','P','D','NHL','en',false);" xr:uid="{69567D0F-88FF-4EB3-A87D-034FBC3CAD73}"/>
    <hyperlink ref="I1" r:id="rId6" tooltip="Penalty Minutes" display="javascript:SortStats('NationalityTotals','Players','2024-25','0','','reg','PIM','D','NHL','en',false);" xr:uid="{8711F9AD-488A-4B8B-B841-94AE72050FC8}"/>
    <hyperlink ref="J1" r:id="rId7" tooltip="Power-Play Goals" display="javascript:SortStats('NationalityTotals','Players','2024-25','0','','reg','PPG','D','NHL','en',false);" xr:uid="{25299EEF-2BEE-4C8D-858E-FA05344000E8}"/>
    <hyperlink ref="K1" r:id="rId8" tooltip="Short-Handed Goals" display="javascript:SortStats('NationalityTotals','Players','2024-25','0','','reg','SHG','D','NHL','en',false);" xr:uid="{4BFE03D6-DC1F-42E1-B6A1-F0FDC2E6457E}"/>
    <hyperlink ref="L1" r:id="rId9" tooltip="Game-Winning Goals" display="javascript:SortStats('NationalityTotals','Players','2024-25','0','','reg','GWG','D','NHL','en',false);" xr:uid="{BB1C5623-CD06-4E08-A9EF-309FF6823F11}"/>
    <hyperlink ref="C2" r:id="rId10" display="https://www.quanthockey.com/nhl/nationality/canadian-nhl-players-2024-25-stats.html" xr:uid="{FD371449-25A1-4CF3-A4E4-7318C608E8DA}"/>
    <hyperlink ref="C3" r:id="rId11" display="https://www.quanthockey.com/nhl/nationality/american-nhl-players-2024-25-stats.html" xr:uid="{B4AB13D3-4791-41F2-99FD-1662757BEC86}"/>
    <hyperlink ref="C4" r:id="rId12" display="https://www.quanthockey.com/nhl/nationality/swedish-nhl-players-2024-25-stats.html" xr:uid="{E4D32E68-F640-490C-AF9A-35DF48CAA560}"/>
    <hyperlink ref="C5" r:id="rId13" display="https://www.quanthockey.com/nhl/nationality/russian-nhl-players-2024-25-stats.html" xr:uid="{A310FCB7-739A-4222-B6BC-461B53DE1550}"/>
    <hyperlink ref="C6" r:id="rId14" display="https://www.quanthockey.com/nhl/nationality/finnish-nhl-players-2024-25-stats.html" xr:uid="{C578328F-8948-4896-AA67-D2EE8D6496D1}"/>
    <hyperlink ref="C7" r:id="rId15" display="https://www.quanthockey.com/nhl/nationality/czech-nhl-players-2024-25-stats.html" xr:uid="{24DF3923-9799-45EE-B036-D1542DE9212C}"/>
    <hyperlink ref="C8" r:id="rId16" display="https://www.quanthockey.com/nhl/nationality/swiss-nhl-players-2024-25-stats.html" xr:uid="{DFB96FDD-7CD3-483D-88AF-0ADE77906326}"/>
    <hyperlink ref="C9" r:id="rId17" display="https://www.quanthockey.com/nhl/nationality/slovak-nhl-players-2024-25-stats.html" xr:uid="{B04AE23A-6806-48AA-ACAD-D98E50B82374}"/>
    <hyperlink ref="C10" r:id="rId18" display="https://www.quanthockey.com/nhl/nationality/german-nhl-players-2024-25-stats.html" xr:uid="{78DAC065-1117-4181-8B46-18667AD69AF6}"/>
    <hyperlink ref="C11" r:id="rId19" display="https://www.quanthockey.com/nhl/nationality/belarussian-nhl-players-2024-25-stats.html" xr:uid="{CD413BA7-BC5F-4FF9-AEE3-6A699458DB92}"/>
    <hyperlink ref="C12" r:id="rId20" display="https://www.quanthockey.com/nhl/nationality/danish-nhl-players-2024-25-stats.html" xr:uid="{1123DB05-8D28-46F0-8F25-2609BD02035C}"/>
    <hyperlink ref="C13" r:id="rId21" display="https://www.quanthockey.com/nhl/nationality/latvian-nhl-players-2024-25-stats.html" xr:uid="{F1CD0469-B11A-49E0-A092-5B11922B4778}"/>
    <hyperlink ref="C14" r:id="rId22" display="https://www.quanthockey.com/nhl/nationality/norwegian-nhl-players-2024-25-stats.html" xr:uid="{4FDABD48-7338-461B-AC02-F22C4EB86C12}"/>
    <hyperlink ref="C15" r:id="rId23" display="https://www.quanthockey.com/nhl/nationality/austrian-nhl-players-2024-25-stats.html" xr:uid="{967DF8F9-569B-4152-AF42-011587DC7268}"/>
    <hyperlink ref="C16" r:id="rId24" display="https://www.quanthockey.com/nhl/nationality/slovenian-nhl-players-2024-25-stats.html" xr:uid="{BC3BF0C8-01D7-45BD-A097-DD4854BA964E}"/>
    <hyperlink ref="C17" r:id="rId25" display="https://www.quanthockey.com/nhl/nationality/dutch-nhl-players-2024-25-stats.html" xr:uid="{42A4DDAE-E654-4F3D-956E-2499E349B561}"/>
    <hyperlink ref="C18" r:id="rId26" display="https://www.quanthockey.com/nhl/nationality/french-nhl-players-2024-25-stats.html" xr:uid="{EEDBDDF5-74BA-4454-AD75-12351E2BB742}"/>
    <hyperlink ref="C19" r:id="rId27" display="https://www.quanthockey.com/nhl/nationality/australian-nhl-players-2024-25-stats.html" xr:uid="{12ECB105-DE78-4D09-8A97-172559F5250B}"/>
    <hyperlink ref="C20" r:id="rId28" display="https://www.quanthockey.com/nhl/nationality/canadian-nhl-players-2023-24-stats.html" xr:uid="{2B58D67B-402C-4AC4-AF6E-15AAD7676A3B}"/>
    <hyperlink ref="C21" r:id="rId29" display="https://www.quanthockey.com/nhl/nationality/american-nhl-players-2023-24-stats.html" xr:uid="{251AB736-D444-4A3E-9EBC-D076E481AEA5}"/>
    <hyperlink ref="C22" r:id="rId30" display="https://www.quanthockey.com/nhl/nationality/swedish-nhl-players-2023-24-stats.html" xr:uid="{2187EFA2-063E-4D27-AA6E-3CBCF6E3CC65}"/>
    <hyperlink ref="C23" r:id="rId31" display="https://www.quanthockey.com/nhl/nationality/russian-nhl-players-2023-24-stats.html" xr:uid="{A4CA6896-D893-4A8A-BE4C-43F5D21684F1}"/>
    <hyperlink ref="C24" r:id="rId32" display="https://www.quanthockey.com/nhl/nationality/finnish-nhl-players-2023-24-stats.html" xr:uid="{4B7C9C8E-94E6-47A8-BC97-4CD20BB71D46}"/>
    <hyperlink ref="C25" r:id="rId33" display="https://www.quanthockey.com/nhl/nationality/czech-nhl-players-2023-24-stats.html" xr:uid="{42802E94-9F6F-4987-A0EE-422B78C9F763}"/>
    <hyperlink ref="C26" r:id="rId34" display="https://www.quanthockey.com/nhl/nationality/slovak-nhl-players-2023-24-stats.html" xr:uid="{272F311D-1430-49C8-80A5-90627B353AC7}"/>
    <hyperlink ref="C27" r:id="rId35" display="https://www.quanthockey.com/nhl/nationality/swiss-nhl-players-2023-24-stats.html" xr:uid="{1552E6C7-5CCA-4EC2-A2A8-D0AD79CB207E}"/>
    <hyperlink ref="C28" r:id="rId36" display="https://www.quanthockey.com/nhl/nationality/german-nhl-players-2023-24-stats.html" xr:uid="{1501873B-3212-477C-9776-D98A2BE96BB4}"/>
    <hyperlink ref="C29" r:id="rId37" display="https://www.quanthockey.com/nhl/nationality/danish-nhl-players-2023-24-stats.html" xr:uid="{9705BB23-A857-4C5A-9270-26E39BBDAE2D}"/>
    <hyperlink ref="C30" r:id="rId38" display="https://www.quanthockey.com/nhl/nationality/latvian-nhl-players-2023-24-stats.html" xr:uid="{C8B37D05-8114-4E4C-968C-343AB0EF8C17}"/>
    <hyperlink ref="C31" r:id="rId39" display="https://www.quanthockey.com/nhl/nationality/belarussian-nhl-players-2023-24-stats.html" xr:uid="{5270C7E6-BD1F-4418-918D-BB52CB4CBB31}"/>
    <hyperlink ref="C32" r:id="rId40" display="https://www.quanthockey.com/nhl/nationality/french-nhl-players-2023-24-stats.html" xr:uid="{B100709B-9B4B-4BAF-AE8B-DCDB05061FB6}"/>
    <hyperlink ref="C33" r:id="rId41" display="https://www.quanthockey.com/nhl/nationality/norwegian-nhl-players-2023-24-stats.html" xr:uid="{86C03DA0-D3FE-4174-868C-6EE81E8BD7A9}"/>
    <hyperlink ref="C34" r:id="rId42" display="https://www.quanthockey.com/nhl/nationality/dutch-nhl-players-2023-24-stats.html" xr:uid="{262726EA-B988-4278-88B3-1C79955D7500}"/>
    <hyperlink ref="C35" r:id="rId43" display="https://www.quanthockey.com/nhl/nationality/austrian-nhl-players-2023-24-stats.html" xr:uid="{CD80B730-2A38-4F20-B27C-B0CDB05D4D5C}"/>
    <hyperlink ref="C36" r:id="rId44" display="https://www.quanthockey.com/nhl/nationality/australian-nhl-players-2023-24-stats.html" xr:uid="{F5DFBB04-2802-45C5-8E8A-1F901AD719EE}"/>
    <hyperlink ref="C37" r:id="rId45" display="https://www.quanthockey.com/nhl/nationality/slovenian-nhl-players-2023-24-stats.html" xr:uid="{C99FF60C-3639-4476-BBF2-113F7F7E140B}"/>
    <hyperlink ref="C38" r:id="rId46" display="https://www.quanthockey.com/nhl/nationality/canadian-nhl-players-2022-23-stats.html" xr:uid="{6EEE419A-A527-406E-95FD-DC35D7CA7E29}"/>
    <hyperlink ref="C39" r:id="rId47" display="https://www.quanthockey.com/nhl/nationality/american-nhl-players-2022-23-stats.html" xr:uid="{1944F321-6982-43AF-BB62-AB28A6839A4C}"/>
    <hyperlink ref="C40" r:id="rId48" display="https://www.quanthockey.com/nhl/nationality/swedish-nhl-players-2022-23-stats.html" xr:uid="{C23B40E7-3D25-48B5-B600-738DD11C3F5F}"/>
    <hyperlink ref="C41" r:id="rId49" display="https://www.quanthockey.com/nhl/nationality/russian-nhl-players-2022-23-stats.html" xr:uid="{9C9A1413-BC7F-4113-A544-8BFBA6999DF1}"/>
    <hyperlink ref="C42" r:id="rId50" display="https://www.quanthockey.com/nhl/nationality/finnish-nhl-players-2022-23-stats.html" xr:uid="{E581DB6A-09B9-4E3D-ABDF-CBDD46ADA7BB}"/>
    <hyperlink ref="C43" r:id="rId51" display="https://www.quanthockey.com/nhl/nationality/czech-nhl-players-2022-23-stats.html" xr:uid="{F4CA645B-DBF8-422C-9688-986E9D8CCE4B}"/>
    <hyperlink ref="C44" r:id="rId52" display="https://www.quanthockey.com/nhl/nationality/swiss-nhl-players-2022-23-stats.html" xr:uid="{A61A20B2-0AA0-445D-928A-81D672B0F670}"/>
    <hyperlink ref="C45" r:id="rId53" display="https://www.quanthockey.com/nhl/nationality/slovak-nhl-players-2022-23-stats.html" xr:uid="{D9A14C1C-5AC1-4A2E-B86D-193A6F26F7B7}"/>
    <hyperlink ref="C46" r:id="rId54" display="https://www.quanthockey.com/nhl/nationality/german-nhl-players-2022-23-stats.html" xr:uid="{7926E483-CCB9-4467-B99B-EDA623257594}"/>
    <hyperlink ref="C47" r:id="rId55" display="https://www.quanthockey.com/nhl/nationality/danish-nhl-players-2022-23-stats.html" xr:uid="{C2025C58-5EF4-43BD-BEBC-8C7F79786E28}"/>
    <hyperlink ref="C48" r:id="rId56" display="https://www.quanthockey.com/nhl/nationality/latvian-nhl-players-2022-23-stats.html" xr:uid="{0E40F0BB-EA69-4DFD-B97F-E705190B7968}"/>
    <hyperlink ref="C49" r:id="rId57" display="https://www.quanthockey.com/nhl/nationality/belarussian-nhl-players-2022-23-stats.html" xr:uid="{EFE02C50-2370-4D62-8696-7D33A9C914D5}"/>
    <hyperlink ref="C50" r:id="rId58" display="https://www.quanthockey.com/nhl/nationality/austrian-nhl-players-2022-23-stats.html" xr:uid="{CB2B2A77-A6DA-438A-916F-5966ED60A499}"/>
    <hyperlink ref="C51" r:id="rId59" display="https://www.quanthockey.com/nhl/nationality/australian-nhl-players-2022-23-stats.html" xr:uid="{68DE803E-0BA5-4EB1-9407-A7846954B641}"/>
    <hyperlink ref="C52" r:id="rId60" display="https://www.quanthockey.com/nhl/nationality/slovenian-nhl-players-2022-23-stats.html" xr:uid="{E9486712-AB0D-4FB6-B7FA-8D44BA2E3629}"/>
    <hyperlink ref="C53" r:id="rId61" display="https://www.quanthockey.com/nhl/nationality/norwegian-nhl-players-2022-23-stats.html" xr:uid="{4609CA83-AB8C-4C2D-96CB-3A021D6DACE7}"/>
    <hyperlink ref="C54" r:id="rId62" display="https://www.quanthockey.com/nhl/nationality/dutch-nhl-players-2022-23-stats.html" xr:uid="{072A32E9-6CC3-417F-BA56-F31C8A12CF4A}"/>
    <hyperlink ref="C55" r:id="rId63" display="https://www.quanthockey.com/nhl/nationality/french-nhl-players-2022-23-stats.html" xr:uid="{086E72F0-4C27-4D4F-BD83-F6CEE6534B0C}"/>
    <hyperlink ref="C56" r:id="rId64" display="https://www.quanthockey.com/nhl/nationality/canadian-nhl-players-2021-22-stats.html" xr:uid="{B414D9D2-F42E-4CC5-A30D-F34CDEA0507F}"/>
    <hyperlink ref="C57" r:id="rId65" display="https://www.quanthockey.com/nhl/nationality/american-nhl-players-2021-22-stats.html" xr:uid="{2EF40758-2CB4-450D-B7D3-4DD12B7E4EDA}"/>
    <hyperlink ref="C58" r:id="rId66" display="https://www.quanthockey.com/nhl/nationality/swedish-nhl-players-2021-22-stats.html" xr:uid="{AA27C6DE-D315-4EA9-9F66-41763EB3C80C}"/>
    <hyperlink ref="C59" r:id="rId67" display="https://www.quanthockey.com/nhl/nationality/finnish-nhl-players-2021-22-stats.html" xr:uid="{5045CF76-E26D-4854-8480-E2C6F73D45E1}"/>
    <hyperlink ref="C60" r:id="rId68" display="https://www.quanthockey.com/nhl/nationality/russian-nhl-players-2021-22-stats.html" xr:uid="{018EAE1A-E2A7-4222-A691-3C2AAAF950E6}"/>
    <hyperlink ref="C61" r:id="rId69" display="https://www.quanthockey.com/nhl/nationality/czech-nhl-players-2021-22-stats.html" xr:uid="{9934E44C-BDFD-415F-9C3B-8B4881F6461D}"/>
    <hyperlink ref="C62" r:id="rId70" display="https://www.quanthockey.com/nhl/nationality/swiss-nhl-players-2021-22-stats.html" xr:uid="{B5D84892-AA0A-40AE-953E-CA8C753BD714}"/>
    <hyperlink ref="C63" r:id="rId71" display="https://www.quanthockey.com/nhl/nationality/slovak-nhl-players-2021-22-stats.html" xr:uid="{26A44231-39E4-48A2-806A-0E35F41CD3D1}"/>
    <hyperlink ref="C64" r:id="rId72" display="https://www.quanthockey.com/nhl/nationality/german-nhl-players-2021-22-stats.html" xr:uid="{33902EAB-2A36-4490-9E9A-AADEF6E26BD5}"/>
    <hyperlink ref="C65" r:id="rId73" display="https://www.quanthockey.com/nhl/nationality/danish-nhl-players-2021-22-stats.html" xr:uid="{4D7CFB64-9DBD-40D5-9F95-E699A0C09E8A}"/>
    <hyperlink ref="C66" r:id="rId74" display="https://www.quanthockey.com/nhl/nationality/latvian-nhl-players-2021-22-stats.html" xr:uid="{C2109CA6-621F-4A36-BCB6-B5A7A0FF9D13}"/>
    <hyperlink ref="C67" r:id="rId75" display="https://www.quanthockey.com/nhl/nationality/belarussian-nhl-players-2021-22-stats.html" xr:uid="{90078FDC-6F99-450A-A2D7-5FD3CB6C88AC}"/>
    <hyperlink ref="C68" r:id="rId76" display="https://www.quanthockey.com/nhl/nationality/french-nhl-players-2021-22-stats.html" xr:uid="{F078AD66-B61D-4719-9FA8-11C38D9F9D47}"/>
    <hyperlink ref="C69" r:id="rId77" display="https://www.quanthockey.com/nhl/nationality/austrian-nhl-players-2021-22-stats.html" xr:uid="{6DDE2E14-986F-43DD-8E05-04001025A7FD}"/>
    <hyperlink ref="C70" r:id="rId78" display="https://www.quanthockey.com/nhl/nationality/slovenian-nhl-players-2021-22-stats.html" xr:uid="{F332AC9F-A0EB-4E16-BE38-BC685F7E4E33}"/>
    <hyperlink ref="C71" r:id="rId79" display="https://www.quanthockey.com/nhl/nationality/norwegian-nhl-players-2021-22-stats.html" xr:uid="{3CD0A5FB-642D-4D88-9313-BCDB2BB8C680}"/>
    <hyperlink ref="C72" r:id="rId80" display="https://www.quanthockey.com/nhl/nationality/dutch-nhl-players-2021-22-stats.html" xr:uid="{F4B9F314-7225-4227-92BB-7AA4CECD8811}"/>
    <hyperlink ref="C73" r:id="rId81" display="https://www.quanthockey.com/nhl/nationality/australian-nhl-players-2021-22-stats.html" xr:uid="{21027141-BF06-4168-A0AA-1A3BFB6CD604}"/>
    <hyperlink ref="C74" r:id="rId82" display="https://www.quanthockey.com/nhl/nationality/canadian-nhl-players-2020-21-stats.html" xr:uid="{7092E245-0280-4F05-B844-C9DA6E295510}"/>
    <hyperlink ref="C75" r:id="rId83" display="https://www.quanthockey.com/nhl/nationality/american-nhl-players-2020-21-stats.html" xr:uid="{B28E3CA8-5318-4A9C-B2B1-D607F97896BB}"/>
    <hyperlink ref="C76" r:id="rId84" display="https://www.quanthockey.com/nhl/nationality/swedish-nhl-players-2020-21-stats.html" xr:uid="{0DE6C770-7EE0-47B5-B45B-0CBEBC2B6295}"/>
    <hyperlink ref="C77" r:id="rId85" display="https://www.quanthockey.com/nhl/nationality/finnish-nhl-players-2020-21-stats.html" xr:uid="{267A7BA6-25A2-4E15-B746-92CD824B8BFE}"/>
    <hyperlink ref="C78" r:id="rId86" display="https://www.quanthockey.com/nhl/nationality/russian-nhl-players-2020-21-stats.html" xr:uid="{F5EAB52E-E0C4-47E1-A2D2-12FE2947AA1E}"/>
    <hyperlink ref="C79" r:id="rId87" display="https://www.quanthockey.com/nhl/nationality/czech-nhl-players-2020-21-stats.html" xr:uid="{9D573692-6268-4769-A040-98DD9636800B}"/>
    <hyperlink ref="C80" r:id="rId88" display="https://www.quanthockey.com/nhl/nationality/swiss-nhl-players-2020-21-stats.html" xr:uid="{6EA29563-E0CC-4BC0-B04B-44958B011B63}"/>
    <hyperlink ref="C81" r:id="rId89" display="https://www.quanthockey.com/nhl/nationality/slovak-nhl-players-2020-21-stats.html" xr:uid="{99E3CD0D-F318-4C6C-A377-51240CAA6E31}"/>
    <hyperlink ref="C82" r:id="rId90" display="https://www.quanthockey.com/nhl/nationality/german-nhl-players-2020-21-stats.html" xr:uid="{3BC4784D-21AE-4919-8D6E-9D1F5FE3C016}"/>
    <hyperlink ref="C83" r:id="rId91" display="https://www.quanthockey.com/nhl/nationality/danish-nhl-players-2020-21-stats.html" xr:uid="{06E93315-BD4E-48DD-8BDC-42F1847D0373}"/>
    <hyperlink ref="C84" r:id="rId92" display="https://www.quanthockey.com/nhl/nationality/latvian-nhl-players-2020-21-stats.html" xr:uid="{6E4BADE5-0E41-4AA7-9F21-1C20127A394C}"/>
    <hyperlink ref="C85" r:id="rId93" display="https://www.quanthockey.com/nhl/nationality/french-nhl-players-2020-21-stats.html" xr:uid="{AC94E508-F511-4097-AEB7-81C80D65AB1C}"/>
    <hyperlink ref="C86" r:id="rId94" display="https://www.quanthockey.com/nhl/nationality/belarussian-nhl-players-2020-21-stats.html" xr:uid="{80AC9165-4CC6-48D6-9C89-655AD75BB465}"/>
    <hyperlink ref="C87" r:id="rId95" display="https://www.quanthockey.com/nhl/nationality/australian-nhl-players-2020-21-stats.html" xr:uid="{3B6EE0B0-CA8E-4602-9009-886FF29B432F}"/>
    <hyperlink ref="C88" r:id="rId96" display="https://www.quanthockey.com/nhl/nationality/slovenian-nhl-players-2020-21-stats.html" xr:uid="{44E7E12E-056A-4230-B89E-BD80067EF1FA}"/>
    <hyperlink ref="C89" r:id="rId97" display="https://www.quanthockey.com/nhl/nationality/norwegian-nhl-players-2020-21-stats.html" xr:uid="{BC39C7DC-82ED-48D4-8008-B9D762FFDECD}"/>
    <hyperlink ref="C90" r:id="rId98" display="https://www.quanthockey.com/nhl/nationality/dutch-nhl-players-2020-21-stats.html" xr:uid="{11AFF641-D7ED-49F7-BA01-90BC378FA204}"/>
    <hyperlink ref="C91" r:id="rId99" display="https://www.quanthockey.com/nhl/nationality/austrian-nhl-players-2020-21-stats.html" xr:uid="{C6A0BCB7-DB1D-4B97-9B96-1BD6E514EDCD}"/>
    <hyperlink ref="C92" r:id="rId100" display="https://www.quanthockey.com/nhl/nationality/canadian-nhl-players-2019-20-stats.html" xr:uid="{5338671E-8738-4940-B4BB-371F73326C9B}"/>
    <hyperlink ref="C93" r:id="rId101" display="https://www.quanthockey.com/nhl/nationality/american-nhl-players-2019-20-stats.html" xr:uid="{AED99346-6C59-48C0-89DF-1CB2FC4DB42A}"/>
    <hyperlink ref="C94" r:id="rId102" display="https://www.quanthockey.com/nhl/nationality/swedish-nhl-players-2019-20-stats.html" xr:uid="{838521A4-5807-4E9A-9CE4-94BF29B99ACD}"/>
    <hyperlink ref="C95" r:id="rId103" display="https://www.quanthockey.com/nhl/nationality/russian-nhl-players-2019-20-stats.html" xr:uid="{B30E6127-5708-49AF-8965-8C15F037CD66}"/>
    <hyperlink ref="C96" r:id="rId104" display="https://www.quanthockey.com/nhl/nationality/finnish-nhl-players-2019-20-stats.html" xr:uid="{BF1A4922-C48E-4535-8CAE-CA97601D2C0D}"/>
    <hyperlink ref="C97" r:id="rId105" display="https://www.quanthockey.com/nhl/nationality/czech-nhl-players-2019-20-stats.html" xr:uid="{8646D761-2D99-4623-B139-4B94CDF6F9DE}"/>
    <hyperlink ref="C98" r:id="rId106" display="https://www.quanthockey.com/nhl/nationality/swiss-nhl-players-2019-20-stats.html" xr:uid="{C71D10AC-6EDA-40FC-830D-9B0334732104}"/>
    <hyperlink ref="C99" r:id="rId107" display="https://www.quanthockey.com/nhl/nationality/slovak-nhl-players-2019-20-stats.html" xr:uid="{52A4F44A-5C72-44D5-A846-720F4CCD8B8F}"/>
    <hyperlink ref="C100" r:id="rId108" display="https://www.quanthockey.com/nhl/nationality/german-nhl-players-2019-20-stats.html" xr:uid="{D00BFD98-E9B3-43BB-954F-67923B215B44}"/>
    <hyperlink ref="C101" r:id="rId109" display="https://www.quanthockey.com/nhl/nationality/danish-nhl-players-2019-20-stats.html" xr:uid="{A6AAA841-1220-45EA-B343-5B5C68400D52}"/>
    <hyperlink ref="C102" r:id="rId110" display="https://www.quanthockey.com/nhl/nationality/latvian-nhl-players-2019-20-stats.html" xr:uid="{5AC1643D-37A1-4795-9275-475ECB490C49}"/>
    <hyperlink ref="C103" r:id="rId111" display="https://www.quanthockey.com/nhl/nationality/french-nhl-players-2019-20-stats.html" xr:uid="{BF77351A-6F94-4866-963F-BECF85CB61B4}"/>
    <hyperlink ref="C104" r:id="rId112" display="https://www.quanthockey.com/nhl/nationality/austrian-nhl-players-2019-20-stats.html" xr:uid="{043F1AEC-01A6-4C14-ABE1-D40372C9EFE4}"/>
    <hyperlink ref="C105" r:id="rId113" display="https://www.quanthockey.com/nhl/nationality/dutch-nhl-players-2019-20-stats.html" xr:uid="{B85B9218-A80F-4048-9928-A53A321864D9}"/>
    <hyperlink ref="C106" r:id="rId114" display="https://www.quanthockey.com/nhl/nationality/australian-nhl-players-2019-20-stats.html" xr:uid="{6B182D87-2701-479F-B9C1-BC1FF27CEB53}"/>
    <hyperlink ref="C107" r:id="rId115" display="https://www.quanthockey.com/nhl/nationality/slovenian-nhl-players-2019-20-stats.html" xr:uid="{4C39695D-C049-4192-BB1C-55E38D40597B}"/>
    <hyperlink ref="C108" r:id="rId116" display="https://www.quanthockey.com/nhl/nationality/norwegian-nhl-players-2019-20-stats.html" xr:uid="{3CF0A33D-9F57-40B5-907B-CAEEDC096F11}"/>
    <hyperlink ref="C109" r:id="rId117" display="https://www.quanthockey.com/nhl/nationality/canadian-nhl-players-2018-19-stats.html" xr:uid="{94E54646-9F8D-44AF-8A31-B73C922C31F5}"/>
    <hyperlink ref="C110" r:id="rId118" display="https://www.quanthockey.com/nhl/nationality/american-nhl-players-2018-19-stats.html" xr:uid="{16A1CDC7-1852-4C4D-A990-0B8E74593119}"/>
    <hyperlink ref="C111" r:id="rId119" display="https://www.quanthockey.com/nhl/nationality/swedish-nhl-players-2018-19-stats.html" xr:uid="{93F7ECA7-EDA5-47B5-94B0-8E3CDAB11055}"/>
    <hyperlink ref="C112" r:id="rId120" display="https://www.quanthockey.com/nhl/nationality/finnish-nhl-players-2018-19-stats.html" xr:uid="{4A0384CE-7E0B-4BE9-BA4C-0E4D5E176CD2}"/>
    <hyperlink ref="C113" r:id="rId121" display="https://www.quanthockey.com/nhl/nationality/czech-nhl-players-2018-19-stats.html" xr:uid="{1D399F06-B59E-446E-AE38-62FCB54CC40D}"/>
    <hyperlink ref="C114" r:id="rId122" display="https://www.quanthockey.com/nhl/nationality/russian-nhl-players-2018-19-stats.html" xr:uid="{863F3736-1678-4939-BE8D-80D24CDBF3E0}"/>
    <hyperlink ref="C115" r:id="rId123" display="https://www.quanthockey.com/nhl/nationality/swiss-nhl-players-2018-19-stats.html" xr:uid="{0C1924C5-6CB8-4362-ACFE-C3E252020FC3}"/>
    <hyperlink ref="C116" r:id="rId124" display="https://www.quanthockey.com/nhl/nationality/slovak-nhl-players-2018-19-stats.html" xr:uid="{AE802174-4B0A-40F2-9F23-A12F88ABC939}"/>
    <hyperlink ref="C117" r:id="rId125" display="https://www.quanthockey.com/nhl/nationality/german-nhl-players-2018-19-stats.html" xr:uid="{B7922FC0-25EB-4E07-B392-6717DC6D05FF}"/>
    <hyperlink ref="C118" r:id="rId126" display="https://www.quanthockey.com/nhl/nationality/danish-nhl-players-2018-19-stats.html" xr:uid="{54A9354C-67C5-485A-AC2B-2EBA22D25579}"/>
    <hyperlink ref="C119" r:id="rId127" display="https://www.quanthockey.com/nhl/nationality/austrian-nhl-players-2018-19-stats.html" xr:uid="{1F245336-3EAA-43AD-92E0-78E972F1AC2A}"/>
    <hyperlink ref="C120" r:id="rId128" display="https://www.quanthockey.com/nhl/nationality/french-nhl-players-2018-19-stats.html" xr:uid="{B5949112-E1FC-4731-92A2-64C78CFA3C95}"/>
    <hyperlink ref="C121" r:id="rId129" display="https://www.quanthockey.com/nhl/nationality/latvian-nhl-players-2018-19-stats.html" xr:uid="{891F01D0-7FDB-4D8F-861E-8BEA3CFCEC64}"/>
    <hyperlink ref="C122" r:id="rId130" display="https://www.quanthockey.com/nhl/nationality/norwegian-nhl-players-2018-19-stats.html" xr:uid="{C7E120E2-BB76-4721-ADC1-B896E090E484}"/>
    <hyperlink ref="C123" r:id="rId131" display="https://www.quanthockey.com/nhl/nationality/slovenian-nhl-players-2018-19-stats.html" xr:uid="{E820AC3A-8704-477F-8341-9C01BB197968}"/>
    <hyperlink ref="C124" r:id="rId132" display="https://www.quanthockey.com/nhl/nationality/dutch-nhl-players-2018-19-stats.html" xr:uid="{ACF73031-7E25-4851-B379-544B56FDB0FB}"/>
    <hyperlink ref="C125" r:id="rId133" display="https://www.quanthockey.com/nhl/nationality/australian-nhl-players-2018-19-stats.html" xr:uid="{8BDC2A94-6B6D-4829-ADA3-545BE75F02B3}"/>
    <hyperlink ref="C126" r:id="rId134" display="https://www.quanthockey.com/nhl/nationality/canadian-nhl-players-2017-18-stats.html" xr:uid="{05417FE4-E386-4726-AAC0-9B79DF83B867}"/>
    <hyperlink ref="C127" r:id="rId135" display="https://www.quanthockey.com/nhl/nationality/american-nhl-players-2017-18-stats.html" xr:uid="{7BC2945B-FB32-48B8-A431-FFFF1D6D8DB8}"/>
    <hyperlink ref="C128" r:id="rId136" display="https://www.quanthockey.com/nhl/nationality/swedish-nhl-players-2017-18-stats.html" xr:uid="{43441BDF-5B9A-473D-8447-BCF0D3AE399A}"/>
    <hyperlink ref="C129" r:id="rId137" display="https://www.quanthockey.com/nhl/nationality/finnish-nhl-players-2017-18-stats.html" xr:uid="{8E302ECD-85A5-4E29-983E-C7308E242293}"/>
    <hyperlink ref="C130" r:id="rId138" display="https://www.quanthockey.com/nhl/nationality/russian-nhl-players-2017-18-stats.html" xr:uid="{71E80F34-84FF-4E3C-9042-3993494D9440}"/>
    <hyperlink ref="C131" r:id="rId139" display="https://www.quanthockey.com/nhl/nationality/czech-nhl-players-2017-18-stats.html" xr:uid="{2AB170AC-BB98-4E50-A9BC-CC2F3524D077}"/>
    <hyperlink ref="C132" r:id="rId140" display="https://www.quanthockey.com/nhl/nationality/swiss-nhl-players-2017-18-stats.html" xr:uid="{D6B5DDDF-C2F3-4C12-9380-F76168DA957F}"/>
    <hyperlink ref="C133" r:id="rId141" display="https://www.quanthockey.com/nhl/nationality/slovak-nhl-players-2017-18-stats.html" xr:uid="{3FB5B4DE-E56B-4A80-BF7F-F778B6832057}"/>
    <hyperlink ref="C134" r:id="rId142" display="https://www.quanthockey.com/nhl/nationality/german-nhl-players-2017-18-stats.html" xr:uid="{D806E4A5-6F7F-4B4F-9640-442634BF7B38}"/>
    <hyperlink ref="C135" r:id="rId143" display="https://www.quanthockey.com/nhl/nationality/danish-nhl-players-2017-18-stats.html" xr:uid="{E860B0C5-F24D-47B3-94A7-CD6C0D4A7CBD}"/>
    <hyperlink ref="C136" r:id="rId144" display="https://www.quanthockey.com/nhl/nationality/french-nhl-players-2017-18-stats.html" xr:uid="{D1C3F4AB-84BE-4960-A4CD-C3FC65E618B7}"/>
    <hyperlink ref="C137" r:id="rId145" display="https://www.quanthockey.com/nhl/nationality/austrian-nhl-players-2017-18-stats.html" xr:uid="{9D316072-F559-45D9-A1C2-BC528770AC0D}"/>
    <hyperlink ref="C138" r:id="rId146" display="https://www.quanthockey.com/nhl/nationality/norwegian-nhl-players-2017-18-stats.html" xr:uid="{AC6571EC-B156-4B3B-94E5-35771E54EEBF}"/>
    <hyperlink ref="C139" r:id="rId147" display="https://www.quanthockey.com/nhl/nationality/belarussian-nhl-players-2017-18-stats.html" xr:uid="{177E23C0-B108-41B3-A70C-1704853E0604}"/>
    <hyperlink ref="C140" r:id="rId148" display="https://www.quanthockey.com/nhl/nationality/dutch-nhl-players-2017-18-stats.html" xr:uid="{E21201C6-AEA4-4AD0-B1AB-A140336DEF15}"/>
    <hyperlink ref="C141" r:id="rId149" display="https://www.quanthockey.com/nhl/nationality/latvian-nhl-players-2017-18-stats.html" xr:uid="{2212AE3D-AB32-46C0-898C-55C7CA1D3DE7}"/>
    <hyperlink ref="C142" r:id="rId150" display="https://www.quanthockey.com/nhl/nationality/australian-nhl-players-2017-18-stats.html" xr:uid="{FAA6691F-FD54-434D-AFC6-FA6D81C602E4}"/>
    <hyperlink ref="C143" r:id="rId151" display="https://www.quanthockey.com/nhl/nationality/slovenian-nhl-players-2017-18-stats.html" xr:uid="{A28376E5-BB57-457B-B235-16D0D9E6A301}"/>
    <hyperlink ref="C144" r:id="rId152" display="https://www.quanthockey.com/nhl/nationality/canadian-nhl-players-2016-17-stats.html" xr:uid="{0727F19C-D69E-4BFD-84E9-E05324FBC267}"/>
    <hyperlink ref="C145" r:id="rId153" display="https://www.quanthockey.com/nhl/nationality/american-nhl-players-2016-17-stats.html" xr:uid="{D7005678-338A-441F-9C05-7CA307C8235A}"/>
    <hyperlink ref="C146" r:id="rId154" display="https://www.quanthockey.com/nhl/nationality/swedish-nhl-players-2016-17-stats.html" xr:uid="{AC0B6537-B2B7-46B0-9462-D8CF5D7321DA}"/>
    <hyperlink ref="C147" r:id="rId155" display="https://www.quanthockey.com/nhl/nationality/russian-nhl-players-2016-17-stats.html" xr:uid="{59CB8246-53AB-4369-A6C6-FBC75BA25E79}"/>
    <hyperlink ref="C148" r:id="rId156" display="https://www.quanthockey.com/nhl/nationality/finnish-nhl-players-2016-17-stats.html" xr:uid="{D321861F-B11C-4F4B-906D-AF336E4C0EF4}"/>
    <hyperlink ref="C149" r:id="rId157" display="https://www.quanthockey.com/nhl/nationality/czech-nhl-players-2016-17-stats.html" xr:uid="{4CC65E62-A189-4B6D-8B5D-89F65A44872B}"/>
    <hyperlink ref="C150" r:id="rId158" display="https://www.quanthockey.com/nhl/nationality/swiss-nhl-players-2016-17-stats.html" xr:uid="{12459B06-FC45-483A-81DE-E6E6CC1BCA9F}"/>
    <hyperlink ref="C151" r:id="rId159" display="https://www.quanthockey.com/nhl/nationality/slovak-nhl-players-2016-17-stats.html" xr:uid="{812D3583-FDC7-42E9-9BD7-DB5D41A1FD1E}"/>
    <hyperlink ref="C152" r:id="rId160" display="https://www.quanthockey.com/nhl/nationality/danish-nhl-players-2016-17-stats.html" xr:uid="{876DD0DA-85C3-45C9-82DE-465110F18A98}"/>
    <hyperlink ref="C153" r:id="rId161" display="https://www.quanthockey.com/nhl/nationality/german-nhl-players-2016-17-stats.html" xr:uid="{82D24879-3CB0-448E-90B5-2BF87ABDEDA2}"/>
    <hyperlink ref="C154" r:id="rId162" display="https://www.quanthockey.com/nhl/nationality/austrian-nhl-players-2016-17-stats.html" xr:uid="{90C773D3-1CB6-447B-8839-C6E91DF53F01}"/>
    <hyperlink ref="C155" r:id="rId163" display="https://www.quanthockey.com/nhl/nationality/french-nhl-players-2016-17-stats.html" xr:uid="{CC154FCB-242A-4E7F-9C6D-CA38CF945A58}"/>
    <hyperlink ref="C156" r:id="rId164" display="https://www.quanthockey.com/nhl/nationality/latvian-nhl-players-2016-17-stats.html" xr:uid="{42F856A5-8774-4C25-ABE8-063F84AC0AE2}"/>
    <hyperlink ref="C157" r:id="rId165" display="https://www.quanthockey.com/nhl/nationality/norwegian-nhl-players-2016-17-stats.html" xr:uid="{647A90C5-7668-4E42-9C33-056F29084474}"/>
    <hyperlink ref="C158" r:id="rId166" display="https://www.quanthockey.com/nhl/nationality/croatian-nhl-players-2016-17-stats.html" xr:uid="{279ECC91-342B-47C9-B842-E181EDDE77BE}"/>
    <hyperlink ref="C159" r:id="rId167" display="https://www.quanthockey.com/nhl/nationality/slovenian-nhl-players-2016-17-stats.html" xr:uid="{AF06818A-79AE-4609-BBC9-410BBAD5E9C5}"/>
    <hyperlink ref="C160" r:id="rId168" display="https://www.quanthockey.com/nhl/nationality/belarussian-nhl-players-2016-17-stats.html" xr:uid="{A5EFB0CB-77A0-4229-99BC-ED5AA0018CE5}"/>
    <hyperlink ref="C161" r:id="rId169" display="https://www.quanthockey.com/nhl/nationality/canadian-nhl-players-2015-16-stats.html" xr:uid="{48EF83F0-503B-49FC-8BE2-B602973D2F5C}"/>
    <hyperlink ref="C162" r:id="rId170" display="https://www.quanthockey.com/nhl/nationality/american-nhl-players-2015-16-stats.html" xr:uid="{4C73972B-FF47-4122-9A46-1ABAEAE55D51}"/>
    <hyperlink ref="C163" r:id="rId171" display="https://www.quanthockey.com/nhl/nationality/swedish-nhl-players-2015-16-stats.html" xr:uid="{128BE650-74ED-43D5-937E-E7D8B44FBF63}"/>
    <hyperlink ref="C164" r:id="rId172" display="https://www.quanthockey.com/nhl/nationality/russian-nhl-players-2015-16-stats.html" xr:uid="{684078DF-6F05-4242-B858-A769DF6FDFEF}"/>
    <hyperlink ref="C165" r:id="rId173" display="https://www.quanthockey.com/nhl/nationality/czech-nhl-players-2015-16-stats.html" xr:uid="{150D96DB-2F01-432D-AA64-C07877BEB886}"/>
    <hyperlink ref="C166" r:id="rId174" display="https://www.quanthockey.com/nhl/nationality/finnish-nhl-players-2015-16-stats.html" xr:uid="{FA2616B7-97C5-4612-8FEE-4C1A8F2A60A2}"/>
    <hyperlink ref="C167" r:id="rId175" display="https://www.quanthockey.com/nhl/nationality/swiss-nhl-players-2015-16-stats.html" xr:uid="{602802EA-80D1-4C91-B8E5-DDD0549FE54E}"/>
    <hyperlink ref="C168" r:id="rId176" display="https://www.quanthockey.com/nhl/nationality/slovak-nhl-players-2015-16-stats.html" xr:uid="{C2B14121-45C4-416E-A038-245F7B486DC0}"/>
    <hyperlink ref="C169" r:id="rId177" display="https://www.quanthockey.com/nhl/nationality/german-nhl-players-2015-16-stats.html" xr:uid="{722B92A4-FCBB-408B-A240-0AF15C482FA3}"/>
    <hyperlink ref="C170" r:id="rId178" display="https://www.quanthockey.com/nhl/nationality/danish-nhl-players-2015-16-stats.html" xr:uid="{6BBC507A-7787-40C6-BE8C-1F4BC4F28011}"/>
    <hyperlink ref="C171" r:id="rId179" display="https://www.quanthockey.com/nhl/nationality/latvian-nhl-players-2015-16-stats.html" xr:uid="{20D05EDB-7488-49AE-BBEB-AAC7509BC79F}"/>
    <hyperlink ref="C172" r:id="rId180" display="https://www.quanthockey.com/nhl/nationality/austrian-nhl-players-2015-16-stats.html" xr:uid="{5B518153-25D5-43CE-B4CD-ABCD72853AE0}"/>
    <hyperlink ref="C173" r:id="rId181" display="https://www.quanthockey.com/nhl/nationality/french-nhl-players-2015-16-stats.html" xr:uid="{40C5C262-DAFA-44A3-8F43-17C115FA9C27}"/>
    <hyperlink ref="C174" r:id="rId182" display="https://www.quanthockey.com/nhl/nationality/belarussian-nhl-players-2015-16-stats.html" xr:uid="{4DC3D495-15D1-43CA-8842-E936B173CB9C}"/>
    <hyperlink ref="C175" r:id="rId183" display="https://www.quanthockey.com/nhl/nationality/norwegian-nhl-players-2015-16-stats.html" xr:uid="{AC3D3839-D916-4980-9FD5-5AC595A58CB9}"/>
    <hyperlink ref="C176" r:id="rId184" display="https://www.quanthockey.com/nhl/nationality/lithuanian-nhl-players-2015-16-stats.html" xr:uid="{D16FF2DB-05AE-42AE-A94F-EC75147FB1A6}"/>
    <hyperlink ref="C177" r:id="rId185" display="https://www.quanthockey.com/nhl/nationality/slovenian-nhl-players-2015-16-stats.html" xr:uid="{F3CD8442-D8A8-426C-9151-936AAEE869B4}"/>
    <hyperlink ref="C178" r:id="rId186" display="https://www.quanthockey.com/nhl/nationality/croatian-nhl-players-2015-16-stats.html" xr:uid="{BA13F1DB-30DD-4856-82ED-06BBA7CA78D0}"/>
    <hyperlink ref="C179" r:id="rId187" display="https://www.quanthockey.com/nhl/nationality/dutch-nhl-players-2015-16-stats.html" xr:uid="{63F56364-3948-445B-B5F9-8961A917C075}"/>
    <hyperlink ref="C180" r:id="rId188" display="https://www.quanthockey.com/nhl/nationality/canadian-nhl-players-2014-15-stats.html" xr:uid="{8EAB0AF8-DFA1-4B3D-98ED-B44AC04C21BA}"/>
    <hyperlink ref="C181" r:id="rId189" display="https://www.quanthockey.com/nhl/nationality/american-nhl-players-2014-15-stats.html" xr:uid="{065F452F-8329-49CD-A80A-3A22817E5C4C}"/>
    <hyperlink ref="C182" r:id="rId190" display="https://www.quanthockey.com/nhl/nationality/swedish-nhl-players-2014-15-stats.html" xr:uid="{5447EB1F-9A01-442E-82B8-8E623F322C65}"/>
    <hyperlink ref="C183" r:id="rId191" display="https://www.quanthockey.com/nhl/nationality/czech-nhl-players-2014-15-stats.html" xr:uid="{F743BCB0-A177-48CC-A41A-28BAE92B9F62}"/>
    <hyperlink ref="C184" r:id="rId192" display="https://www.quanthockey.com/nhl/nationality/russian-nhl-players-2014-15-stats.html" xr:uid="{240FD789-0931-45C4-A8F3-351D05891A0D}"/>
    <hyperlink ref="C185" r:id="rId193" display="https://www.quanthockey.com/nhl/nationality/finnish-nhl-players-2014-15-stats.html" xr:uid="{415D02A7-04A1-4673-B22F-67AD94639F39}"/>
    <hyperlink ref="C186" r:id="rId194" display="https://www.quanthockey.com/nhl/nationality/swiss-nhl-players-2014-15-stats.html" xr:uid="{331C6B34-9542-4F54-B3BD-7E41CF278A19}"/>
    <hyperlink ref="C187" r:id="rId195" display="https://www.quanthockey.com/nhl/nationality/slovak-nhl-players-2014-15-stats.html" xr:uid="{381B607B-8264-4924-BFCD-904312215F6C}"/>
    <hyperlink ref="C188" r:id="rId196" display="https://www.quanthockey.com/nhl/nationality/german-nhl-players-2014-15-stats.html" xr:uid="{F65080A6-D4F3-4907-ABA2-5FD96A017D9D}"/>
    <hyperlink ref="C189" r:id="rId197" display="https://www.quanthockey.com/nhl/nationality/danish-nhl-players-2014-15-stats.html" xr:uid="{257B7B05-657A-43C7-B77B-38A596971495}"/>
    <hyperlink ref="C190" r:id="rId198" display="https://www.quanthockey.com/nhl/nationality/belarussian-nhl-players-2014-15-stats.html" xr:uid="{D10152F3-C120-4803-AD34-213DA424614C}"/>
    <hyperlink ref="C191" r:id="rId199" display="https://www.quanthockey.com/nhl/nationality/austrian-nhl-players-2014-15-stats.html" xr:uid="{FA22D009-FFB1-493F-8EFD-1DA27322EE38}"/>
    <hyperlink ref="C192" r:id="rId200" display="https://www.quanthockey.com/nhl/nationality/french-nhl-players-2014-15-stats.html" xr:uid="{E42C679D-466C-4B3E-8159-747966255177}"/>
    <hyperlink ref="C193" r:id="rId201" display="https://www.quanthockey.com/nhl/nationality/latvian-nhl-players-2014-15-stats.html" xr:uid="{5054B274-E3A1-4454-8B4E-57CDD42D3B3A}"/>
    <hyperlink ref="C194" r:id="rId202" display="https://www.quanthockey.com/nhl/nationality/slovenian-nhl-players-2014-15-stats.html" xr:uid="{B610701B-BFEC-49FE-904C-C13862802CD5}"/>
    <hyperlink ref="C195" r:id="rId203" display="https://www.quanthockey.com/nhl/nationality/norwegian-nhl-players-2014-15-stats.html" xr:uid="{EEBEC994-256D-4530-9FAB-00EBC9B38DAA}"/>
    <hyperlink ref="C196" r:id="rId204" display="https://www.quanthockey.com/nhl/nationality/lithuanian-nhl-players-2014-15-stats.html" xr:uid="{A756D37F-7190-40AF-BAFF-8302C289A7F5}"/>
    <hyperlink ref="C197" r:id="rId205" display="https://www.quanthockey.com/nhl/nationality/croatian-nhl-players-2014-15-stats.html" xr:uid="{3924C730-4209-46D4-B7A6-54204976A990}"/>
    <hyperlink ref="C198" r:id="rId206" display="https://www.quanthockey.com/nhl/nationality/canadian-nhl-players-2013-14-stats.html" xr:uid="{B59F5BDB-186F-4A1B-8945-D8FFBD0DB95B}"/>
    <hyperlink ref="C199" r:id="rId207" display="https://www.quanthockey.com/nhl/nationality/american-nhl-players-2013-14-stats.html" xr:uid="{03BB0B7E-6107-440B-B9A0-39D6D4185033}"/>
    <hyperlink ref="C200" r:id="rId208" display="https://www.quanthockey.com/nhl/nationality/swedish-nhl-players-2013-14-stats.html" xr:uid="{25A9C443-9EC3-41A7-B333-61A576CC7882}"/>
    <hyperlink ref="C201" r:id="rId209" display="https://www.quanthockey.com/nhl/nationality/czech-nhl-players-2013-14-stats.html" xr:uid="{822AF442-50F3-4746-9911-EB083DA53E55}"/>
    <hyperlink ref="C202" r:id="rId210" display="https://www.quanthockey.com/nhl/nationality/russian-nhl-players-2013-14-stats.html" xr:uid="{3E80EDC3-8524-4949-8A37-04E97389681C}"/>
    <hyperlink ref="C203" r:id="rId211" display="https://www.quanthockey.com/nhl/nationality/finnish-nhl-players-2013-14-stats.html" xr:uid="{B6F67148-E741-4A3D-AF4C-489C2622ADC6}"/>
    <hyperlink ref="C204" r:id="rId212" display="https://www.quanthockey.com/nhl/nationality/slovak-nhl-players-2013-14-stats.html" xr:uid="{58D1F146-F693-4D5D-AA33-CDC725C6E036}"/>
    <hyperlink ref="C205" r:id="rId213" display="https://www.quanthockey.com/nhl/nationality/swiss-nhl-players-2013-14-stats.html" xr:uid="{633A2E8D-6904-4786-A564-1A50A091E353}"/>
    <hyperlink ref="C206" r:id="rId214" display="https://www.quanthockey.com/nhl/nationality/danish-nhl-players-2013-14-stats.html" xr:uid="{3DBC54C5-D6A8-42C3-837D-34B567D742E2}"/>
    <hyperlink ref="C207" r:id="rId215" display="https://www.quanthockey.com/nhl/nationality/german-nhl-players-2013-14-stats.html" xr:uid="{A7F64042-39A0-4613-8FA9-C4646A488594}"/>
    <hyperlink ref="C208" r:id="rId216" display="https://www.quanthockey.com/nhl/nationality/austrian-nhl-players-2013-14-stats.html" xr:uid="{6451F6AF-3B37-4D90-B0DA-40228963FC4C}"/>
    <hyperlink ref="C209" r:id="rId217" display="https://www.quanthockey.com/nhl/nationality/belarussian-nhl-players-2013-14-stats.html" xr:uid="{8EFCBA46-EA34-43A3-880D-434913F40E0E}"/>
    <hyperlink ref="C210" r:id="rId218" display="https://www.quanthockey.com/nhl/nationality/french-nhl-players-2013-14-stats.html" xr:uid="{512313D7-1292-447A-B173-66EA79381C7E}"/>
    <hyperlink ref="C211" r:id="rId219" display="https://www.quanthockey.com/nhl/nationality/latvian-nhl-players-2013-14-stats.html" xr:uid="{54EFC205-39C2-4BCD-955C-448201F100A6}"/>
    <hyperlink ref="C212" r:id="rId220" display="https://www.quanthockey.com/nhl/nationality/slovenian-nhl-players-2013-14-stats.html" xr:uid="{9E9300F6-E92D-4A53-8F79-0A2970D67B6E}"/>
    <hyperlink ref="C213" r:id="rId221" display="https://www.quanthockey.com/nhl/nationality/norwegian-nhl-players-2013-14-stats.html" xr:uid="{E262C5E5-9D51-4161-A8EC-420B72866897}"/>
    <hyperlink ref="C214" r:id="rId222" display="https://www.quanthockey.com/nhl/nationality/lithuanian-nhl-players-2013-14-stats.html" xr:uid="{533871E5-8D78-460B-BAB1-37F1D79F2809}"/>
    <hyperlink ref="C215" r:id="rId223" display="https://www.quanthockey.com/nhl/nationality/canadian-nhl-players-2012-13-stats.html" xr:uid="{A109029A-D16D-4873-93B3-2FA45F7D0760}"/>
    <hyperlink ref="C216" r:id="rId224" display="https://www.quanthockey.com/nhl/nationality/american-nhl-players-2012-13-stats.html" xr:uid="{17FCA617-CC81-4C18-B4B1-78082E9F363B}"/>
    <hyperlink ref="C217" r:id="rId225" display="https://www.quanthockey.com/nhl/nationality/swedish-nhl-players-2012-13-stats.html" xr:uid="{7173D3AF-1379-417D-8050-F0D11174D052}"/>
    <hyperlink ref="C218" r:id="rId226" display="https://www.quanthockey.com/nhl/nationality/czech-nhl-players-2012-13-stats.html" xr:uid="{CC76DF7B-ED15-42B4-8AF9-8D909EBF19C4}"/>
    <hyperlink ref="C219" r:id="rId227" display="https://www.quanthockey.com/nhl/nationality/finnish-nhl-players-2012-13-stats.html" xr:uid="{EDF87B71-9B33-4420-B5B6-D076BF81C067}"/>
    <hyperlink ref="C220" r:id="rId228" display="https://www.quanthockey.com/nhl/nationality/russian-nhl-players-2012-13-stats.html" xr:uid="{C7280FEA-0AEE-44F6-B834-F9A7A2019667}"/>
    <hyperlink ref="C221" r:id="rId229" display="https://www.quanthockey.com/nhl/nationality/slovak-nhl-players-2012-13-stats.html" xr:uid="{6BA4F0A7-63F4-4ED0-9A65-0B67D6F511B1}"/>
    <hyperlink ref="C222" r:id="rId230" display="https://www.quanthockey.com/nhl/nationality/swiss-nhl-players-2012-13-stats.html" xr:uid="{2A39D1FB-A50F-455B-860C-8E68CB73290C}"/>
    <hyperlink ref="C223" r:id="rId231" display="https://www.quanthockey.com/nhl/nationality/german-nhl-players-2012-13-stats.html" xr:uid="{31297200-9355-4048-BAB5-02EAFFA59E04}"/>
    <hyperlink ref="C224" r:id="rId232" display="https://www.quanthockey.com/nhl/nationality/danish-nhl-players-2012-13-stats.html" xr:uid="{BD7D5C00-6F33-4891-82E1-F9064B8F1637}"/>
    <hyperlink ref="C225" r:id="rId233" display="https://www.quanthockey.com/nhl/nationality/austrian-nhl-players-2012-13-stats.html" xr:uid="{14D84968-2A6B-4FE8-821A-3D58B690C432}"/>
    <hyperlink ref="C226" r:id="rId234" display="https://www.quanthockey.com/nhl/nationality/belarussian-nhl-players-2012-13-stats.html" xr:uid="{4E232CE9-5BDB-4DFB-A3E8-F27393A49EE9}"/>
    <hyperlink ref="C227" r:id="rId235" display="https://www.quanthockey.com/nhl/nationality/french-nhl-players-2012-13-stats.html" xr:uid="{77CCDE55-8E1D-4CCC-A2E2-4F45933549F2}"/>
    <hyperlink ref="C228" r:id="rId236" display="https://www.quanthockey.com/nhl/nationality/ukrainian-nhl-players-2012-13-stats.html" xr:uid="{FD7E37BC-3821-48F4-B506-BE5FE98A46C1}"/>
    <hyperlink ref="C229" r:id="rId237" display="https://www.quanthockey.com/nhl/nationality/slovenian-nhl-players-2012-13-stats.html" xr:uid="{450577A3-7573-4F78-9C33-10BEC15E60EE}"/>
    <hyperlink ref="C230" r:id="rId238" display="https://www.quanthockey.com/nhl/nationality/latvian-nhl-players-2012-13-stats.html" xr:uid="{19A27787-A208-4D29-9278-D95564C9C334}"/>
    <hyperlink ref="C231" r:id="rId239" display="https://www.quanthockey.com/nhl/nationality/norwegian-nhl-players-2012-13-stats.html" xr:uid="{9E56693D-7DB6-4B90-A4D5-4998506931AA}"/>
    <hyperlink ref="C232" r:id="rId240" display="https://www.quanthockey.com/nhl/nationality/kazakh-nhl-players-2012-13-stats.html" xr:uid="{8B1EB2A5-D797-4D99-BF65-48E3F6122040}"/>
    <hyperlink ref="C233" r:id="rId241" display="https://www.quanthockey.com/nhl/nationality/lithuanian-nhl-players-2012-13-stats.html" xr:uid="{4BA3E3D8-D1E7-4BE7-ACC2-F0BD29E643CC}"/>
    <hyperlink ref="C234" r:id="rId242" display="https://www.quanthockey.com/nhl/nationality/canadian-nhl-players-2011-12-stats.html" xr:uid="{A9BF5488-798C-4311-BF1E-F72AC33AC1A1}"/>
    <hyperlink ref="C235" r:id="rId243" display="https://www.quanthockey.com/nhl/nationality/american-nhl-players-2011-12-stats.html" xr:uid="{959C3F60-A2D0-4750-89E4-F8A3B1B7E9AA}"/>
    <hyperlink ref="C236" r:id="rId244" display="https://www.quanthockey.com/nhl/nationality/swedish-nhl-players-2011-12-stats.html" xr:uid="{2B652B56-41F8-4D6C-A36B-17C49AFCF3D5}"/>
    <hyperlink ref="C237" r:id="rId245" display="https://www.quanthockey.com/nhl/nationality/czech-nhl-players-2011-12-stats.html" xr:uid="{BC70992F-DF8F-4452-9EB5-3517FDF9EEF0}"/>
    <hyperlink ref="C238" r:id="rId246" display="https://www.quanthockey.com/nhl/nationality/russian-nhl-players-2011-12-stats.html" xr:uid="{81EA8CC8-0859-4160-8F06-5A61DC0D256D}"/>
    <hyperlink ref="C239" r:id="rId247" display="https://www.quanthockey.com/nhl/nationality/finnish-nhl-players-2011-12-stats.html" xr:uid="{09509E42-24BC-4BB2-83D1-ED2ACB43E57A}"/>
    <hyperlink ref="C240" r:id="rId248" display="https://www.quanthockey.com/nhl/nationality/slovak-nhl-players-2011-12-stats.html" xr:uid="{9EAE2004-E75A-499C-8050-3051A7546D76}"/>
    <hyperlink ref="C241" r:id="rId249" display="https://www.quanthockey.com/nhl/nationality/swiss-nhl-players-2011-12-stats.html" xr:uid="{8ABF8C26-DE79-481F-AF70-27BE0895067F}"/>
    <hyperlink ref="C242" r:id="rId250" display="https://www.quanthockey.com/nhl/nationality/german-nhl-players-2011-12-stats.html" xr:uid="{9FF6F0E6-1FF6-4053-AC88-50A6FA7CCB79}"/>
    <hyperlink ref="C243" r:id="rId251" display="https://www.quanthockey.com/nhl/nationality/danish-nhl-players-2011-12-stats.html" xr:uid="{2EDF2586-23E3-4E80-A183-7EBB5D4860D5}"/>
    <hyperlink ref="C244" r:id="rId252" display="https://www.quanthockey.com/nhl/nationality/latvian-nhl-players-2011-12-stats.html" xr:uid="{7D65B00B-B599-486E-BC4C-91F9E6631B68}"/>
    <hyperlink ref="C245" r:id="rId253" display="https://www.quanthockey.com/nhl/nationality/austrian-nhl-players-2011-12-stats.html" xr:uid="{EF2757C1-75E2-467D-BDA3-FC223B82534E}"/>
    <hyperlink ref="C246" r:id="rId254" display="https://www.quanthockey.com/nhl/nationality/belarussian-nhl-players-2011-12-stats.html" xr:uid="{F94D9D34-7D74-4E9D-8D0A-76F94EDAAEA3}"/>
    <hyperlink ref="C247" r:id="rId255" display="https://www.quanthockey.com/nhl/nationality/slovenian-nhl-players-2011-12-stats.html" xr:uid="{3529E266-9FE8-4639-932D-473589B6211E}"/>
    <hyperlink ref="C248" r:id="rId256" display="https://www.quanthockey.com/nhl/nationality/ukrainian-nhl-players-2011-12-stats.html" xr:uid="{AF2AB503-A560-455E-AB4C-1CCA82B1D8AD}"/>
    <hyperlink ref="C249" r:id="rId257" display="https://www.quanthockey.com/nhl/nationality/south-korean-nhl-players-2011-12-stats.html" xr:uid="{45E26FC6-6354-4DC9-8A05-B2CD7AB867F2}"/>
    <hyperlink ref="C250" r:id="rId258" display="https://www.quanthockey.com/nhl/nationality/french-nhl-players-2011-12-stats.html" xr:uid="{63F6F518-99B9-461C-9A9D-2BD430B107B0}"/>
    <hyperlink ref="C251" r:id="rId259" display="https://www.quanthockey.com/nhl/nationality/norwegian-nhl-players-2011-12-stats.html" xr:uid="{6A23340E-1D89-4A78-BCA4-5EF52F0555C2}"/>
    <hyperlink ref="C252" r:id="rId260" display="https://www.quanthockey.com/nhl/nationality/kazakh-nhl-players-2011-12-stats.html" xr:uid="{26B8090B-7A05-49EA-B024-ECD01764CE3A}"/>
    <hyperlink ref="C253" r:id="rId261" display="https://www.quanthockey.com/nhl/nationality/lithuanian-nhl-players-2011-12-stats.html" xr:uid="{824CC97C-ED89-40A5-840D-E5AF3417ABBB}"/>
    <hyperlink ref="C254" r:id="rId262" display="https://www.quanthockey.com/nhl/nationality/canadian-nhl-players-2010-11-stats.html" xr:uid="{E5BCE78D-F280-436A-9794-93C391B5A2A7}"/>
    <hyperlink ref="C255" r:id="rId263" display="https://www.quanthockey.com/nhl/nationality/american-nhl-players-2010-11-stats.html" xr:uid="{921A20B4-9A7C-4C5D-9788-2B97ABFC55B2}"/>
    <hyperlink ref="C256" r:id="rId264" display="https://www.quanthockey.com/nhl/nationality/swedish-nhl-players-2010-11-stats.html" xr:uid="{EF7A7350-FEAD-4026-948D-9CAD1B999A40}"/>
    <hyperlink ref="C257" r:id="rId265" display="https://www.quanthockey.com/nhl/nationality/czech-nhl-players-2010-11-stats.html" xr:uid="{38F4C8D2-D364-49CF-B94F-13E2568E5957}"/>
    <hyperlink ref="C258" r:id="rId266" display="https://www.quanthockey.com/nhl/nationality/russian-nhl-players-2010-11-stats.html" xr:uid="{8D28F032-E9AA-4CDD-9164-E228CCB5FB6B}"/>
    <hyperlink ref="C259" r:id="rId267" display="https://www.quanthockey.com/nhl/nationality/finnish-nhl-players-2010-11-stats.html" xr:uid="{EF534F86-B5D5-4B06-B8FF-0527349BAE18}"/>
    <hyperlink ref="C260" r:id="rId268" display="https://www.quanthockey.com/nhl/nationality/slovak-nhl-players-2010-11-stats.html" xr:uid="{5981E7F7-68A9-46EE-AA68-FC62BA6D3BCE}"/>
    <hyperlink ref="C261" r:id="rId269" display="https://www.quanthockey.com/nhl/nationality/german-nhl-players-2010-11-stats.html" xr:uid="{45927C45-E4B6-415D-AF01-FCE2282BBB00}"/>
    <hyperlink ref="C262" r:id="rId270" display="https://www.quanthockey.com/nhl/nationality/swiss-nhl-players-2010-11-stats.html" xr:uid="{CD79208D-EF4C-47FD-B590-B568C64E46AD}"/>
    <hyperlink ref="C263" r:id="rId271" display="https://www.quanthockey.com/nhl/nationality/danish-nhl-players-2010-11-stats.html" xr:uid="{1F483C32-5E91-4F9B-B26A-FE9825CE199F}"/>
    <hyperlink ref="C264" r:id="rId272" display="https://www.quanthockey.com/nhl/nationality/belarussian-nhl-players-2010-11-stats.html" xr:uid="{D143582C-C1D4-4351-9828-46F00F75160B}"/>
    <hyperlink ref="C265" r:id="rId273" display="https://www.quanthockey.com/nhl/nationality/latvian-nhl-players-2010-11-stats.html" xr:uid="{5DD7207A-9133-4FA7-AAB5-8C29C3B61C71}"/>
    <hyperlink ref="C266" r:id="rId274" display="https://www.quanthockey.com/nhl/nationality/austrian-nhl-players-2010-11-stats.html" xr:uid="{B630A345-0C64-4FD3-B21D-FA8A91087B33}"/>
    <hyperlink ref="C267" r:id="rId275" display="https://www.quanthockey.com/nhl/nationality/kazakh-nhl-players-2010-11-stats.html" xr:uid="{CDC63CCC-0994-4FA9-944F-55B2CC943183}"/>
    <hyperlink ref="C268" r:id="rId276" display="https://www.quanthockey.com/nhl/nationality/ukrainian-nhl-players-2010-11-stats.html" xr:uid="{A768D030-31E4-45E8-88F2-50EAEB47FC6A}"/>
    <hyperlink ref="C269" r:id="rId277" display="https://www.quanthockey.com/nhl/nationality/slovenian-nhl-players-2010-11-stats.html" xr:uid="{0DF8FA69-6339-4FD8-8144-881837883EF9}"/>
    <hyperlink ref="C270" r:id="rId278" display="https://www.quanthockey.com/nhl/nationality/norwegian-nhl-players-2010-11-stats.html" xr:uid="{92098A9D-D580-46B7-A931-48F50EE7C08C}"/>
    <hyperlink ref="C271" r:id="rId279" display="https://www.quanthockey.com/nhl/nationality/lithuanian-nhl-players-2010-11-stats.html" xr:uid="{D50C1CB7-AB78-42E0-81E8-162C9A9751E6}"/>
    <hyperlink ref="C272" r:id="rId280" display="https://www.quanthockey.com/nhl/nationality/south-korean-nhl-players-2010-11-stats.html" xr:uid="{34A1F45F-F01F-43CE-B3E3-14A9D90FC346}"/>
    <hyperlink ref="C273" r:id="rId281" display="https://www.quanthockey.com/nhl/nationality/french-nhl-players-2010-11-stats.html" xr:uid="{3DB75ADB-C5D3-4510-9655-6F5448241FD9}"/>
    <hyperlink ref="C274" r:id="rId282" display="https://www.quanthockey.com/nhl/nationality/canadian-nhl-players-2009-10-stats.html" xr:uid="{13A3CE78-F4B1-4E49-9DE9-9FA4EA4E3DF5}"/>
    <hyperlink ref="C275" r:id="rId283" display="https://www.quanthockey.com/nhl/nationality/american-nhl-players-2009-10-stats.html" xr:uid="{9818F5D4-E99E-410B-8BBD-D28D41E7CB9A}"/>
    <hyperlink ref="C276" r:id="rId284" display="https://www.quanthockey.com/nhl/nationality/swedish-nhl-players-2009-10-stats.html" xr:uid="{F9158E3B-9A6D-4F8D-B905-F8C4D45DD177}"/>
    <hyperlink ref="C277" r:id="rId285" display="https://www.quanthockey.com/nhl/nationality/czech-nhl-players-2009-10-stats.html" xr:uid="{5D569591-CFC9-4D1E-8057-1AEA844C4776}"/>
    <hyperlink ref="C278" r:id="rId286" display="https://www.quanthockey.com/nhl/nationality/finnish-nhl-players-2009-10-stats.html" xr:uid="{4E95903F-103C-4A4F-9BFD-EDC02A99A3D7}"/>
    <hyperlink ref="C279" r:id="rId287" display="https://www.quanthockey.com/nhl/nationality/russian-nhl-players-2009-10-stats.html" xr:uid="{9514A92D-92F3-422B-8E38-38B400C258BA}"/>
    <hyperlink ref="C280" r:id="rId288" display="https://www.quanthockey.com/nhl/nationality/slovak-nhl-players-2009-10-stats.html" xr:uid="{AF204445-5A12-41B4-8D21-C12C85EE1B3E}"/>
    <hyperlink ref="C281" r:id="rId289" display="https://www.quanthockey.com/nhl/nationality/german-nhl-players-2009-10-stats.html" xr:uid="{4EA4D28F-2320-4BA8-B714-670203EF2BF2}"/>
    <hyperlink ref="C282" r:id="rId290" display="https://www.quanthockey.com/nhl/nationality/danish-nhl-players-2009-10-stats.html" xr:uid="{35F80F0D-AB5F-4A02-A1D7-DAC0A8DB26E0}"/>
    <hyperlink ref="C283" r:id="rId291" display="https://www.quanthockey.com/nhl/nationality/belarussian-nhl-players-2009-10-stats.html" xr:uid="{986D7E05-6CC5-446D-80E8-3FF4E4078045}"/>
    <hyperlink ref="C284" r:id="rId292" display="https://www.quanthockey.com/nhl/nationality/latvian-nhl-players-2009-10-stats.html" xr:uid="{24AC5D7E-C37C-46A2-842B-64FA20E8A32D}"/>
    <hyperlink ref="C285" r:id="rId293" display="https://www.quanthockey.com/nhl/nationality/swiss-nhl-players-2009-10-stats.html" xr:uid="{AFDE143E-0003-486A-97F8-9A8DD18C2659}"/>
    <hyperlink ref="C286" r:id="rId294" display="https://www.quanthockey.com/nhl/nationality/kazakh-nhl-players-2009-10-stats.html" xr:uid="{0302160E-17C9-47A8-9F28-869D17ED5F97}"/>
    <hyperlink ref="C287" r:id="rId295" display="https://www.quanthockey.com/nhl/nationality/austrian-nhl-players-2009-10-stats.html" xr:uid="{D0D6C425-3FE6-4154-BD4B-7098A37F1C78}"/>
    <hyperlink ref="C288" r:id="rId296" display="https://www.quanthockey.com/nhl/nationality/ukrainian-nhl-players-2009-10-stats.html" xr:uid="{1BC8333A-CB75-4EB9-87FB-0D6E555DED49}"/>
    <hyperlink ref="C289" r:id="rId297" display="https://www.quanthockey.com/nhl/nationality/norwegian-nhl-players-2009-10-stats.html" xr:uid="{0EA57A02-C154-4264-BB22-3623B44397D4}"/>
    <hyperlink ref="C290" r:id="rId298" display="https://www.quanthockey.com/nhl/nationality/lithuanian-nhl-players-2009-10-stats.html" xr:uid="{D9A6D829-81BA-465C-9660-368343C0E59D}"/>
    <hyperlink ref="C291" r:id="rId299" display="https://www.quanthockey.com/nhl/nationality/south-korean-nhl-players-2009-10-stats.html" xr:uid="{63536E08-C1B9-4BC8-A278-F539CD88CDCB}"/>
    <hyperlink ref="C292" r:id="rId300" display="https://www.quanthockey.com/nhl/nationality/french-nhl-players-2009-10-stats.html" xr:uid="{21B61EC3-3F4E-48D5-9F23-6B3E5A1F2A82}"/>
    <hyperlink ref="C293" r:id="rId301" display="https://www.quanthockey.com/nhl/nationality/slovenian-nhl-players-2009-10-stats.html" xr:uid="{1FCCA047-E7C9-4129-B93A-7E17653DDB83}"/>
    <hyperlink ref="C294" r:id="rId302" display="https://www.quanthockey.com/nhl/nationality/canadian-nhl-players-2008-09-stats.html" xr:uid="{8977AC8B-71D7-4771-965A-631EC9B355A9}"/>
    <hyperlink ref="C295" r:id="rId303" display="https://www.quanthockey.com/nhl/nationality/american-nhl-players-2008-09-stats.html" xr:uid="{9D39010D-577C-48D8-802F-D306309C6D12}"/>
    <hyperlink ref="C296" r:id="rId304" display="https://www.quanthockey.com/nhl/nationality/czech-nhl-players-2008-09-stats.html" xr:uid="{0DAB3894-86DC-4C0B-A53A-96257BE02000}"/>
    <hyperlink ref="C297" r:id="rId305" display="https://www.quanthockey.com/nhl/nationality/swedish-nhl-players-2008-09-stats.html" xr:uid="{A02DF3B1-842C-457B-B9C7-0044CF9F2420}"/>
    <hyperlink ref="C298" r:id="rId306" display="https://www.quanthockey.com/nhl/nationality/finnish-nhl-players-2008-09-stats.html" xr:uid="{4F68D817-59D4-4718-B73D-D8ADB5566977}"/>
    <hyperlink ref="C299" r:id="rId307" display="https://www.quanthockey.com/nhl/nationality/russian-nhl-players-2008-09-stats.html" xr:uid="{FD43D1E6-527A-40B5-90CC-22BA8C6C1FEF}"/>
    <hyperlink ref="C300" r:id="rId308" display="https://www.quanthockey.com/nhl/nationality/slovak-nhl-players-2008-09-stats.html" xr:uid="{C4C71761-7CC0-4E34-B78B-EED6FFD977CD}"/>
    <hyperlink ref="C301" r:id="rId309" display="https://www.quanthockey.com/nhl/nationality/german-nhl-players-2008-09-stats.html" xr:uid="{AA34DE0D-74D1-45A4-BB72-6FF73363EF5D}"/>
    <hyperlink ref="C302" r:id="rId310" display="https://www.quanthockey.com/nhl/nationality/swiss-nhl-players-2008-09-stats.html" xr:uid="{41C4BE42-8291-44EA-BA4C-2FB5A6D6FD04}"/>
    <hyperlink ref="C303" r:id="rId311" display="https://www.quanthockey.com/nhl/nationality/danish-nhl-players-2008-09-stats.html" xr:uid="{19212AE2-7C72-4A2A-9E53-EBAF5F17B16A}"/>
    <hyperlink ref="C304" r:id="rId312" display="https://www.quanthockey.com/nhl/nationality/belarussian-nhl-players-2008-09-stats.html" xr:uid="{49FDCF44-0DF9-44E3-A894-436B48848F4C}"/>
    <hyperlink ref="C305" r:id="rId313" display="https://www.quanthockey.com/nhl/nationality/latvian-nhl-players-2008-09-stats.html" xr:uid="{9392E4B1-0F1F-4137-A646-CE1CFA3676EF}"/>
    <hyperlink ref="C306" r:id="rId314" display="https://www.quanthockey.com/nhl/nationality/kazakh-nhl-players-2008-09-stats.html" xr:uid="{9D371DBD-BC62-4E50-BC91-FC5D69D0C66F}"/>
    <hyperlink ref="C307" r:id="rId315" display="https://www.quanthockey.com/nhl/nationality/austrian-nhl-players-2008-09-stats.html" xr:uid="{B43B0D2D-2234-4FF5-92EB-5725091919DD}"/>
    <hyperlink ref="C308" r:id="rId316" display="https://www.quanthockey.com/nhl/nationality/ukrainian-nhl-players-2008-09-stats.html" xr:uid="{1E6021E7-9E9F-47FA-A844-2CBE63FD5072}"/>
    <hyperlink ref="C309" r:id="rId317" display="https://www.quanthockey.com/nhl/nationality/french-nhl-players-2008-09-stats.html" xr:uid="{921ED904-DFE9-4674-A13C-F246AEE43680}"/>
    <hyperlink ref="C310" r:id="rId318" display="https://www.quanthockey.com/nhl/nationality/slovenian-nhl-players-2008-09-stats.html" xr:uid="{B36625ED-F439-462C-9912-E43417911289}"/>
    <hyperlink ref="C311" r:id="rId319" display="https://www.quanthockey.com/nhl/nationality/norwegian-nhl-players-2008-09-stats.html" xr:uid="{92691FB1-17D0-4F86-A366-0EC41A2FBBDB}"/>
    <hyperlink ref="C312" r:id="rId320" display="https://www.quanthockey.com/nhl/nationality/lithuanian-nhl-players-2008-09-stats.html" xr:uid="{8FA0A723-1406-488A-B1ED-0C4FBF8F5A8B}"/>
    <hyperlink ref="C313" r:id="rId321" display="https://www.quanthockey.com/nhl/nationality/canadian-nhl-players-2007-08-stats.html" xr:uid="{434160C0-CFEB-4194-B454-837282EEF501}"/>
    <hyperlink ref="C314" r:id="rId322" display="https://www.quanthockey.com/nhl/nationality/american-nhl-players-2007-08-stats.html" xr:uid="{DDE78AC8-736E-4167-8985-A1CEC9193E47}"/>
    <hyperlink ref="C315" r:id="rId323" display="https://www.quanthockey.com/nhl/nationality/czech-nhl-players-2007-08-stats.html" xr:uid="{1789589C-1488-4DCF-8974-82A705B29B25}"/>
    <hyperlink ref="C316" r:id="rId324" display="https://www.quanthockey.com/nhl/nationality/swedish-nhl-players-2007-08-stats.html" xr:uid="{24985705-0503-417D-ADE8-8381DF7564ED}"/>
    <hyperlink ref="C317" r:id="rId325" display="https://www.quanthockey.com/nhl/nationality/finnish-nhl-players-2007-08-stats.html" xr:uid="{73288A5F-5E62-4013-82CE-FF80ACEFEC37}"/>
    <hyperlink ref="C318" r:id="rId326" display="https://www.quanthockey.com/nhl/nationality/russian-nhl-players-2007-08-stats.html" xr:uid="{FBABB23D-0C14-4AD9-8AE8-FD1AC4EE0AF0}"/>
    <hyperlink ref="C319" r:id="rId327" display="https://www.quanthockey.com/nhl/nationality/slovak-nhl-players-2007-08-stats.html" xr:uid="{D5EAE4A7-6F7B-475A-97F3-211881B63690}"/>
    <hyperlink ref="C320" r:id="rId328" display="https://www.quanthockey.com/nhl/nationality/german-nhl-players-2007-08-stats.html" xr:uid="{856F9877-FE01-4733-8C51-9D7353E34182}"/>
    <hyperlink ref="C321" r:id="rId329" display="https://www.quanthockey.com/nhl/nationality/belarussian-nhl-players-2007-08-stats.html" xr:uid="{19A1A984-99CF-4CF5-95BC-D98EFF3F2616}"/>
    <hyperlink ref="C322" r:id="rId330" display="https://www.quanthockey.com/nhl/nationality/swiss-nhl-players-2007-08-stats.html" xr:uid="{FF8463BC-D291-47C1-9CF8-777569A4796E}"/>
    <hyperlink ref="C323" r:id="rId331" display="https://www.quanthockey.com/nhl/nationality/kazakh-nhl-players-2007-08-stats.html" xr:uid="{CAD28F12-D408-4284-83B9-95AC5DE4B756}"/>
    <hyperlink ref="C324" r:id="rId332" display="https://www.quanthockey.com/nhl/nationality/latvian-nhl-players-2007-08-stats.html" xr:uid="{DE605257-3450-4676-8C8E-C92DF8EF93D0}"/>
    <hyperlink ref="C325" r:id="rId333" display="https://www.quanthockey.com/nhl/nationality/danish-nhl-players-2007-08-stats.html" xr:uid="{8D6DC309-C7A9-41ED-A2F0-0AB34F324357}"/>
    <hyperlink ref="C326" r:id="rId334" display="https://www.quanthockey.com/nhl/nationality/ukrainian-nhl-players-2007-08-stats.html" xr:uid="{13D4DA86-2E3A-4738-BA0D-05BB22C8960F}"/>
    <hyperlink ref="C327" r:id="rId335" display="https://www.quanthockey.com/nhl/nationality/austrian-nhl-players-2007-08-stats.html" xr:uid="{C9434B32-DF0B-4F53-8EDC-CD59F483963B}"/>
    <hyperlink ref="C328" r:id="rId336" display="https://www.quanthockey.com/nhl/nationality/norwegian-nhl-players-2007-08-stats.html" xr:uid="{1F39691C-97BE-4B91-97F0-7372F9ABF6A0}"/>
    <hyperlink ref="C329" r:id="rId337" display="https://www.quanthockey.com/nhl/nationality/lithuanian-nhl-players-2007-08-stats.html" xr:uid="{22F16474-084A-4AB0-AA12-082E5FD6019F}"/>
    <hyperlink ref="C330" r:id="rId338" display="https://www.quanthockey.com/nhl/nationality/south-korean-nhl-players-2007-08-stats.html" xr:uid="{6C27F2A4-4310-485A-87D4-DC45CDCED6F7}"/>
    <hyperlink ref="C331" r:id="rId339" display="https://www.quanthockey.com/nhl/nationality/french-nhl-players-2007-08-stats.html" xr:uid="{76D4961E-84C1-4661-9313-BD08082524EE}"/>
    <hyperlink ref="C332" r:id="rId340" display="https://www.quanthockey.com/nhl/nationality/slovenian-nhl-players-2007-08-stats.html" xr:uid="{ED4562D8-EEDD-4439-B16D-BB9BACB609C7}"/>
    <hyperlink ref="C333" r:id="rId341" display="https://www.quanthockey.com/nhl/nationality/canadian-nhl-players-2006-07-stats.html" xr:uid="{A5A9F7E4-83BF-4594-8694-F0B36909864B}"/>
    <hyperlink ref="C334" r:id="rId342" display="https://www.quanthockey.com/nhl/nationality/american-nhl-players-2006-07-stats.html" xr:uid="{DACABAFD-FE78-4E75-B892-1224FFF33B1E}"/>
    <hyperlink ref="C335" r:id="rId343" display="https://www.quanthockey.com/nhl/nationality/czech-nhl-players-2006-07-stats.html" xr:uid="{06C31C34-00E3-4718-88FD-539FF3946CA5}"/>
    <hyperlink ref="C336" r:id="rId344" display="https://www.quanthockey.com/nhl/nationality/swedish-nhl-players-2006-07-stats.html" xr:uid="{6A560687-FD11-41DE-BEE0-6688FBF4A10B}"/>
    <hyperlink ref="C337" r:id="rId345" display="https://www.quanthockey.com/nhl/nationality/russian-nhl-players-2006-07-stats.html" xr:uid="{8BDA3C6A-68F0-4D07-ADE9-4B3FB1BDA8DF}"/>
    <hyperlink ref="C338" r:id="rId346" display="https://www.quanthockey.com/nhl/nationality/finnish-nhl-players-2006-07-stats.html" xr:uid="{EC4BBFF4-366F-4C9F-8676-66E680AA8E37}"/>
    <hyperlink ref="C339" r:id="rId347" display="https://www.quanthockey.com/nhl/nationality/slovak-nhl-players-2006-07-stats.html" xr:uid="{6767979B-7973-46CA-A2B1-7478EB621B7B}"/>
    <hyperlink ref="C340" r:id="rId348" display="https://www.quanthockey.com/nhl/nationality/german-nhl-players-2006-07-stats.html" xr:uid="{56E2E6C3-8749-4843-A1C0-C2006A924E9E}"/>
    <hyperlink ref="C341" r:id="rId349" display="https://www.quanthockey.com/nhl/nationality/kazakh-nhl-players-2006-07-stats.html" xr:uid="{6DE19C49-4DD2-4906-9A6A-FCC9CD288D55}"/>
    <hyperlink ref="C342" r:id="rId350" display="https://www.quanthockey.com/nhl/nationality/swiss-nhl-players-2006-07-stats.html" xr:uid="{4C9F1B5C-2AC6-4C9D-AE08-654068FE970E}"/>
    <hyperlink ref="C343" r:id="rId351" display="https://www.quanthockey.com/nhl/nationality/latvian-nhl-players-2006-07-stats.html" xr:uid="{6E9705E5-DE2E-4174-88F8-7028C6A008A3}"/>
    <hyperlink ref="C344" r:id="rId352" display="https://www.quanthockey.com/nhl/nationality/belarussian-nhl-players-2006-07-stats.html" xr:uid="{58F70F03-3802-4DFB-A6BD-87E37610E561}"/>
    <hyperlink ref="C345" r:id="rId353" display="https://www.quanthockey.com/nhl/nationality/austrian-nhl-players-2006-07-stats.html" xr:uid="{15C76545-F7A9-4347-9052-F26E022C78D4}"/>
    <hyperlink ref="C346" r:id="rId354" display="https://www.quanthockey.com/nhl/nationality/ukrainian-nhl-players-2006-07-stats.html" xr:uid="{DFCA9423-CB20-400B-B962-9E08C329F909}"/>
    <hyperlink ref="C347" r:id="rId355" display="https://www.quanthockey.com/nhl/nationality/norwegian-nhl-players-2006-07-stats.html" xr:uid="{89D8D85B-E01B-4A46-841B-C931562D1B77}"/>
    <hyperlink ref="C348" r:id="rId356" display="https://www.quanthockey.com/nhl/nationality/french-nhl-players-2006-07-stats.html" xr:uid="{0D5E8A6E-3321-404A-ADE8-BA191D0A3D7F}"/>
    <hyperlink ref="C349" r:id="rId357" display="https://www.quanthockey.com/nhl/nationality/lithuanian-nhl-players-2006-07-stats.html" xr:uid="{8668F082-FB8B-4E77-AD1B-DB2C2C1B2E49}"/>
    <hyperlink ref="C350" r:id="rId358" display="https://www.quanthockey.com/nhl/nationality/japanese-nhl-players-2006-07-stats.html" xr:uid="{949FBAB0-A968-4E07-BCEC-1C03599BCBA1}"/>
    <hyperlink ref="C351" r:id="rId359" display="https://www.quanthockey.com/nhl/nationality/south-korean-nhl-players-2006-07-stats.html" xr:uid="{FF2EEB70-5C00-4DC0-86A9-13E77551A0FF}"/>
    <hyperlink ref="C352" r:id="rId360" display="https://www.quanthockey.com/nhl/nationality/danish-nhl-players-2006-07-stats.html" xr:uid="{C195FBAB-47EC-4746-BDC3-80AD6D6902D5}"/>
    <hyperlink ref="C353" r:id="rId361" display="https://www.quanthockey.com/nhl/nationality/slovenian-nhl-players-2006-07-stats.html" xr:uid="{EFED1845-3B7C-49B3-A6FE-5976F2EBE5D5}"/>
    <hyperlink ref="C354" r:id="rId362" display="https://www.quanthockey.com/nhl/nationality/canadian-nhl-players-2005-06-stats.html" xr:uid="{5374D720-B369-45BE-888D-836C74962CFA}"/>
    <hyperlink ref="C355" r:id="rId363" display="https://www.quanthockey.com/nhl/nationality/american-nhl-players-2005-06-stats.html" xr:uid="{613DD2A6-F7DC-4178-B646-A83306A88C10}"/>
    <hyperlink ref="C356" r:id="rId364" display="https://www.quanthockey.com/nhl/nationality/czech-nhl-players-2005-06-stats.html" xr:uid="{072E74DB-6AD3-49AB-BFE9-DAFFBEEEF50A}"/>
    <hyperlink ref="C357" r:id="rId365" display="https://www.quanthockey.com/nhl/nationality/russian-nhl-players-2005-06-stats.html" xr:uid="{1EF72AE3-B8CB-413B-9BB0-31C35AC72F78}"/>
    <hyperlink ref="C358" r:id="rId366" display="https://www.quanthockey.com/nhl/nationality/swedish-nhl-players-2005-06-stats.html" xr:uid="{E5330ED1-64AB-4136-A402-5D34B835EB50}"/>
    <hyperlink ref="C359" r:id="rId367" display="https://www.quanthockey.com/nhl/nationality/finnish-nhl-players-2005-06-stats.html" xr:uid="{E4C294BE-02BF-4B63-BA86-20A5B812842F}"/>
    <hyperlink ref="C360" r:id="rId368" display="https://www.quanthockey.com/nhl/nationality/slovak-nhl-players-2005-06-stats.html" xr:uid="{235A576B-A4AD-468A-BEFD-09256DD134F7}"/>
    <hyperlink ref="C361" r:id="rId369" display="https://www.quanthockey.com/nhl/nationality/german-nhl-players-2005-06-stats.html" xr:uid="{1565A931-633E-4A2E-B932-287B40878BB4}"/>
    <hyperlink ref="C362" r:id="rId370" display="https://www.quanthockey.com/nhl/nationality/kazakh-nhl-players-2005-06-stats.html" xr:uid="{27C87365-A105-4B94-BF4B-ACF888815FAD}"/>
    <hyperlink ref="C363" r:id="rId371" display="https://www.quanthockey.com/nhl/nationality/belarussian-nhl-players-2005-06-stats.html" xr:uid="{1813112F-4C0F-4E88-BC18-9C651E140A39}"/>
    <hyperlink ref="C364" r:id="rId372" display="https://www.quanthockey.com/nhl/nationality/swiss-nhl-players-2005-06-stats.html" xr:uid="{3481BFC0-21F1-410D-8D60-02230A1ED7A1}"/>
    <hyperlink ref="C365" r:id="rId373" display="https://www.quanthockey.com/nhl/nationality/latvian-nhl-players-2005-06-stats.html" xr:uid="{1EEC1EE2-A464-425C-8427-B225E2ED4201}"/>
    <hyperlink ref="C366" r:id="rId374" display="https://www.quanthockey.com/nhl/nationality/austrian-nhl-players-2005-06-stats.html" xr:uid="{79CEAF4C-4C14-415A-8094-48C884D2DB0E}"/>
    <hyperlink ref="C367" r:id="rId375" display="https://www.quanthockey.com/nhl/nationality/polish-nhl-players-2005-06-stats.html" xr:uid="{1F826930-12F6-468F-BC3B-D0F90391DFE0}"/>
    <hyperlink ref="C368" r:id="rId376" display="https://www.quanthockey.com/nhl/nationality/ukrainian-nhl-players-2005-06-stats.html" xr:uid="{39F1A5BE-42C3-45B4-B822-E019D68E9B77}"/>
    <hyperlink ref="C369" r:id="rId377" display="https://www.quanthockey.com/nhl/nationality/french-nhl-players-2005-06-stats.html" xr:uid="{B832CB6F-7E3B-4073-8A28-8462667EE6B0}"/>
    <hyperlink ref="C370" r:id="rId378" display="https://www.quanthockey.com/nhl/nationality/norwegian-nhl-players-2005-06-stats.html" xr:uid="{63705A3C-95C3-4D30-AD72-8DAF560BC498}"/>
    <hyperlink ref="C371" r:id="rId379" display="https://www.quanthockey.com/nhl/nationality/lithuanian-nhl-players-2005-06-stats.html" xr:uid="{9FC6A69B-3EB8-40FD-80C4-5BBF4843528D}"/>
  </hyperlinks>
  <pageMargins left="0.7" right="0.7" top="0.75" bottom="0.75" header="0.3" footer="0.3"/>
  <drawing r:id="rId3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154A-3CC6-426C-B3DE-7FA945F48EBC}">
  <dimension ref="A1:C148"/>
  <sheetViews>
    <sheetView workbookViewId="0"/>
  </sheetViews>
  <sheetFormatPr defaultRowHeight="14.4"/>
  <sheetData>
    <row r="1" spans="1:3">
      <c r="A1" t="s">
        <v>0</v>
      </c>
      <c r="B1" t="s">
        <v>329</v>
      </c>
      <c r="C1" t="s">
        <v>330</v>
      </c>
    </row>
    <row r="2" spans="1:3">
      <c r="A2">
        <v>2024</v>
      </c>
      <c r="B2" t="s">
        <v>332</v>
      </c>
      <c r="C2">
        <v>0.41099999999999998</v>
      </c>
    </row>
    <row r="3" spans="1:3">
      <c r="A3">
        <v>2024</v>
      </c>
      <c r="B3" t="s">
        <v>333</v>
      </c>
      <c r="C3">
        <v>0.29599999999999999</v>
      </c>
    </row>
    <row r="4" spans="1:3">
      <c r="A4">
        <v>2024</v>
      </c>
      <c r="B4" t="s">
        <v>334</v>
      </c>
      <c r="C4">
        <v>9.5000000000000001E-2</v>
      </c>
    </row>
    <row r="5" spans="1:3">
      <c r="A5">
        <v>2024</v>
      </c>
      <c r="B5" t="s">
        <v>335</v>
      </c>
      <c r="C5">
        <v>6.4000000000000001E-2</v>
      </c>
    </row>
    <row r="6" spans="1:3">
      <c r="A6">
        <v>2024</v>
      </c>
      <c r="B6" t="s">
        <v>336</v>
      </c>
      <c r="C6">
        <v>5.5E-2</v>
      </c>
    </row>
    <row r="7" spans="1:3">
      <c r="A7">
        <v>2024</v>
      </c>
      <c r="B7" t="s">
        <v>337</v>
      </c>
      <c r="C7">
        <v>2.8000000000000001E-2</v>
      </c>
    </row>
    <row r="8" spans="1:3">
      <c r="A8">
        <v>2024</v>
      </c>
      <c r="B8" t="s">
        <v>338</v>
      </c>
      <c r="C8">
        <v>1.0999999999999999E-2</v>
      </c>
    </row>
    <row r="9" spans="1:3">
      <c r="A9">
        <v>2023</v>
      </c>
      <c r="B9" t="s">
        <v>332</v>
      </c>
      <c r="C9">
        <v>0.42499999999999999</v>
      </c>
    </row>
    <row r="10" spans="1:3">
      <c r="A10">
        <v>2023</v>
      </c>
      <c r="B10" t="s">
        <v>333</v>
      </c>
      <c r="C10">
        <v>0.28199999999999997</v>
      </c>
    </row>
    <row r="11" spans="1:3">
      <c r="A11">
        <v>2023</v>
      </c>
      <c r="B11" t="s">
        <v>334</v>
      </c>
      <c r="C11">
        <v>9.9000000000000005E-2</v>
      </c>
    </row>
    <row r="12" spans="1:3">
      <c r="A12">
        <v>2023</v>
      </c>
      <c r="B12" t="s">
        <v>335</v>
      </c>
      <c r="C12">
        <v>6.5000000000000002E-2</v>
      </c>
    </row>
    <row r="13" spans="1:3">
      <c r="A13">
        <v>2023</v>
      </c>
      <c r="B13" t="s">
        <v>336</v>
      </c>
      <c r="C13">
        <v>4.7E-2</v>
      </c>
    </row>
    <row r="14" spans="1:3">
      <c r="A14">
        <v>2023</v>
      </c>
      <c r="B14" t="s">
        <v>337</v>
      </c>
      <c r="C14">
        <v>3.1E-2</v>
      </c>
    </row>
    <row r="15" spans="1:3">
      <c r="A15">
        <v>2023</v>
      </c>
      <c r="B15" t="s">
        <v>340</v>
      </c>
      <c r="C15">
        <v>1.0999999999999999E-2</v>
      </c>
    </row>
    <row r="16" spans="1:3">
      <c r="A16">
        <v>2022</v>
      </c>
      <c r="B16" t="s">
        <v>332</v>
      </c>
      <c r="C16">
        <v>0.42099999999999999</v>
      </c>
    </row>
    <row r="17" spans="1:3">
      <c r="A17">
        <v>2022</v>
      </c>
      <c r="B17" t="s">
        <v>333</v>
      </c>
      <c r="C17">
        <v>0.28100000000000003</v>
      </c>
    </row>
    <row r="18" spans="1:3">
      <c r="A18">
        <v>2022</v>
      </c>
      <c r="B18" t="s">
        <v>334</v>
      </c>
      <c r="C18">
        <v>0.10100000000000001</v>
      </c>
    </row>
    <row r="19" spans="1:3">
      <c r="A19">
        <v>2022</v>
      </c>
      <c r="B19" t="s">
        <v>335</v>
      </c>
      <c r="C19">
        <v>5.8999999999999997E-2</v>
      </c>
    </row>
    <row r="20" spans="1:3">
      <c r="A20">
        <v>2022</v>
      </c>
      <c r="B20" t="s">
        <v>336</v>
      </c>
      <c r="C20">
        <v>5.1999999999999998E-2</v>
      </c>
    </row>
    <row r="21" spans="1:3">
      <c r="A21">
        <v>2022</v>
      </c>
      <c r="B21" t="s">
        <v>337</v>
      </c>
      <c r="C21">
        <v>3.9E-2</v>
      </c>
    </row>
    <row r="22" spans="1:3">
      <c r="A22">
        <v>2022</v>
      </c>
      <c r="B22" t="s">
        <v>338</v>
      </c>
      <c r="C22">
        <v>1.0999999999999999E-2</v>
      </c>
    </row>
    <row r="23" spans="1:3">
      <c r="A23">
        <v>2021</v>
      </c>
      <c r="B23" t="s">
        <v>332</v>
      </c>
      <c r="C23">
        <v>0.432</v>
      </c>
    </row>
    <row r="24" spans="1:3">
      <c r="A24">
        <v>2021</v>
      </c>
      <c r="B24" t="s">
        <v>333</v>
      </c>
      <c r="C24">
        <v>0.28199999999999997</v>
      </c>
    </row>
    <row r="25" spans="1:3">
      <c r="A25">
        <v>2021</v>
      </c>
      <c r="B25" t="s">
        <v>334</v>
      </c>
      <c r="C25">
        <v>9.4E-2</v>
      </c>
    </row>
    <row r="26" spans="1:3">
      <c r="A26">
        <v>2021</v>
      </c>
      <c r="B26" t="s">
        <v>336</v>
      </c>
      <c r="C26">
        <v>5.6000000000000001E-2</v>
      </c>
    </row>
    <row r="27" spans="1:3">
      <c r="A27">
        <v>2021</v>
      </c>
      <c r="B27" t="s">
        <v>335</v>
      </c>
      <c r="C27">
        <v>5.0999999999999997E-2</v>
      </c>
    </row>
    <row r="28" spans="1:3">
      <c r="A28">
        <v>2021</v>
      </c>
      <c r="B28" t="s">
        <v>337</v>
      </c>
      <c r="C28">
        <v>3.5000000000000003E-2</v>
      </c>
    </row>
    <row r="29" spans="1:3">
      <c r="A29">
        <v>2021</v>
      </c>
      <c r="B29" t="s">
        <v>338</v>
      </c>
      <c r="C29">
        <v>1.2E-2</v>
      </c>
    </row>
    <row r="30" spans="1:3">
      <c r="A30">
        <v>2020</v>
      </c>
      <c r="B30" t="s">
        <v>332</v>
      </c>
      <c r="C30">
        <v>0.42699999999999999</v>
      </c>
    </row>
    <row r="31" spans="1:3">
      <c r="A31">
        <v>2020</v>
      </c>
      <c r="B31" t="s">
        <v>333</v>
      </c>
      <c r="C31">
        <v>0.27900000000000003</v>
      </c>
    </row>
    <row r="32" spans="1:3">
      <c r="A32">
        <v>2020</v>
      </c>
      <c r="B32" t="s">
        <v>334</v>
      </c>
      <c r="C32">
        <v>9.7000000000000003E-2</v>
      </c>
    </row>
    <row r="33" spans="1:3">
      <c r="A33">
        <v>2020</v>
      </c>
      <c r="B33" t="s">
        <v>336</v>
      </c>
      <c r="C33">
        <v>5.8999999999999997E-2</v>
      </c>
    </row>
    <row r="34" spans="1:3">
      <c r="A34">
        <v>2020</v>
      </c>
      <c r="B34" t="s">
        <v>335</v>
      </c>
      <c r="C34">
        <v>5.0999999999999997E-2</v>
      </c>
    </row>
    <row r="35" spans="1:3">
      <c r="A35">
        <v>2020</v>
      </c>
      <c r="B35" t="s">
        <v>337</v>
      </c>
      <c r="C35">
        <v>3.4000000000000002E-2</v>
      </c>
    </row>
    <row r="36" spans="1:3">
      <c r="A36">
        <v>2020</v>
      </c>
      <c r="B36" t="s">
        <v>338</v>
      </c>
      <c r="C36">
        <v>1.2E-2</v>
      </c>
    </row>
    <row r="37" spans="1:3">
      <c r="A37">
        <v>2019</v>
      </c>
      <c r="B37" t="s">
        <v>332</v>
      </c>
      <c r="C37">
        <v>0.42599999999999999</v>
      </c>
    </row>
    <row r="38" spans="1:3">
      <c r="A38">
        <v>2019</v>
      </c>
      <c r="B38" t="s">
        <v>333</v>
      </c>
      <c r="C38">
        <v>0.26100000000000001</v>
      </c>
    </row>
    <row r="39" spans="1:3">
      <c r="A39">
        <v>2019</v>
      </c>
      <c r="B39" t="s">
        <v>334</v>
      </c>
      <c r="C39">
        <v>0.11600000000000001</v>
      </c>
    </row>
    <row r="40" spans="1:3">
      <c r="A40">
        <v>2019</v>
      </c>
      <c r="B40" t="s">
        <v>335</v>
      </c>
      <c r="C40">
        <v>5.1999999999999998E-2</v>
      </c>
    </row>
    <row r="41" spans="1:3">
      <c r="A41">
        <v>2019</v>
      </c>
      <c r="B41" t="s">
        <v>336</v>
      </c>
      <c r="C41">
        <v>5.0999999999999997E-2</v>
      </c>
    </row>
    <row r="42" spans="1:3">
      <c r="A42">
        <v>2019</v>
      </c>
      <c r="B42" t="s">
        <v>337</v>
      </c>
      <c r="C42">
        <v>3.4000000000000002E-2</v>
      </c>
    </row>
    <row r="43" spans="1:3">
      <c r="A43">
        <v>2019</v>
      </c>
      <c r="B43" t="s">
        <v>338</v>
      </c>
      <c r="C43">
        <v>1.4999999999999999E-2</v>
      </c>
    </row>
    <row r="44" spans="1:3">
      <c r="A44">
        <v>2019</v>
      </c>
      <c r="B44" t="s">
        <v>340</v>
      </c>
      <c r="C44">
        <v>1.2E-2</v>
      </c>
    </row>
    <row r="45" spans="1:3">
      <c r="A45">
        <v>2018</v>
      </c>
      <c r="B45" t="s">
        <v>332</v>
      </c>
      <c r="C45">
        <v>0.435</v>
      </c>
    </row>
    <row r="46" spans="1:3">
      <c r="A46">
        <v>2018</v>
      </c>
      <c r="B46" t="s">
        <v>333</v>
      </c>
      <c r="C46">
        <v>0.28599999999999998</v>
      </c>
    </row>
    <row r="47" spans="1:3">
      <c r="A47">
        <v>2018</v>
      </c>
      <c r="B47" t="s">
        <v>334</v>
      </c>
      <c r="C47">
        <v>9.7000000000000003E-2</v>
      </c>
    </row>
    <row r="48" spans="1:3">
      <c r="A48">
        <v>2018</v>
      </c>
      <c r="B48" t="s">
        <v>336</v>
      </c>
      <c r="C48">
        <v>4.9000000000000002E-2</v>
      </c>
    </row>
    <row r="49" spans="1:3">
      <c r="A49">
        <v>2018</v>
      </c>
      <c r="B49" t="s">
        <v>337</v>
      </c>
      <c r="C49">
        <v>0.04</v>
      </c>
    </row>
    <row r="50" spans="1:3">
      <c r="A50">
        <v>2018</v>
      </c>
      <c r="B50" t="s">
        <v>335</v>
      </c>
      <c r="C50">
        <v>3.9E-2</v>
      </c>
    </row>
    <row r="51" spans="1:3">
      <c r="A51">
        <v>2018</v>
      </c>
      <c r="B51" t="s">
        <v>338</v>
      </c>
      <c r="C51">
        <v>1.2999999999999999E-2</v>
      </c>
    </row>
    <row r="52" spans="1:3">
      <c r="A52">
        <v>2018</v>
      </c>
      <c r="B52" t="s">
        <v>340</v>
      </c>
      <c r="C52">
        <v>1.0999999999999999E-2</v>
      </c>
    </row>
    <row r="53" spans="1:3">
      <c r="A53">
        <v>2017</v>
      </c>
      <c r="B53" t="s">
        <v>332</v>
      </c>
      <c r="C53">
        <v>0.45100000000000001</v>
      </c>
    </row>
    <row r="54" spans="1:3">
      <c r="A54">
        <v>2017</v>
      </c>
      <c r="B54" t="s">
        <v>333</v>
      </c>
      <c r="C54">
        <v>0.27300000000000002</v>
      </c>
    </row>
    <row r="55" spans="1:3">
      <c r="A55">
        <v>2017</v>
      </c>
      <c r="B55" t="s">
        <v>334</v>
      </c>
      <c r="C55">
        <v>9.9000000000000005E-2</v>
      </c>
    </row>
    <row r="56" spans="1:3">
      <c r="A56">
        <v>2017</v>
      </c>
      <c r="B56" t="s">
        <v>336</v>
      </c>
      <c r="C56">
        <v>4.2999999999999997E-2</v>
      </c>
    </row>
    <row r="57" spans="1:3">
      <c r="A57">
        <v>2017</v>
      </c>
      <c r="B57" t="s">
        <v>335</v>
      </c>
      <c r="C57">
        <v>0.04</v>
      </c>
    </row>
    <row r="58" spans="1:3">
      <c r="A58">
        <v>2017</v>
      </c>
      <c r="B58" t="s">
        <v>337</v>
      </c>
      <c r="C58">
        <v>3.7999999999999999E-2</v>
      </c>
    </row>
    <row r="59" spans="1:3">
      <c r="A59">
        <v>2017</v>
      </c>
      <c r="B59" t="s">
        <v>338</v>
      </c>
      <c r="C59">
        <v>1.4999999999999999E-2</v>
      </c>
    </row>
    <row r="60" spans="1:3">
      <c r="A60">
        <v>2017</v>
      </c>
      <c r="B60" t="s">
        <v>340</v>
      </c>
      <c r="C60">
        <v>1.2999999999999999E-2</v>
      </c>
    </row>
    <row r="61" spans="1:3">
      <c r="A61">
        <v>2016</v>
      </c>
      <c r="B61" t="s">
        <v>332</v>
      </c>
      <c r="C61">
        <v>0.45900000000000002</v>
      </c>
    </row>
    <row r="62" spans="1:3">
      <c r="A62">
        <v>2016</v>
      </c>
      <c r="B62" t="s">
        <v>333</v>
      </c>
      <c r="C62">
        <v>0.27</v>
      </c>
    </row>
    <row r="63" spans="1:3">
      <c r="A63">
        <v>2016</v>
      </c>
      <c r="B63" t="s">
        <v>334</v>
      </c>
      <c r="C63">
        <v>9.2999999999999999E-2</v>
      </c>
    </row>
    <row r="64" spans="1:3">
      <c r="A64">
        <v>2016</v>
      </c>
      <c r="B64" t="s">
        <v>335</v>
      </c>
      <c r="C64">
        <v>4.2999999999999997E-2</v>
      </c>
    </row>
    <row r="65" spans="1:3">
      <c r="A65">
        <v>2016</v>
      </c>
      <c r="B65" t="s">
        <v>336</v>
      </c>
      <c r="C65">
        <v>0.04</v>
      </c>
    </row>
    <row r="66" spans="1:3">
      <c r="A66">
        <v>2016</v>
      </c>
      <c r="B66" t="s">
        <v>337</v>
      </c>
      <c r="C66">
        <v>3.9E-2</v>
      </c>
    </row>
    <row r="67" spans="1:3">
      <c r="A67">
        <v>2016</v>
      </c>
      <c r="B67" t="s">
        <v>338</v>
      </c>
      <c r="C67">
        <v>1.4999999999999999E-2</v>
      </c>
    </row>
    <row r="68" spans="1:3">
      <c r="A68">
        <v>2016</v>
      </c>
      <c r="B68" t="s">
        <v>340</v>
      </c>
      <c r="C68">
        <v>1.2999999999999999E-2</v>
      </c>
    </row>
    <row r="69" spans="1:3">
      <c r="A69">
        <v>2015</v>
      </c>
      <c r="B69" t="s">
        <v>332</v>
      </c>
      <c r="C69">
        <v>0.49</v>
      </c>
    </row>
    <row r="70" spans="1:3">
      <c r="A70">
        <v>2015</v>
      </c>
      <c r="B70" t="s">
        <v>333</v>
      </c>
      <c r="C70">
        <v>0.245</v>
      </c>
    </row>
    <row r="71" spans="1:3">
      <c r="A71">
        <v>2015</v>
      </c>
      <c r="B71" t="s">
        <v>334</v>
      </c>
      <c r="C71">
        <v>8.5999999999999993E-2</v>
      </c>
    </row>
    <row r="72" spans="1:3">
      <c r="A72">
        <v>2015</v>
      </c>
      <c r="B72" t="s">
        <v>335</v>
      </c>
      <c r="C72">
        <v>4.1000000000000002E-2</v>
      </c>
    </row>
    <row r="73" spans="1:3">
      <c r="A73">
        <v>2015</v>
      </c>
      <c r="B73" t="s">
        <v>337</v>
      </c>
      <c r="C73">
        <v>3.9E-2</v>
      </c>
    </row>
    <row r="74" spans="1:3">
      <c r="A74">
        <v>2015</v>
      </c>
      <c r="B74" t="s">
        <v>336</v>
      </c>
      <c r="C74">
        <v>3.9E-2</v>
      </c>
    </row>
    <row r="75" spans="1:3">
      <c r="A75">
        <v>2015</v>
      </c>
      <c r="B75" t="s">
        <v>338</v>
      </c>
      <c r="C75">
        <v>1.4E-2</v>
      </c>
    </row>
    <row r="76" spans="1:3">
      <c r="A76">
        <v>2015</v>
      </c>
      <c r="B76" t="s">
        <v>340</v>
      </c>
      <c r="C76">
        <v>1.2E-2</v>
      </c>
    </row>
    <row r="77" spans="1:3">
      <c r="A77">
        <v>2014</v>
      </c>
      <c r="B77" t="s">
        <v>332</v>
      </c>
      <c r="C77">
        <v>0.50800000000000001</v>
      </c>
    </row>
    <row r="78" spans="1:3">
      <c r="A78">
        <v>2014</v>
      </c>
      <c r="B78" t="s">
        <v>333</v>
      </c>
      <c r="C78">
        <v>0.24199999999999999</v>
      </c>
    </row>
    <row r="79" spans="1:3">
      <c r="A79">
        <v>2014</v>
      </c>
      <c r="B79" t="s">
        <v>334</v>
      </c>
      <c r="C79">
        <v>7.8E-2</v>
      </c>
    </row>
    <row r="80" spans="1:3">
      <c r="A80">
        <v>2014</v>
      </c>
      <c r="B80" t="s">
        <v>337</v>
      </c>
      <c r="C80">
        <v>0.04</v>
      </c>
    </row>
    <row r="81" spans="1:3">
      <c r="A81">
        <v>2014</v>
      </c>
      <c r="B81" t="s">
        <v>335</v>
      </c>
      <c r="C81">
        <v>3.5999999999999997E-2</v>
      </c>
    </row>
    <row r="82" spans="1:3">
      <c r="A82">
        <v>2014</v>
      </c>
      <c r="B82" t="s">
        <v>336</v>
      </c>
      <c r="C82">
        <v>3.5999999999999997E-2</v>
      </c>
    </row>
    <row r="83" spans="1:3">
      <c r="A83">
        <v>2014</v>
      </c>
      <c r="B83" t="s">
        <v>338</v>
      </c>
      <c r="C83">
        <v>1.2999999999999999E-2</v>
      </c>
    </row>
    <row r="84" spans="1:3">
      <c r="A84">
        <v>2014</v>
      </c>
      <c r="B84" t="s">
        <v>340</v>
      </c>
      <c r="C84">
        <v>1.2999999999999999E-2</v>
      </c>
    </row>
    <row r="85" spans="1:3">
      <c r="A85">
        <v>2013</v>
      </c>
      <c r="B85" t="s">
        <v>332</v>
      </c>
      <c r="C85">
        <v>0.52200000000000002</v>
      </c>
    </row>
    <row r="86" spans="1:3">
      <c r="A86">
        <v>2013</v>
      </c>
      <c r="B86" t="s">
        <v>333</v>
      </c>
      <c r="C86">
        <v>0.24299999999999999</v>
      </c>
    </row>
    <row r="87" spans="1:3">
      <c r="A87">
        <v>2013</v>
      </c>
      <c r="B87" t="s">
        <v>334</v>
      </c>
      <c r="C87">
        <v>7.8E-2</v>
      </c>
    </row>
    <row r="88" spans="1:3">
      <c r="A88">
        <v>2013</v>
      </c>
      <c r="B88" t="s">
        <v>337</v>
      </c>
      <c r="C88">
        <v>3.7999999999999999E-2</v>
      </c>
    </row>
    <row r="89" spans="1:3">
      <c r="A89">
        <v>2013</v>
      </c>
      <c r="B89" t="s">
        <v>335</v>
      </c>
      <c r="C89">
        <v>3.5000000000000003E-2</v>
      </c>
    </row>
    <row r="90" spans="1:3">
      <c r="A90">
        <v>2013</v>
      </c>
      <c r="B90" t="s">
        <v>336</v>
      </c>
      <c r="C90">
        <v>3.3000000000000002E-2</v>
      </c>
    </row>
    <row r="91" spans="1:3">
      <c r="A91">
        <v>2013</v>
      </c>
      <c r="B91" t="s">
        <v>340</v>
      </c>
      <c r="C91">
        <v>1.4E-2</v>
      </c>
    </row>
    <row r="92" spans="1:3">
      <c r="A92">
        <v>2013</v>
      </c>
      <c r="B92" t="s">
        <v>338</v>
      </c>
      <c r="C92">
        <v>1.0999999999999999E-2</v>
      </c>
    </row>
    <row r="93" spans="1:3">
      <c r="A93">
        <v>2012</v>
      </c>
      <c r="B93" t="s">
        <v>332</v>
      </c>
      <c r="C93">
        <v>0.52800000000000002</v>
      </c>
    </row>
    <row r="94" spans="1:3">
      <c r="A94">
        <v>2012</v>
      </c>
      <c r="B94" t="s">
        <v>333</v>
      </c>
      <c r="C94">
        <v>0.23599999999999999</v>
      </c>
    </row>
    <row r="95" spans="1:3">
      <c r="A95">
        <v>2012</v>
      </c>
      <c r="B95" t="s">
        <v>334</v>
      </c>
      <c r="C95">
        <v>6.8000000000000005E-2</v>
      </c>
    </row>
    <row r="96" spans="1:3">
      <c r="A96">
        <v>2012</v>
      </c>
      <c r="B96" t="s">
        <v>337</v>
      </c>
      <c r="C96">
        <v>4.8000000000000001E-2</v>
      </c>
    </row>
    <row r="97" spans="1:3">
      <c r="A97">
        <v>2012</v>
      </c>
      <c r="B97" t="s">
        <v>336</v>
      </c>
      <c r="C97">
        <v>3.3000000000000002E-2</v>
      </c>
    </row>
    <row r="98" spans="1:3">
      <c r="A98">
        <v>2012</v>
      </c>
      <c r="B98" t="s">
        <v>335</v>
      </c>
      <c r="C98">
        <v>3.1E-2</v>
      </c>
    </row>
    <row r="99" spans="1:3">
      <c r="A99">
        <v>2012</v>
      </c>
      <c r="B99" t="s">
        <v>340</v>
      </c>
      <c r="C99">
        <v>1.2999999999999999E-2</v>
      </c>
    </row>
    <row r="100" spans="1:3">
      <c r="A100">
        <v>2011</v>
      </c>
      <c r="B100" t="s">
        <v>332</v>
      </c>
      <c r="C100">
        <v>0.53400000000000003</v>
      </c>
    </row>
    <row r="101" spans="1:3">
      <c r="A101">
        <v>2011</v>
      </c>
      <c r="B101" t="s">
        <v>333</v>
      </c>
      <c r="C101">
        <v>0.23899999999999999</v>
      </c>
    </row>
    <row r="102" spans="1:3">
      <c r="A102">
        <v>2011</v>
      </c>
      <c r="B102" t="s">
        <v>334</v>
      </c>
      <c r="C102">
        <v>6.9000000000000006E-2</v>
      </c>
    </row>
    <row r="103" spans="1:3">
      <c r="A103">
        <v>2011</v>
      </c>
      <c r="B103" t="s">
        <v>337</v>
      </c>
      <c r="C103">
        <v>4.3999999999999997E-2</v>
      </c>
    </row>
    <row r="104" spans="1:3">
      <c r="A104">
        <v>2011</v>
      </c>
      <c r="B104" t="s">
        <v>335</v>
      </c>
      <c r="C104">
        <v>3.2000000000000001E-2</v>
      </c>
    </row>
    <row r="105" spans="1:3">
      <c r="A105">
        <v>2011</v>
      </c>
      <c r="B105" t="s">
        <v>336</v>
      </c>
      <c r="C105">
        <v>0.03</v>
      </c>
    </row>
    <row r="106" spans="1:3">
      <c r="A106">
        <v>2011</v>
      </c>
      <c r="B106" t="s">
        <v>340</v>
      </c>
      <c r="C106">
        <v>1.2E-2</v>
      </c>
    </row>
    <row r="107" spans="1:3">
      <c r="A107">
        <v>2010</v>
      </c>
      <c r="B107" t="s">
        <v>332</v>
      </c>
      <c r="C107">
        <v>0.52800000000000002</v>
      </c>
    </row>
    <row r="108" spans="1:3">
      <c r="A108">
        <v>2010</v>
      </c>
      <c r="B108" t="s">
        <v>333</v>
      </c>
      <c r="C108">
        <v>0.24</v>
      </c>
    </row>
    <row r="109" spans="1:3">
      <c r="A109">
        <v>2010</v>
      </c>
      <c r="B109" t="s">
        <v>334</v>
      </c>
      <c r="C109">
        <v>6.4000000000000001E-2</v>
      </c>
    </row>
    <row r="110" spans="1:3">
      <c r="A110">
        <v>2010</v>
      </c>
      <c r="B110" t="s">
        <v>337</v>
      </c>
      <c r="C110">
        <v>4.2999999999999997E-2</v>
      </c>
    </row>
    <row r="111" spans="1:3">
      <c r="A111">
        <v>2010</v>
      </c>
      <c r="B111" t="s">
        <v>335</v>
      </c>
      <c r="C111">
        <v>3.4000000000000002E-2</v>
      </c>
    </row>
    <row r="112" spans="1:3">
      <c r="A112">
        <v>2010</v>
      </c>
      <c r="B112" t="s">
        <v>336</v>
      </c>
      <c r="C112">
        <v>3.1E-2</v>
      </c>
    </row>
    <row r="113" spans="1:3">
      <c r="A113">
        <v>2010</v>
      </c>
      <c r="B113" t="s">
        <v>340</v>
      </c>
      <c r="C113">
        <v>1.4E-2</v>
      </c>
    </row>
    <row r="114" spans="1:3">
      <c r="A114">
        <v>2009</v>
      </c>
      <c r="B114" t="s">
        <v>332</v>
      </c>
      <c r="C114">
        <v>0.53500000000000003</v>
      </c>
    </row>
    <row r="115" spans="1:3">
      <c r="A115">
        <v>2009</v>
      </c>
      <c r="B115" t="s">
        <v>333</v>
      </c>
      <c r="C115">
        <v>0.22</v>
      </c>
    </row>
    <row r="116" spans="1:3">
      <c r="A116">
        <v>2009</v>
      </c>
      <c r="B116" t="s">
        <v>334</v>
      </c>
      <c r="C116">
        <v>5.6000000000000001E-2</v>
      </c>
    </row>
    <row r="117" spans="1:3">
      <c r="A117">
        <v>2009</v>
      </c>
      <c r="B117" t="s">
        <v>337</v>
      </c>
      <c r="C117">
        <v>0.05</v>
      </c>
    </row>
    <row r="118" spans="1:3">
      <c r="A118">
        <v>2009</v>
      </c>
      <c r="B118" t="s">
        <v>336</v>
      </c>
      <c r="C118">
        <v>0.04</v>
      </c>
    </row>
    <row r="119" spans="1:3">
      <c r="A119">
        <v>2009</v>
      </c>
      <c r="B119" t="s">
        <v>335</v>
      </c>
      <c r="C119">
        <v>3.5000000000000003E-2</v>
      </c>
    </row>
    <row r="120" spans="1:3">
      <c r="A120">
        <v>2009</v>
      </c>
      <c r="B120" t="s">
        <v>340</v>
      </c>
      <c r="C120">
        <v>1.9E-2</v>
      </c>
    </row>
    <row r="121" spans="1:3">
      <c r="A121">
        <v>2008</v>
      </c>
      <c r="B121" t="s">
        <v>332</v>
      </c>
      <c r="C121">
        <v>0.51600000000000001</v>
      </c>
    </row>
    <row r="122" spans="1:3">
      <c r="A122">
        <v>2008</v>
      </c>
      <c r="B122" t="s">
        <v>333</v>
      </c>
      <c r="C122">
        <v>0.23</v>
      </c>
    </row>
    <row r="123" spans="1:3">
      <c r="A123">
        <v>2008</v>
      </c>
      <c r="B123" t="s">
        <v>337</v>
      </c>
      <c r="C123">
        <v>5.8999999999999997E-2</v>
      </c>
    </row>
    <row r="124" spans="1:3">
      <c r="A124">
        <v>2008</v>
      </c>
      <c r="B124" t="s">
        <v>334</v>
      </c>
      <c r="C124">
        <v>5.5E-2</v>
      </c>
    </row>
    <row r="125" spans="1:3">
      <c r="A125">
        <v>2008</v>
      </c>
      <c r="B125" t="s">
        <v>336</v>
      </c>
      <c r="C125">
        <v>4.3999999999999997E-2</v>
      </c>
    </row>
    <row r="126" spans="1:3">
      <c r="A126">
        <v>2008</v>
      </c>
      <c r="B126" t="s">
        <v>335</v>
      </c>
      <c r="C126">
        <v>3.6999999999999998E-2</v>
      </c>
    </row>
    <row r="127" spans="1:3">
      <c r="A127">
        <v>2008</v>
      </c>
      <c r="B127" t="s">
        <v>340</v>
      </c>
      <c r="C127">
        <v>1.7999999999999999E-2</v>
      </c>
    </row>
    <row r="128" spans="1:3">
      <c r="A128">
        <v>2007</v>
      </c>
      <c r="B128" t="s">
        <v>332</v>
      </c>
      <c r="C128">
        <v>0.51200000000000001</v>
      </c>
    </row>
    <row r="129" spans="1:3">
      <c r="A129">
        <v>2007</v>
      </c>
      <c r="B129" t="s">
        <v>333</v>
      </c>
      <c r="C129">
        <v>0.221</v>
      </c>
    </row>
    <row r="130" spans="1:3">
      <c r="A130">
        <v>2007</v>
      </c>
      <c r="B130" t="s">
        <v>337</v>
      </c>
      <c r="C130">
        <v>6.3E-2</v>
      </c>
    </row>
    <row r="131" spans="1:3">
      <c r="A131">
        <v>2007</v>
      </c>
      <c r="B131" t="s">
        <v>334</v>
      </c>
      <c r="C131">
        <v>5.7000000000000002E-2</v>
      </c>
    </row>
    <row r="132" spans="1:3">
      <c r="A132">
        <v>2007</v>
      </c>
      <c r="B132" t="s">
        <v>336</v>
      </c>
      <c r="C132">
        <v>4.2999999999999997E-2</v>
      </c>
    </row>
    <row r="133" spans="1:3">
      <c r="A133">
        <v>2007</v>
      </c>
      <c r="B133" t="s">
        <v>335</v>
      </c>
      <c r="C133">
        <v>3.5999999999999997E-2</v>
      </c>
    </row>
    <row r="134" spans="1:3">
      <c r="A134">
        <v>2007</v>
      </c>
      <c r="B134" t="s">
        <v>340</v>
      </c>
      <c r="C134">
        <v>2.4E-2</v>
      </c>
    </row>
    <row r="135" spans="1:3">
      <c r="A135">
        <v>2006</v>
      </c>
      <c r="B135" t="s">
        <v>332</v>
      </c>
      <c r="C135">
        <v>0.51900000000000002</v>
      </c>
    </row>
    <row r="136" spans="1:3">
      <c r="A136">
        <v>2006</v>
      </c>
      <c r="B136" t="s">
        <v>333</v>
      </c>
      <c r="C136">
        <v>0.19900000000000001</v>
      </c>
    </row>
    <row r="137" spans="1:3">
      <c r="A137">
        <v>2006</v>
      </c>
      <c r="B137" t="s">
        <v>337</v>
      </c>
      <c r="C137">
        <v>6.9000000000000006E-2</v>
      </c>
    </row>
    <row r="138" spans="1:3">
      <c r="A138">
        <v>2006</v>
      </c>
      <c r="B138" t="s">
        <v>334</v>
      </c>
      <c r="C138">
        <v>5.3999999999999999E-2</v>
      </c>
    </row>
    <row r="139" spans="1:3">
      <c r="A139">
        <v>2006</v>
      </c>
      <c r="B139" t="s">
        <v>335</v>
      </c>
      <c r="C139">
        <v>4.7E-2</v>
      </c>
    </row>
    <row r="140" spans="1:3">
      <c r="A140">
        <v>2006</v>
      </c>
      <c r="B140" t="s">
        <v>336</v>
      </c>
      <c r="C140">
        <v>4.4999999999999998E-2</v>
      </c>
    </row>
    <row r="141" spans="1:3">
      <c r="A141">
        <v>2006</v>
      </c>
      <c r="B141" t="s">
        <v>340</v>
      </c>
      <c r="C141">
        <v>2.8000000000000001E-2</v>
      </c>
    </row>
    <row r="142" spans="1:3">
      <c r="A142">
        <v>2005</v>
      </c>
      <c r="B142" t="s">
        <v>332</v>
      </c>
      <c r="C142">
        <v>0.53400000000000003</v>
      </c>
    </row>
    <row r="143" spans="1:3">
      <c r="A143">
        <v>2005</v>
      </c>
      <c r="B143" t="s">
        <v>333</v>
      </c>
      <c r="C143">
        <v>0.189</v>
      </c>
    </row>
    <row r="144" spans="1:3">
      <c r="A144">
        <v>2005</v>
      </c>
      <c r="B144" t="s">
        <v>337</v>
      </c>
      <c r="C144">
        <v>6.8000000000000005E-2</v>
      </c>
    </row>
    <row r="145" spans="1:3">
      <c r="A145">
        <v>2005</v>
      </c>
      <c r="B145" t="s">
        <v>335</v>
      </c>
      <c r="C145">
        <v>5.0999999999999997E-2</v>
      </c>
    </row>
    <row r="146" spans="1:3">
      <c r="A146">
        <v>2005</v>
      </c>
      <c r="B146" t="s">
        <v>334</v>
      </c>
      <c r="C146">
        <v>4.9000000000000002E-2</v>
      </c>
    </row>
    <row r="147" spans="1:3">
      <c r="A147">
        <v>2005</v>
      </c>
      <c r="B147" t="s">
        <v>336</v>
      </c>
      <c r="C147">
        <v>4.1000000000000002E-2</v>
      </c>
    </row>
    <row r="148" spans="1:3">
      <c r="A148">
        <v>2005</v>
      </c>
      <c r="B148" t="s">
        <v>340</v>
      </c>
      <c r="C148">
        <v>3.3000000000000002E-2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0C5-BCEC-4FD1-9630-8A8737BF3411}">
  <dimension ref="A3:Z25"/>
  <sheetViews>
    <sheetView workbookViewId="0"/>
  </sheetViews>
  <sheetFormatPr defaultRowHeight="14.4"/>
  <cols>
    <col min="1" max="1" width="13.44140625" bestFit="1" customWidth="1"/>
    <col min="2" max="2" width="15.88671875" bestFit="1" customWidth="1"/>
    <col min="3" max="3" width="6.88671875" bestFit="1" customWidth="1"/>
    <col min="4" max="4" width="7.21875" bestFit="1" customWidth="1"/>
    <col min="5" max="5" width="8.109375" bestFit="1" customWidth="1"/>
    <col min="6" max="6" width="7.109375" bestFit="1" customWidth="1"/>
    <col min="7" max="7" width="14.33203125" bestFit="1" customWidth="1"/>
    <col min="8" max="8" width="8.6640625" bestFit="1" customWidth="1"/>
    <col min="9" max="9" width="7.33203125" bestFit="1" customWidth="1"/>
    <col min="10" max="10" width="6.6640625" bestFit="1" customWidth="1"/>
    <col min="11" max="11" width="8.5546875" bestFit="1" customWidth="1"/>
    <col min="12" max="12" width="6.109375" bestFit="1" customWidth="1"/>
    <col min="13" max="13" width="10.6640625" bestFit="1" customWidth="1"/>
    <col min="14" max="14" width="6.109375" bestFit="1" customWidth="1"/>
    <col min="16" max="16" width="11.33203125" bestFit="1" customWidth="1"/>
    <col min="17" max="17" width="7.21875" bestFit="1" customWidth="1"/>
    <col min="18" max="18" width="7.109375" bestFit="1" customWidth="1"/>
    <col min="19" max="19" width="8.109375" bestFit="1" customWidth="1"/>
    <col min="20" max="20" width="8.21875" bestFit="1" customWidth="1"/>
    <col min="21" max="21" width="11" bestFit="1" customWidth="1"/>
    <col min="22" max="22" width="8.109375" bestFit="1" customWidth="1"/>
    <col min="23" max="23" width="10.88671875" bestFit="1" customWidth="1"/>
    <col min="24" max="24" width="7.5546875" bestFit="1" customWidth="1"/>
    <col min="25" max="25" width="12.33203125" bestFit="1" customWidth="1"/>
    <col min="26" max="26" width="10.5546875" bestFit="1" customWidth="1"/>
  </cols>
  <sheetData>
    <row r="3" spans="1:26">
      <c r="A3" s="96" t="s">
        <v>361</v>
      </c>
      <c r="B3" s="96" t="s">
        <v>360</v>
      </c>
    </row>
    <row r="4" spans="1:26">
      <c r="A4" s="96" t="s">
        <v>358</v>
      </c>
      <c r="B4" t="s">
        <v>347</v>
      </c>
      <c r="C4" t="s">
        <v>343</v>
      </c>
      <c r="D4" t="s">
        <v>342</v>
      </c>
      <c r="E4" t="s">
        <v>332</v>
      </c>
      <c r="F4" t="s">
        <v>350</v>
      </c>
      <c r="G4" t="s">
        <v>337</v>
      </c>
      <c r="H4" t="s">
        <v>341</v>
      </c>
      <c r="I4" t="s">
        <v>336</v>
      </c>
      <c r="J4" t="s">
        <v>348</v>
      </c>
      <c r="K4" t="s">
        <v>339</v>
      </c>
      <c r="L4" t="s">
        <v>355</v>
      </c>
      <c r="M4" t="s">
        <v>353</v>
      </c>
      <c r="N4" t="s">
        <v>346</v>
      </c>
      <c r="O4" t="s">
        <v>351</v>
      </c>
      <c r="P4" t="s">
        <v>349</v>
      </c>
      <c r="Q4" t="s">
        <v>344</v>
      </c>
      <c r="R4" t="s">
        <v>335</v>
      </c>
      <c r="S4" t="s">
        <v>340</v>
      </c>
      <c r="T4" t="s">
        <v>345</v>
      </c>
      <c r="U4" t="s">
        <v>354</v>
      </c>
      <c r="V4" t="s">
        <v>334</v>
      </c>
      <c r="W4" t="s">
        <v>338</v>
      </c>
      <c r="X4" t="s">
        <v>352</v>
      </c>
      <c r="Y4" t="s">
        <v>333</v>
      </c>
      <c r="Z4" t="s">
        <v>359</v>
      </c>
    </row>
    <row r="5" spans="1:26">
      <c r="A5" s="97">
        <v>2005</v>
      </c>
      <c r="B5" s="98"/>
      <c r="C5" s="98"/>
      <c r="D5" s="98"/>
      <c r="E5" s="98">
        <v>0.53400000000000003</v>
      </c>
      <c r="F5" s="98"/>
      <c r="G5" s="98">
        <v>6.8000000000000005E-2</v>
      </c>
      <c r="H5" s="98"/>
      <c r="I5" s="98">
        <v>4.1000000000000002E-2</v>
      </c>
      <c r="J5" s="98"/>
      <c r="K5" s="98"/>
      <c r="L5" s="98"/>
      <c r="M5" s="98"/>
      <c r="N5" s="98"/>
      <c r="O5" s="98"/>
      <c r="P5" s="98"/>
      <c r="Q5" s="98"/>
      <c r="R5" s="98">
        <v>5.0999999999999997E-2</v>
      </c>
      <c r="S5" s="98">
        <v>3.3000000000000002E-2</v>
      </c>
      <c r="T5" s="98"/>
      <c r="U5" s="98"/>
      <c r="V5" s="98">
        <v>4.9000000000000002E-2</v>
      </c>
      <c r="W5" s="98"/>
      <c r="X5" s="98"/>
      <c r="Y5" s="98">
        <v>0.189</v>
      </c>
      <c r="Z5" s="98">
        <v>0.9650000000000003</v>
      </c>
    </row>
    <row r="6" spans="1:26">
      <c r="A6" s="97">
        <v>2006</v>
      </c>
      <c r="B6" s="98"/>
      <c r="C6" s="98">
        <v>2E-3</v>
      </c>
      <c r="D6" s="98">
        <v>4.0000000000000001E-3</v>
      </c>
      <c r="E6" s="98">
        <v>0.51900000000000002</v>
      </c>
      <c r="F6" s="98"/>
      <c r="G6" s="98">
        <v>6.9000000000000006E-2</v>
      </c>
      <c r="H6" s="98">
        <v>1E-3</v>
      </c>
      <c r="I6" s="98">
        <v>4.4999999999999998E-2</v>
      </c>
      <c r="J6" s="98">
        <v>1E-3</v>
      </c>
      <c r="K6" s="98">
        <v>7.0000000000000001E-3</v>
      </c>
      <c r="L6" s="98">
        <v>1E-3</v>
      </c>
      <c r="M6" s="98">
        <v>6.0000000000000001E-3</v>
      </c>
      <c r="N6" s="98">
        <v>4.0000000000000001E-3</v>
      </c>
      <c r="O6" s="98">
        <v>1E-3</v>
      </c>
      <c r="P6" s="98"/>
      <c r="Q6" s="98">
        <v>2E-3</v>
      </c>
      <c r="R6" s="98">
        <v>4.7E-2</v>
      </c>
      <c r="S6" s="98">
        <v>2.8000000000000001E-2</v>
      </c>
      <c r="T6" s="98">
        <v>1E-3</v>
      </c>
      <c r="U6" s="98">
        <v>1E-3</v>
      </c>
      <c r="V6" s="98">
        <v>5.3999999999999999E-2</v>
      </c>
      <c r="W6" s="98">
        <v>5.0000000000000001E-3</v>
      </c>
      <c r="X6" s="98">
        <v>2E-3</v>
      </c>
      <c r="Y6" s="98">
        <v>0.19900000000000001</v>
      </c>
      <c r="Z6" s="98">
        <v>0.99900000000000033</v>
      </c>
    </row>
    <row r="7" spans="1:26">
      <c r="A7" s="97">
        <v>2007</v>
      </c>
      <c r="B7" s="98"/>
      <c r="C7" s="98">
        <v>2E-3</v>
      </c>
      <c r="D7" s="98">
        <v>6.0000000000000001E-3</v>
      </c>
      <c r="E7" s="98">
        <v>0.51200000000000001</v>
      </c>
      <c r="F7" s="98"/>
      <c r="G7" s="98">
        <v>6.3E-2</v>
      </c>
      <c r="H7" s="98">
        <v>2E-3</v>
      </c>
      <c r="I7" s="98">
        <v>4.2999999999999997E-2</v>
      </c>
      <c r="J7" s="98">
        <v>1E-3</v>
      </c>
      <c r="K7" s="98">
        <v>0.01</v>
      </c>
      <c r="L7" s="98"/>
      <c r="M7" s="98">
        <v>5.0000000000000001E-3</v>
      </c>
      <c r="N7" s="98">
        <v>3.0000000000000001E-3</v>
      </c>
      <c r="O7" s="98">
        <v>1E-3</v>
      </c>
      <c r="P7" s="98"/>
      <c r="Q7" s="98">
        <v>2E-3</v>
      </c>
      <c r="R7" s="98">
        <v>3.5999999999999997E-2</v>
      </c>
      <c r="S7" s="98">
        <v>2.4E-2</v>
      </c>
      <c r="T7" s="98">
        <v>1E-3</v>
      </c>
      <c r="U7" s="98">
        <v>1E-3</v>
      </c>
      <c r="V7" s="98">
        <v>5.7000000000000002E-2</v>
      </c>
      <c r="W7" s="98">
        <v>6.0000000000000001E-3</v>
      </c>
      <c r="X7" s="98">
        <v>2E-3</v>
      </c>
      <c r="Y7" s="98">
        <v>0.221</v>
      </c>
      <c r="Z7" s="98">
        <v>0.99800000000000011</v>
      </c>
    </row>
    <row r="8" spans="1:26">
      <c r="A8" s="97">
        <v>2008</v>
      </c>
      <c r="B8" s="98"/>
      <c r="C8" s="98">
        <v>3.0000000000000001E-3</v>
      </c>
      <c r="D8" s="98">
        <v>4.0000000000000001E-3</v>
      </c>
      <c r="E8" s="98">
        <v>0.51600000000000001</v>
      </c>
      <c r="F8" s="98"/>
      <c r="G8" s="98">
        <v>5.8999999999999997E-2</v>
      </c>
      <c r="H8" s="98">
        <v>4.0000000000000001E-3</v>
      </c>
      <c r="I8" s="98">
        <v>4.3999999999999997E-2</v>
      </c>
      <c r="J8" s="98">
        <v>1E-3</v>
      </c>
      <c r="K8" s="98">
        <v>8.0000000000000002E-3</v>
      </c>
      <c r="L8" s="98"/>
      <c r="M8" s="98">
        <v>4.0000000000000001E-3</v>
      </c>
      <c r="N8" s="98">
        <v>4.0000000000000001E-3</v>
      </c>
      <c r="O8" s="98">
        <v>1E-3</v>
      </c>
      <c r="P8" s="98"/>
      <c r="Q8" s="98">
        <v>1E-3</v>
      </c>
      <c r="R8" s="98">
        <v>3.6999999999999998E-2</v>
      </c>
      <c r="S8" s="98">
        <v>1.7999999999999999E-2</v>
      </c>
      <c r="T8" s="98">
        <v>1E-3</v>
      </c>
      <c r="U8" s="98"/>
      <c r="V8" s="98">
        <v>5.5E-2</v>
      </c>
      <c r="W8" s="98">
        <v>6.0000000000000001E-3</v>
      </c>
      <c r="X8" s="98">
        <v>2E-3</v>
      </c>
      <c r="Y8" s="98">
        <v>0.23</v>
      </c>
      <c r="Z8" s="98">
        <v>0.99800000000000022</v>
      </c>
    </row>
    <row r="9" spans="1:26">
      <c r="A9" s="97">
        <v>2009</v>
      </c>
      <c r="B9" s="98"/>
      <c r="C9" s="98">
        <v>3.0000000000000001E-3</v>
      </c>
      <c r="D9" s="98">
        <v>5.0000000000000001E-3</v>
      </c>
      <c r="E9" s="98">
        <v>0.53500000000000003</v>
      </c>
      <c r="F9" s="98"/>
      <c r="G9" s="98">
        <v>0.05</v>
      </c>
      <c r="H9" s="98">
        <v>6.0000000000000001E-3</v>
      </c>
      <c r="I9" s="98">
        <v>0.04</v>
      </c>
      <c r="J9" s="98">
        <v>1E-3</v>
      </c>
      <c r="K9" s="98">
        <v>8.0000000000000002E-3</v>
      </c>
      <c r="L9" s="98"/>
      <c r="M9" s="98">
        <v>4.0000000000000001E-3</v>
      </c>
      <c r="N9" s="98">
        <v>5.0000000000000001E-3</v>
      </c>
      <c r="O9" s="98">
        <v>1E-3</v>
      </c>
      <c r="P9" s="98"/>
      <c r="Q9" s="98">
        <v>1E-3</v>
      </c>
      <c r="R9" s="98">
        <v>3.5000000000000003E-2</v>
      </c>
      <c r="S9" s="98">
        <v>1.9E-2</v>
      </c>
      <c r="T9" s="98">
        <v>1E-3</v>
      </c>
      <c r="U9" s="98">
        <v>1E-3</v>
      </c>
      <c r="V9" s="98">
        <v>5.6000000000000001E-2</v>
      </c>
      <c r="W9" s="98">
        <v>5.0000000000000001E-3</v>
      </c>
      <c r="X9" s="98">
        <v>2E-3</v>
      </c>
      <c r="Y9" s="98">
        <v>0.22</v>
      </c>
      <c r="Z9" s="98">
        <v>0.99800000000000022</v>
      </c>
    </row>
    <row r="10" spans="1:26">
      <c r="A10" s="97">
        <v>2010</v>
      </c>
      <c r="B10" s="98"/>
      <c r="C10" s="98">
        <v>3.0000000000000001E-3</v>
      </c>
      <c r="D10" s="98">
        <v>4.0000000000000001E-3</v>
      </c>
      <c r="E10" s="98">
        <v>0.52800000000000002</v>
      </c>
      <c r="F10" s="98"/>
      <c r="G10" s="98">
        <v>4.2999999999999997E-2</v>
      </c>
      <c r="H10" s="98">
        <v>6.0000000000000001E-3</v>
      </c>
      <c r="I10" s="98">
        <v>3.1E-2</v>
      </c>
      <c r="J10" s="98">
        <v>1E-3</v>
      </c>
      <c r="K10" s="98">
        <v>8.9999999999999993E-3</v>
      </c>
      <c r="L10" s="98"/>
      <c r="M10" s="98">
        <v>3.0000000000000001E-3</v>
      </c>
      <c r="N10" s="98">
        <v>4.0000000000000001E-3</v>
      </c>
      <c r="O10" s="98">
        <v>1E-3</v>
      </c>
      <c r="P10" s="98"/>
      <c r="Q10" s="98">
        <v>2E-3</v>
      </c>
      <c r="R10" s="98">
        <v>3.4000000000000002E-2</v>
      </c>
      <c r="S10" s="98">
        <v>1.4E-2</v>
      </c>
      <c r="T10" s="98">
        <v>2E-3</v>
      </c>
      <c r="U10" s="98">
        <v>1E-3</v>
      </c>
      <c r="V10" s="98">
        <v>6.4000000000000001E-2</v>
      </c>
      <c r="W10" s="98">
        <v>7.0000000000000001E-3</v>
      </c>
      <c r="X10" s="98">
        <v>2E-3</v>
      </c>
      <c r="Y10" s="98">
        <v>0.24</v>
      </c>
      <c r="Z10" s="98">
        <v>0.99900000000000022</v>
      </c>
    </row>
    <row r="11" spans="1:26">
      <c r="A11" s="97">
        <v>2011</v>
      </c>
      <c r="B11" s="98"/>
      <c r="C11" s="98">
        <v>3.0000000000000001E-3</v>
      </c>
      <c r="D11" s="98">
        <v>3.0000000000000001E-3</v>
      </c>
      <c r="E11" s="98">
        <v>0.53400000000000003</v>
      </c>
      <c r="F11" s="98"/>
      <c r="G11" s="98">
        <v>4.3999999999999997E-2</v>
      </c>
      <c r="H11" s="98">
        <v>6.0000000000000001E-3</v>
      </c>
      <c r="I11" s="98">
        <v>0.03</v>
      </c>
      <c r="J11" s="98">
        <v>1E-3</v>
      </c>
      <c r="K11" s="98">
        <v>7.0000000000000001E-3</v>
      </c>
      <c r="L11" s="98"/>
      <c r="M11" s="98">
        <v>1E-3</v>
      </c>
      <c r="N11" s="98">
        <v>3.0000000000000001E-3</v>
      </c>
      <c r="O11" s="98">
        <v>1E-3</v>
      </c>
      <c r="P11" s="98"/>
      <c r="Q11" s="98">
        <v>1E-3</v>
      </c>
      <c r="R11" s="98">
        <v>3.2000000000000001E-2</v>
      </c>
      <c r="S11" s="98">
        <v>1.2E-2</v>
      </c>
      <c r="T11" s="98">
        <v>2E-3</v>
      </c>
      <c r="U11" s="98">
        <v>1E-3</v>
      </c>
      <c r="V11" s="98">
        <v>6.9000000000000006E-2</v>
      </c>
      <c r="W11" s="98">
        <v>8.9999999999999993E-3</v>
      </c>
      <c r="X11" s="98">
        <v>2E-3</v>
      </c>
      <c r="Y11" s="98">
        <v>0.23899999999999999</v>
      </c>
      <c r="Z11" s="98">
        <v>1.0000000000000002</v>
      </c>
    </row>
    <row r="12" spans="1:26">
      <c r="A12" s="97">
        <v>2012</v>
      </c>
      <c r="B12" s="98"/>
      <c r="C12" s="98">
        <v>3.0000000000000001E-3</v>
      </c>
      <c r="D12" s="98">
        <v>3.0000000000000001E-3</v>
      </c>
      <c r="E12" s="98">
        <v>0.52800000000000002</v>
      </c>
      <c r="F12" s="98"/>
      <c r="G12" s="98">
        <v>4.8000000000000001E-2</v>
      </c>
      <c r="H12" s="98">
        <v>8.9999999999999993E-3</v>
      </c>
      <c r="I12" s="98">
        <v>3.3000000000000002E-2</v>
      </c>
      <c r="J12" s="98">
        <v>2E-3</v>
      </c>
      <c r="K12" s="98">
        <v>8.9999999999999993E-3</v>
      </c>
      <c r="L12" s="98"/>
      <c r="M12" s="98">
        <v>1E-3</v>
      </c>
      <c r="N12" s="98">
        <v>1E-3</v>
      </c>
      <c r="O12" s="98">
        <v>1E-3</v>
      </c>
      <c r="P12" s="98"/>
      <c r="Q12" s="98">
        <v>1E-3</v>
      </c>
      <c r="R12" s="98">
        <v>3.1E-2</v>
      </c>
      <c r="S12" s="98">
        <v>1.2999999999999999E-2</v>
      </c>
      <c r="T12" s="98">
        <v>2E-3</v>
      </c>
      <c r="U12" s="98"/>
      <c r="V12" s="98">
        <v>6.8000000000000005E-2</v>
      </c>
      <c r="W12" s="98">
        <v>8.9999999999999993E-3</v>
      </c>
      <c r="X12" s="98">
        <v>2E-3</v>
      </c>
      <c r="Y12" s="98">
        <v>0.23599999999999999</v>
      </c>
      <c r="Z12" s="98">
        <v>1</v>
      </c>
    </row>
    <row r="13" spans="1:26">
      <c r="A13" s="97">
        <v>2013</v>
      </c>
      <c r="B13" s="98"/>
      <c r="C13" s="98">
        <v>3.0000000000000001E-3</v>
      </c>
      <c r="D13" s="98">
        <v>2E-3</v>
      </c>
      <c r="E13" s="98">
        <v>0.52200000000000002</v>
      </c>
      <c r="F13" s="98"/>
      <c r="G13" s="98">
        <v>3.7999999999999999E-2</v>
      </c>
      <c r="H13" s="98">
        <v>8.0000000000000002E-3</v>
      </c>
      <c r="I13" s="98">
        <v>3.3000000000000002E-2</v>
      </c>
      <c r="J13" s="98">
        <v>2E-3</v>
      </c>
      <c r="K13" s="98">
        <v>6.0000000000000001E-3</v>
      </c>
      <c r="L13" s="98"/>
      <c r="M13" s="98"/>
      <c r="N13" s="98">
        <v>2E-3</v>
      </c>
      <c r="O13" s="98">
        <v>1E-3</v>
      </c>
      <c r="P13" s="98"/>
      <c r="Q13" s="98">
        <v>1E-3</v>
      </c>
      <c r="R13" s="98">
        <v>3.5000000000000003E-2</v>
      </c>
      <c r="S13" s="98">
        <v>1.4E-2</v>
      </c>
      <c r="T13" s="98">
        <v>1E-3</v>
      </c>
      <c r="U13" s="98"/>
      <c r="V13" s="98">
        <v>7.8E-2</v>
      </c>
      <c r="W13" s="98">
        <v>1.0999999999999999E-2</v>
      </c>
      <c r="X13" s="98"/>
      <c r="Y13" s="98">
        <v>0.24299999999999999</v>
      </c>
      <c r="Z13" s="98">
        <v>1</v>
      </c>
    </row>
    <row r="14" spans="1:26">
      <c r="A14" s="97">
        <v>2014</v>
      </c>
      <c r="B14" s="98"/>
      <c r="C14" s="98">
        <v>3.0000000000000001E-3</v>
      </c>
      <c r="D14" s="98">
        <v>3.0000000000000001E-3</v>
      </c>
      <c r="E14" s="98">
        <v>0.50800000000000001</v>
      </c>
      <c r="F14" s="98">
        <v>1E-3</v>
      </c>
      <c r="G14" s="98">
        <v>0.04</v>
      </c>
      <c r="H14" s="98">
        <v>8.0000000000000002E-3</v>
      </c>
      <c r="I14" s="98">
        <v>3.5999999999999997E-2</v>
      </c>
      <c r="J14" s="98">
        <v>2E-3</v>
      </c>
      <c r="K14" s="98">
        <v>0.01</v>
      </c>
      <c r="L14" s="98"/>
      <c r="M14" s="98"/>
      <c r="N14" s="98">
        <v>2E-3</v>
      </c>
      <c r="O14" s="98">
        <v>1E-3</v>
      </c>
      <c r="P14" s="98"/>
      <c r="Q14" s="98">
        <v>1E-3</v>
      </c>
      <c r="R14" s="98">
        <v>3.5999999999999997E-2</v>
      </c>
      <c r="S14" s="98">
        <v>1.2999999999999999E-2</v>
      </c>
      <c r="T14" s="98">
        <v>1E-3</v>
      </c>
      <c r="U14" s="98"/>
      <c r="V14" s="98">
        <v>7.8E-2</v>
      </c>
      <c r="W14" s="98">
        <v>1.2999999999999999E-2</v>
      </c>
      <c r="X14" s="98"/>
      <c r="Y14" s="98">
        <v>0.24199999999999999</v>
      </c>
      <c r="Z14" s="98">
        <v>0.99800000000000011</v>
      </c>
    </row>
    <row r="15" spans="1:26">
      <c r="A15" s="97">
        <v>2015</v>
      </c>
      <c r="B15" s="98"/>
      <c r="C15" s="98">
        <v>3.0000000000000001E-3</v>
      </c>
      <c r="D15" s="98">
        <v>2E-3</v>
      </c>
      <c r="E15" s="98">
        <v>0.49</v>
      </c>
      <c r="F15" s="98">
        <v>1E-3</v>
      </c>
      <c r="G15" s="98">
        <v>3.9E-2</v>
      </c>
      <c r="H15" s="98">
        <v>7.0000000000000001E-3</v>
      </c>
      <c r="I15" s="98">
        <v>3.9E-2</v>
      </c>
      <c r="J15" s="98">
        <v>2E-3</v>
      </c>
      <c r="K15" s="98">
        <v>8.9999999999999993E-3</v>
      </c>
      <c r="L15" s="98"/>
      <c r="M15" s="98"/>
      <c r="N15" s="98">
        <v>3.0000000000000001E-3</v>
      </c>
      <c r="O15" s="98">
        <v>1E-3</v>
      </c>
      <c r="P15" s="98">
        <v>1E-3</v>
      </c>
      <c r="Q15" s="98">
        <v>2E-3</v>
      </c>
      <c r="R15" s="98">
        <v>4.1000000000000002E-2</v>
      </c>
      <c r="S15" s="98">
        <v>1.2E-2</v>
      </c>
      <c r="T15" s="98">
        <v>1E-3</v>
      </c>
      <c r="U15" s="98"/>
      <c r="V15" s="98">
        <v>8.5999999999999993E-2</v>
      </c>
      <c r="W15" s="98">
        <v>1.4E-2</v>
      </c>
      <c r="X15" s="98"/>
      <c r="Y15" s="98">
        <v>0.245</v>
      </c>
      <c r="Z15" s="98">
        <v>0.99800000000000011</v>
      </c>
    </row>
    <row r="16" spans="1:26">
      <c r="A16" s="97">
        <v>2016</v>
      </c>
      <c r="B16" s="98"/>
      <c r="C16" s="98">
        <v>3.0000000000000001E-3</v>
      </c>
      <c r="D16" s="98">
        <v>1E-3</v>
      </c>
      <c r="E16" s="98">
        <v>0.45900000000000002</v>
      </c>
      <c r="F16" s="98">
        <v>1E-3</v>
      </c>
      <c r="G16" s="98">
        <v>3.9E-2</v>
      </c>
      <c r="H16" s="98">
        <v>8.9999999999999993E-3</v>
      </c>
      <c r="I16" s="98">
        <v>0.04</v>
      </c>
      <c r="J16" s="98">
        <v>3.0000000000000001E-3</v>
      </c>
      <c r="K16" s="98">
        <v>7.0000000000000001E-3</v>
      </c>
      <c r="L16" s="98"/>
      <c r="M16" s="98"/>
      <c r="N16" s="98">
        <v>2E-3</v>
      </c>
      <c r="O16" s="98"/>
      <c r="P16" s="98"/>
      <c r="Q16" s="98">
        <v>2E-3</v>
      </c>
      <c r="R16" s="98">
        <v>4.2999999999999997E-2</v>
      </c>
      <c r="S16" s="98">
        <v>1.2999999999999999E-2</v>
      </c>
      <c r="T16" s="98">
        <v>1E-3</v>
      </c>
      <c r="U16" s="98"/>
      <c r="V16" s="98">
        <v>9.2999999999999999E-2</v>
      </c>
      <c r="W16" s="98">
        <v>1.4999999999999999E-2</v>
      </c>
      <c r="X16" s="98"/>
      <c r="Y16" s="98">
        <v>0.27</v>
      </c>
      <c r="Z16" s="98">
        <v>1.0010000000000001</v>
      </c>
    </row>
    <row r="17" spans="1:26">
      <c r="A17" s="97">
        <v>2017</v>
      </c>
      <c r="B17" s="98">
        <v>1E-3</v>
      </c>
      <c r="C17" s="98">
        <v>3.0000000000000001E-3</v>
      </c>
      <c r="D17" s="98">
        <v>2E-3</v>
      </c>
      <c r="E17" s="98">
        <v>0.45100000000000001</v>
      </c>
      <c r="F17" s="98"/>
      <c r="G17" s="98">
        <v>3.7999999999999999E-2</v>
      </c>
      <c r="H17" s="98">
        <v>7.0000000000000001E-3</v>
      </c>
      <c r="I17" s="98">
        <v>4.2999999999999997E-2</v>
      </c>
      <c r="J17" s="98">
        <v>3.0000000000000001E-3</v>
      </c>
      <c r="K17" s="98">
        <v>7.0000000000000001E-3</v>
      </c>
      <c r="L17" s="98"/>
      <c r="M17" s="98"/>
      <c r="N17" s="98">
        <v>1E-3</v>
      </c>
      <c r="O17" s="98"/>
      <c r="P17" s="98">
        <v>1E-3</v>
      </c>
      <c r="Q17" s="98">
        <v>2E-3</v>
      </c>
      <c r="R17" s="98">
        <v>0.04</v>
      </c>
      <c r="S17" s="98">
        <v>1.2999999999999999E-2</v>
      </c>
      <c r="T17" s="98">
        <v>1E-3</v>
      </c>
      <c r="U17" s="98"/>
      <c r="V17" s="98">
        <v>9.9000000000000005E-2</v>
      </c>
      <c r="W17" s="98">
        <v>1.4999999999999999E-2</v>
      </c>
      <c r="X17" s="98"/>
      <c r="Y17" s="98">
        <v>0.27300000000000002</v>
      </c>
      <c r="Z17" s="98">
        <v>1</v>
      </c>
    </row>
    <row r="18" spans="1:26">
      <c r="A18" s="97">
        <v>2018</v>
      </c>
      <c r="B18" s="98">
        <v>1E-3</v>
      </c>
      <c r="C18" s="98">
        <v>3.0000000000000001E-3</v>
      </c>
      <c r="D18" s="98"/>
      <c r="E18" s="98">
        <v>0.435</v>
      </c>
      <c r="F18" s="98"/>
      <c r="G18" s="98">
        <v>0.04</v>
      </c>
      <c r="H18" s="98">
        <v>7.0000000000000001E-3</v>
      </c>
      <c r="I18" s="98">
        <v>4.9000000000000002E-2</v>
      </c>
      <c r="J18" s="98">
        <v>3.0000000000000001E-3</v>
      </c>
      <c r="K18" s="98">
        <v>8.0000000000000002E-3</v>
      </c>
      <c r="L18" s="98"/>
      <c r="M18" s="98"/>
      <c r="N18" s="98">
        <v>3.0000000000000001E-3</v>
      </c>
      <c r="O18" s="98"/>
      <c r="P18" s="98">
        <v>1E-3</v>
      </c>
      <c r="Q18" s="98">
        <v>2E-3</v>
      </c>
      <c r="R18" s="98">
        <v>3.9E-2</v>
      </c>
      <c r="S18" s="98">
        <v>1.0999999999999999E-2</v>
      </c>
      <c r="T18" s="98">
        <v>1E-3</v>
      </c>
      <c r="U18" s="98"/>
      <c r="V18" s="98">
        <v>9.7000000000000003E-2</v>
      </c>
      <c r="W18" s="98">
        <v>1.2999999999999999E-2</v>
      </c>
      <c r="X18" s="98"/>
      <c r="Y18" s="98">
        <v>0.28599999999999998</v>
      </c>
      <c r="Z18" s="98">
        <v>0.99900000000000011</v>
      </c>
    </row>
    <row r="19" spans="1:26">
      <c r="A19" s="97">
        <v>2019</v>
      </c>
      <c r="B19" s="98">
        <v>1E-3</v>
      </c>
      <c r="C19" s="98">
        <v>2E-3</v>
      </c>
      <c r="D19" s="98"/>
      <c r="E19" s="98">
        <v>0.42599999999999999</v>
      </c>
      <c r="F19" s="98"/>
      <c r="G19" s="98">
        <v>3.4000000000000002E-2</v>
      </c>
      <c r="H19" s="98">
        <v>8.9999999999999993E-3</v>
      </c>
      <c r="I19" s="98">
        <v>5.0999999999999997E-2</v>
      </c>
      <c r="J19" s="98">
        <v>3.0000000000000001E-3</v>
      </c>
      <c r="K19" s="98">
        <v>8.9999999999999993E-3</v>
      </c>
      <c r="L19" s="98"/>
      <c r="M19" s="98"/>
      <c r="N19" s="98">
        <v>5.0000000000000001E-3</v>
      </c>
      <c r="O19" s="98"/>
      <c r="P19" s="98">
        <v>1E-3</v>
      </c>
      <c r="Q19" s="98">
        <v>1E-3</v>
      </c>
      <c r="R19" s="98">
        <v>5.1999999999999998E-2</v>
      </c>
      <c r="S19" s="98">
        <v>1.2E-2</v>
      </c>
      <c r="T19" s="98">
        <v>1E-3</v>
      </c>
      <c r="U19" s="98"/>
      <c r="V19" s="98">
        <v>0.11600000000000001</v>
      </c>
      <c r="W19" s="98">
        <v>1.4999999999999999E-2</v>
      </c>
      <c r="X19" s="98"/>
      <c r="Y19" s="98">
        <v>0.26100000000000001</v>
      </c>
      <c r="Z19" s="98">
        <v>0.99900000000000011</v>
      </c>
    </row>
    <row r="20" spans="1:26">
      <c r="A20" s="97">
        <v>2020</v>
      </c>
      <c r="B20" s="98">
        <v>1E-3</v>
      </c>
      <c r="C20" s="98">
        <v>1E-3</v>
      </c>
      <c r="D20" s="98">
        <v>2E-3</v>
      </c>
      <c r="E20" s="98">
        <v>0.42699999999999999</v>
      </c>
      <c r="F20" s="98"/>
      <c r="G20" s="98">
        <v>3.4000000000000002E-2</v>
      </c>
      <c r="H20" s="98">
        <v>8.0000000000000002E-3</v>
      </c>
      <c r="I20" s="98">
        <v>5.8999999999999997E-2</v>
      </c>
      <c r="J20" s="98">
        <v>3.0000000000000001E-3</v>
      </c>
      <c r="K20" s="98">
        <v>8.9999999999999993E-3</v>
      </c>
      <c r="L20" s="98"/>
      <c r="M20" s="98"/>
      <c r="N20" s="98">
        <v>4.0000000000000001E-3</v>
      </c>
      <c r="O20" s="98"/>
      <c r="P20" s="98">
        <v>1E-3</v>
      </c>
      <c r="Q20" s="98">
        <v>1E-3</v>
      </c>
      <c r="R20" s="98">
        <v>5.0999999999999997E-2</v>
      </c>
      <c r="S20" s="98">
        <v>0.01</v>
      </c>
      <c r="T20" s="98">
        <v>1E-3</v>
      </c>
      <c r="U20" s="98"/>
      <c r="V20" s="98">
        <v>9.7000000000000003E-2</v>
      </c>
      <c r="W20" s="98">
        <v>1.2E-2</v>
      </c>
      <c r="X20" s="98"/>
      <c r="Y20" s="98">
        <v>0.27900000000000003</v>
      </c>
      <c r="Z20" s="98">
        <v>1</v>
      </c>
    </row>
    <row r="21" spans="1:26">
      <c r="A21" s="97">
        <v>2021</v>
      </c>
      <c r="B21" s="98">
        <v>1E-3</v>
      </c>
      <c r="C21" s="98">
        <v>2E-3</v>
      </c>
      <c r="D21" s="98">
        <v>3.0000000000000001E-3</v>
      </c>
      <c r="E21" s="98">
        <v>0.432</v>
      </c>
      <c r="F21" s="98"/>
      <c r="G21" s="98">
        <v>3.5000000000000003E-2</v>
      </c>
      <c r="H21" s="98">
        <v>6.0000000000000001E-3</v>
      </c>
      <c r="I21" s="98">
        <v>5.6000000000000001E-2</v>
      </c>
      <c r="J21" s="98">
        <v>3.0000000000000001E-3</v>
      </c>
      <c r="K21" s="98">
        <v>7.0000000000000001E-3</v>
      </c>
      <c r="L21" s="98"/>
      <c r="M21" s="98"/>
      <c r="N21" s="98">
        <v>4.0000000000000001E-3</v>
      </c>
      <c r="O21" s="98"/>
      <c r="P21" s="98">
        <v>1E-3</v>
      </c>
      <c r="Q21" s="98">
        <v>1E-3</v>
      </c>
      <c r="R21" s="98">
        <v>5.0999999999999997E-2</v>
      </c>
      <c r="S21" s="98">
        <v>0.01</v>
      </c>
      <c r="T21" s="98">
        <v>1E-3</v>
      </c>
      <c r="U21" s="98"/>
      <c r="V21" s="98">
        <v>9.4E-2</v>
      </c>
      <c r="W21" s="98">
        <v>1.2E-2</v>
      </c>
      <c r="X21" s="98"/>
      <c r="Y21" s="98">
        <v>0.28199999999999997</v>
      </c>
      <c r="Z21" s="98">
        <v>1.0010000000000001</v>
      </c>
    </row>
    <row r="22" spans="1:26">
      <c r="A22" s="97">
        <v>2022</v>
      </c>
      <c r="B22" s="98">
        <v>1E-3</v>
      </c>
      <c r="C22" s="98">
        <v>2E-3</v>
      </c>
      <c r="D22" s="98">
        <v>3.0000000000000001E-3</v>
      </c>
      <c r="E22" s="98">
        <v>0.42099999999999999</v>
      </c>
      <c r="F22" s="98"/>
      <c r="G22" s="98">
        <v>3.9E-2</v>
      </c>
      <c r="H22" s="98">
        <v>6.0000000000000001E-3</v>
      </c>
      <c r="I22" s="98">
        <v>5.1999999999999998E-2</v>
      </c>
      <c r="J22" s="98">
        <v>1E-3</v>
      </c>
      <c r="K22" s="98">
        <v>8.0000000000000002E-3</v>
      </c>
      <c r="L22" s="98"/>
      <c r="M22" s="98"/>
      <c r="N22" s="98">
        <v>5.0000000000000001E-3</v>
      </c>
      <c r="O22" s="98"/>
      <c r="P22" s="98">
        <v>1E-3</v>
      </c>
      <c r="Q22" s="98">
        <v>1E-3</v>
      </c>
      <c r="R22" s="98">
        <v>5.8999999999999997E-2</v>
      </c>
      <c r="S22" s="98">
        <v>8.9999999999999993E-3</v>
      </c>
      <c r="T22" s="98">
        <v>1E-3</v>
      </c>
      <c r="U22" s="98"/>
      <c r="V22" s="98">
        <v>0.10100000000000001</v>
      </c>
      <c r="W22" s="98">
        <v>1.0999999999999999E-2</v>
      </c>
      <c r="X22" s="98"/>
      <c r="Y22" s="98">
        <v>0.28100000000000003</v>
      </c>
      <c r="Z22" s="98">
        <v>1.002</v>
      </c>
    </row>
    <row r="23" spans="1:26">
      <c r="A23" s="97">
        <v>2023</v>
      </c>
      <c r="B23" s="98">
        <v>1E-3</v>
      </c>
      <c r="C23" s="98">
        <v>1E-3</v>
      </c>
      <c r="D23" s="98">
        <v>4.0000000000000001E-3</v>
      </c>
      <c r="E23" s="98">
        <v>0.42499999999999999</v>
      </c>
      <c r="F23" s="98"/>
      <c r="G23" s="98">
        <v>3.1E-2</v>
      </c>
      <c r="H23" s="98">
        <v>6.0000000000000001E-3</v>
      </c>
      <c r="I23" s="98">
        <v>4.7E-2</v>
      </c>
      <c r="J23" s="98">
        <v>3.0000000000000001E-3</v>
      </c>
      <c r="K23" s="98">
        <v>8.0000000000000002E-3</v>
      </c>
      <c r="L23" s="98"/>
      <c r="M23" s="98"/>
      <c r="N23" s="98">
        <v>5.0000000000000001E-3</v>
      </c>
      <c r="O23" s="98"/>
      <c r="P23" s="98">
        <v>1E-3</v>
      </c>
      <c r="Q23" s="98">
        <v>2E-3</v>
      </c>
      <c r="R23" s="98">
        <v>6.5000000000000002E-2</v>
      </c>
      <c r="S23" s="98">
        <v>1.0999999999999999E-2</v>
      </c>
      <c r="T23" s="98">
        <v>1E-3</v>
      </c>
      <c r="U23" s="98"/>
      <c r="V23" s="98">
        <v>9.9000000000000005E-2</v>
      </c>
      <c r="W23" s="98">
        <v>0.01</v>
      </c>
      <c r="X23" s="98"/>
      <c r="Y23" s="98">
        <v>0.28199999999999997</v>
      </c>
      <c r="Z23" s="98">
        <v>1.002</v>
      </c>
    </row>
    <row r="24" spans="1:26">
      <c r="A24" s="97">
        <v>2024</v>
      </c>
      <c r="B24" s="98">
        <v>1E-3</v>
      </c>
      <c r="C24" s="98">
        <v>2E-3</v>
      </c>
      <c r="D24" s="98">
        <v>7.0000000000000001E-3</v>
      </c>
      <c r="E24" s="98">
        <v>0.41099999999999998</v>
      </c>
      <c r="F24" s="98"/>
      <c r="G24" s="98">
        <v>2.8000000000000001E-2</v>
      </c>
      <c r="H24" s="98">
        <v>6.0000000000000001E-3</v>
      </c>
      <c r="I24" s="98">
        <v>5.5E-2</v>
      </c>
      <c r="J24" s="98">
        <v>1E-3</v>
      </c>
      <c r="K24" s="98">
        <v>7.0000000000000001E-3</v>
      </c>
      <c r="L24" s="98"/>
      <c r="M24" s="98"/>
      <c r="N24" s="98">
        <v>6.0000000000000001E-3</v>
      </c>
      <c r="O24" s="98"/>
      <c r="P24" s="98">
        <v>1E-3</v>
      </c>
      <c r="Q24" s="98">
        <v>2E-3</v>
      </c>
      <c r="R24" s="98">
        <v>6.4000000000000001E-2</v>
      </c>
      <c r="S24" s="98">
        <v>8.0000000000000002E-3</v>
      </c>
      <c r="T24" s="98">
        <v>1E-3</v>
      </c>
      <c r="U24" s="98"/>
      <c r="V24" s="98">
        <v>9.5000000000000001E-2</v>
      </c>
      <c r="W24" s="98">
        <v>1.0999999999999999E-2</v>
      </c>
      <c r="X24" s="98"/>
      <c r="Y24" s="98">
        <v>0.29599999999999999</v>
      </c>
      <c r="Z24" s="98">
        <v>1.002</v>
      </c>
    </row>
    <row r="25" spans="1:26">
      <c r="A25" s="97" t="s">
        <v>359</v>
      </c>
      <c r="B25" s="98">
        <v>8.0000000000000002E-3</v>
      </c>
      <c r="C25" s="98">
        <v>4.7000000000000007E-2</v>
      </c>
      <c r="D25" s="98">
        <v>5.8000000000000017E-2</v>
      </c>
      <c r="E25" s="98">
        <v>9.6129999999999978</v>
      </c>
      <c r="F25" s="98">
        <v>3.0000000000000001E-3</v>
      </c>
      <c r="G25" s="98">
        <v>0.87900000000000023</v>
      </c>
      <c r="H25" s="98">
        <v>0.12100000000000002</v>
      </c>
      <c r="I25" s="98">
        <v>0.86700000000000021</v>
      </c>
      <c r="J25" s="98">
        <v>3.7000000000000005E-2</v>
      </c>
      <c r="K25" s="98">
        <v>0.15300000000000002</v>
      </c>
      <c r="L25" s="98">
        <v>1E-3</v>
      </c>
      <c r="M25" s="98">
        <v>2.4E-2</v>
      </c>
      <c r="N25" s="98">
        <v>6.6000000000000003E-2</v>
      </c>
      <c r="O25" s="98">
        <v>1.0000000000000002E-2</v>
      </c>
      <c r="P25" s="98">
        <v>9.0000000000000011E-3</v>
      </c>
      <c r="Q25" s="98">
        <v>2.8000000000000011E-2</v>
      </c>
      <c r="R25" s="98">
        <v>0.87900000000000023</v>
      </c>
      <c r="S25" s="98">
        <v>0.29700000000000015</v>
      </c>
      <c r="T25" s="98">
        <v>2.2000000000000009E-2</v>
      </c>
      <c r="U25" s="98">
        <v>5.0000000000000001E-3</v>
      </c>
      <c r="V25" s="98">
        <v>1.605</v>
      </c>
      <c r="W25" s="98">
        <v>0.19900000000000007</v>
      </c>
      <c r="X25" s="98">
        <v>1.4E-2</v>
      </c>
      <c r="Y25" s="98">
        <v>5.0140000000000002</v>
      </c>
      <c r="Z25" s="98">
        <v>19.958999999999996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3162-A9E6-42A4-B949-62E9C5E8FC83}">
  <sheetPr filterMode="1"/>
  <dimension ref="A1:AF255"/>
  <sheetViews>
    <sheetView topLeftCell="L167" workbookViewId="0">
      <selection activeCell="AF2" sqref="AF2"/>
    </sheetView>
  </sheetViews>
  <sheetFormatPr defaultRowHeight="14.4"/>
  <sheetData>
    <row r="1" spans="1:32" ht="15" thickBot="1">
      <c r="A1" t="s">
        <v>0</v>
      </c>
      <c r="B1" s="31" t="s">
        <v>28</v>
      </c>
      <c r="C1" s="32" t="s">
        <v>1</v>
      </c>
      <c r="D1" s="32" t="s">
        <v>2</v>
      </c>
      <c r="E1" s="32" t="s">
        <v>29</v>
      </c>
      <c r="F1" s="32" t="s">
        <v>30</v>
      </c>
      <c r="G1" s="25" t="s">
        <v>31</v>
      </c>
      <c r="H1" s="32" t="s">
        <v>362</v>
      </c>
      <c r="I1" s="32" t="s">
        <v>363</v>
      </c>
      <c r="J1" s="32" t="s">
        <v>364</v>
      </c>
      <c r="K1" s="32" t="s">
        <v>365</v>
      </c>
      <c r="L1" s="32" t="s">
        <v>366</v>
      </c>
      <c r="M1" s="32" t="s">
        <v>367</v>
      </c>
      <c r="N1" s="32" t="s">
        <v>368</v>
      </c>
      <c r="O1" s="32" t="s">
        <v>369</v>
      </c>
      <c r="P1" s="32" t="s">
        <v>370</v>
      </c>
      <c r="Q1" s="32" t="s">
        <v>371</v>
      </c>
      <c r="R1" s="32" t="s">
        <v>97</v>
      </c>
      <c r="S1" s="32" t="s">
        <v>372</v>
      </c>
      <c r="T1" s="32" t="s">
        <v>373</v>
      </c>
      <c r="U1" s="32" t="s">
        <v>374</v>
      </c>
      <c r="V1" s="32" t="s">
        <v>375</v>
      </c>
      <c r="W1" s="32" t="s">
        <v>376</v>
      </c>
      <c r="X1" s="32" t="s">
        <v>377</v>
      </c>
      <c r="Y1" s="32" t="s">
        <v>378</v>
      </c>
      <c r="Z1" s="32" t="s">
        <v>32</v>
      </c>
      <c r="AA1" s="32" t="s">
        <v>33</v>
      </c>
      <c r="AB1" s="32" t="s">
        <v>3</v>
      </c>
      <c r="AC1" s="32" t="s">
        <v>35</v>
      </c>
      <c r="AD1" s="33" t="s">
        <v>55</v>
      </c>
      <c r="AE1" s="120" t="s">
        <v>357</v>
      </c>
      <c r="AF1" s="132" t="s">
        <v>660</v>
      </c>
    </row>
    <row r="2" spans="1:32">
      <c r="A2">
        <v>2024</v>
      </c>
      <c r="B2" s="15">
        <v>1</v>
      </c>
      <c r="C2" s="1" t="s">
        <v>379</v>
      </c>
      <c r="D2" s="2">
        <v>31</v>
      </c>
      <c r="E2" s="1" t="s">
        <v>23</v>
      </c>
      <c r="F2" s="3" t="s">
        <v>32</v>
      </c>
      <c r="G2" s="4">
        <v>63</v>
      </c>
      <c r="H2" s="2">
        <v>62</v>
      </c>
      <c r="I2" s="4">
        <v>47</v>
      </c>
      <c r="J2" s="2">
        <v>12</v>
      </c>
      <c r="K2" s="2">
        <v>3</v>
      </c>
      <c r="L2" s="2">
        <v>125</v>
      </c>
      <c r="M2" s="2">
        <v>1664</v>
      </c>
      <c r="N2" s="2">
        <v>1539</v>
      </c>
      <c r="O2" s="2">
        <v>0.92500000000000004</v>
      </c>
      <c r="P2" s="4">
        <v>2</v>
      </c>
      <c r="Q2" s="4">
        <v>8</v>
      </c>
      <c r="R2" s="5">
        <v>155.89027777777778</v>
      </c>
      <c r="S2" s="2">
        <v>45</v>
      </c>
      <c r="T2" s="2">
        <v>0.72599999999999998</v>
      </c>
      <c r="U2" s="2">
        <v>4</v>
      </c>
      <c r="V2" s="2">
        <v>75</v>
      </c>
      <c r="W2" s="4">
        <v>41.6</v>
      </c>
      <c r="X2" s="4">
        <v>2.13</v>
      </c>
      <c r="Y2" s="4">
        <v>14.5</v>
      </c>
      <c r="Z2" s="2">
        <v>0</v>
      </c>
      <c r="AA2" s="2">
        <v>1</v>
      </c>
      <c r="AB2" s="2">
        <v>1</v>
      </c>
      <c r="AC2" s="2">
        <v>2</v>
      </c>
      <c r="AD2" s="17" t="s">
        <v>380</v>
      </c>
      <c r="AE2" t="str">
        <f>IF(G2&gt;40,"Include","Exclude")</f>
        <v>Include</v>
      </c>
      <c r="AF2" t="str">
        <f>A2 &amp; "_" &amp; E2</f>
        <v>2024_WPG</v>
      </c>
    </row>
    <row r="3" spans="1:32">
      <c r="A3">
        <v>2024</v>
      </c>
      <c r="B3" s="15">
        <v>2</v>
      </c>
      <c r="C3" s="1" t="s">
        <v>381</v>
      </c>
      <c r="D3" s="2">
        <v>30</v>
      </c>
      <c r="E3" s="1" t="s">
        <v>14</v>
      </c>
      <c r="F3" s="3" t="s">
        <v>32</v>
      </c>
      <c r="G3" s="4">
        <v>63</v>
      </c>
      <c r="H3" s="2">
        <v>63</v>
      </c>
      <c r="I3" s="2">
        <v>38</v>
      </c>
      <c r="J3" s="2">
        <v>20</v>
      </c>
      <c r="K3" s="2">
        <v>5</v>
      </c>
      <c r="L3" s="2">
        <v>136</v>
      </c>
      <c r="M3" s="2">
        <v>1716</v>
      </c>
      <c r="N3" s="2">
        <v>1580</v>
      </c>
      <c r="O3" s="2">
        <v>0.92100000000000004</v>
      </c>
      <c r="P3" s="2">
        <v>2.1800000000000002</v>
      </c>
      <c r="Q3" s="2">
        <v>6</v>
      </c>
      <c r="R3" s="99">
        <v>155.96180555555554</v>
      </c>
      <c r="S3" s="2">
        <v>41</v>
      </c>
      <c r="T3" s="2">
        <v>0.65100000000000002</v>
      </c>
      <c r="U3" s="2">
        <v>8</v>
      </c>
      <c r="V3" s="2">
        <v>79</v>
      </c>
      <c r="W3" s="2">
        <v>35.799999999999997</v>
      </c>
      <c r="X3" s="2">
        <v>2.31</v>
      </c>
      <c r="Y3" s="2">
        <v>14.2</v>
      </c>
      <c r="Z3" s="2">
        <v>0</v>
      </c>
      <c r="AA3" s="2">
        <v>2</v>
      </c>
      <c r="AB3" s="2">
        <v>2</v>
      </c>
      <c r="AC3" s="2">
        <v>8</v>
      </c>
      <c r="AD3" s="16"/>
      <c r="AE3" t="str">
        <f t="shared" ref="AE3:AE66" si="0">IF(G3&gt;40,"Include","Exclude")</f>
        <v>Include</v>
      </c>
      <c r="AF3" t="str">
        <f t="shared" ref="AF3:AF14" si="1">A3 &amp; "_" &amp; E3</f>
        <v>2024_TBL</v>
      </c>
    </row>
    <row r="4" spans="1:32">
      <c r="A4">
        <v>2024</v>
      </c>
      <c r="B4" s="15">
        <v>3</v>
      </c>
      <c r="C4" s="1" t="s">
        <v>382</v>
      </c>
      <c r="D4" s="2">
        <v>28</v>
      </c>
      <c r="E4" s="1" t="s">
        <v>383</v>
      </c>
      <c r="F4" s="3" t="s">
        <v>32</v>
      </c>
      <c r="G4" s="2">
        <v>62</v>
      </c>
      <c r="H4" s="2">
        <v>60</v>
      </c>
      <c r="I4" s="2">
        <v>31</v>
      </c>
      <c r="J4" s="2">
        <v>24</v>
      </c>
      <c r="K4" s="2">
        <v>7</v>
      </c>
      <c r="L4" s="2">
        <v>166</v>
      </c>
      <c r="M4" s="2">
        <v>1679</v>
      </c>
      <c r="N4" s="2">
        <v>1513</v>
      </c>
      <c r="O4" s="2">
        <v>0.90100000000000002</v>
      </c>
      <c r="P4" s="2">
        <v>2.82</v>
      </c>
      <c r="Q4" s="2">
        <v>4</v>
      </c>
      <c r="R4" s="5">
        <v>147.24930555555557</v>
      </c>
      <c r="S4" s="2">
        <v>32</v>
      </c>
      <c r="T4" s="2">
        <v>0.53300000000000003</v>
      </c>
      <c r="U4" s="2">
        <v>13</v>
      </c>
      <c r="V4" s="2">
        <v>99</v>
      </c>
      <c r="W4" s="2">
        <v>2.1</v>
      </c>
      <c r="X4" s="2">
        <v>3.01</v>
      </c>
      <c r="Y4" s="2">
        <v>10.5</v>
      </c>
      <c r="Z4" s="2">
        <v>0</v>
      </c>
      <c r="AA4" s="2">
        <v>1</v>
      </c>
      <c r="AB4" s="2">
        <v>1</v>
      </c>
      <c r="AC4" s="2">
        <v>0</v>
      </c>
      <c r="AD4" s="16"/>
      <c r="AE4" t="str">
        <f t="shared" si="0"/>
        <v>Include</v>
      </c>
      <c r="AF4" t="str">
        <f t="shared" si="1"/>
        <v>2024_MTL</v>
      </c>
    </row>
    <row r="5" spans="1:32">
      <c r="A5">
        <v>2024</v>
      </c>
      <c r="B5" s="15">
        <v>4</v>
      </c>
      <c r="C5" s="1" t="s">
        <v>384</v>
      </c>
      <c r="D5" s="2">
        <v>29</v>
      </c>
      <c r="E5" s="1" t="s">
        <v>60</v>
      </c>
      <c r="F5" s="3" t="s">
        <v>32</v>
      </c>
      <c r="G5" s="2">
        <v>61</v>
      </c>
      <c r="H5" s="2">
        <v>61</v>
      </c>
      <c r="I5" s="2">
        <v>27</v>
      </c>
      <c r="J5" s="2">
        <v>29</v>
      </c>
      <c r="K5" s="2">
        <v>5</v>
      </c>
      <c r="L5" s="2">
        <v>167</v>
      </c>
      <c r="M5" s="4">
        <v>1751</v>
      </c>
      <c r="N5" s="4">
        <v>1584</v>
      </c>
      <c r="O5" s="2">
        <v>0.90500000000000003</v>
      </c>
      <c r="P5" s="2">
        <v>2.86</v>
      </c>
      <c r="Q5" s="2">
        <v>6</v>
      </c>
      <c r="R5" s="5">
        <v>146.04722222222222</v>
      </c>
      <c r="S5" s="2">
        <v>34</v>
      </c>
      <c r="T5" s="2">
        <v>0.55700000000000005</v>
      </c>
      <c r="U5" s="2">
        <v>17</v>
      </c>
      <c r="V5" s="2">
        <v>95</v>
      </c>
      <c r="W5" s="2">
        <v>8.4</v>
      </c>
      <c r="X5" s="2">
        <v>3.05</v>
      </c>
      <c r="Y5" s="2">
        <v>11.6</v>
      </c>
      <c r="Z5" s="2">
        <v>0</v>
      </c>
      <c r="AA5" s="2">
        <v>0</v>
      </c>
      <c r="AB5" s="2">
        <v>0</v>
      </c>
      <c r="AC5" s="2">
        <v>6</v>
      </c>
      <c r="AD5" s="16"/>
      <c r="AE5" t="str">
        <f t="shared" si="0"/>
        <v>Include</v>
      </c>
      <c r="AF5" t="str">
        <f t="shared" si="1"/>
        <v>2024_NYR</v>
      </c>
    </row>
    <row r="6" spans="1:32">
      <c r="A6">
        <v>2024</v>
      </c>
      <c r="B6" s="15">
        <v>5</v>
      </c>
      <c r="C6" s="1" t="s">
        <v>385</v>
      </c>
      <c r="D6" s="2">
        <v>29</v>
      </c>
      <c r="E6" s="1" t="s">
        <v>194</v>
      </c>
      <c r="F6" s="3" t="s">
        <v>32</v>
      </c>
      <c r="G6" s="2">
        <v>61</v>
      </c>
      <c r="H6" s="2">
        <v>60</v>
      </c>
      <c r="I6" s="2">
        <v>30</v>
      </c>
      <c r="J6" s="2">
        <v>24</v>
      </c>
      <c r="K6" s="2">
        <v>6</v>
      </c>
      <c r="L6" s="2">
        <v>158</v>
      </c>
      <c r="M6" s="2">
        <v>1695</v>
      </c>
      <c r="N6" s="2">
        <v>1537</v>
      </c>
      <c r="O6" s="2">
        <v>0.90700000000000003</v>
      </c>
      <c r="P6" s="2">
        <v>2.71</v>
      </c>
      <c r="Q6" s="2">
        <v>4</v>
      </c>
      <c r="R6" s="5">
        <v>145.78541666666666</v>
      </c>
      <c r="S6" s="2">
        <v>37</v>
      </c>
      <c r="T6" s="2">
        <v>0.61699999999999999</v>
      </c>
      <c r="U6" s="2">
        <v>11</v>
      </c>
      <c r="V6" s="2">
        <v>93</v>
      </c>
      <c r="W6" s="2">
        <v>11.7</v>
      </c>
      <c r="X6" s="2">
        <v>2.9</v>
      </c>
      <c r="Y6" s="2">
        <v>11.6</v>
      </c>
      <c r="Z6" s="2">
        <v>1</v>
      </c>
      <c r="AA6" s="2">
        <v>2</v>
      </c>
      <c r="AB6" s="2">
        <v>3</v>
      </c>
      <c r="AC6" s="2">
        <v>2</v>
      </c>
      <c r="AD6" s="16"/>
      <c r="AE6" t="str">
        <f t="shared" si="0"/>
        <v>Include</v>
      </c>
      <c r="AF6" t="str">
        <f t="shared" si="1"/>
        <v>2024_NYI</v>
      </c>
    </row>
    <row r="7" spans="1:32">
      <c r="A7">
        <v>2024</v>
      </c>
      <c r="B7" s="15">
        <v>6</v>
      </c>
      <c r="C7" s="1" t="s">
        <v>386</v>
      </c>
      <c r="D7" s="2">
        <v>26</v>
      </c>
      <c r="E7" s="1" t="s">
        <v>97</v>
      </c>
      <c r="F7" s="3" t="s">
        <v>32</v>
      </c>
      <c r="G7" s="2">
        <v>58</v>
      </c>
      <c r="H7" s="2">
        <v>58</v>
      </c>
      <c r="I7" s="2">
        <v>31</v>
      </c>
      <c r="J7" s="2">
        <v>19</v>
      </c>
      <c r="K7" s="2">
        <v>6</v>
      </c>
      <c r="L7" s="2">
        <v>146</v>
      </c>
      <c r="M7" s="2">
        <v>1692</v>
      </c>
      <c r="N7" s="2">
        <v>1546</v>
      </c>
      <c r="O7" s="2">
        <v>0.91400000000000003</v>
      </c>
      <c r="P7" s="2">
        <v>2.56</v>
      </c>
      <c r="Q7" s="2">
        <v>5</v>
      </c>
      <c r="R7" s="5">
        <v>142.64930555555554</v>
      </c>
      <c r="S7" s="2">
        <v>40</v>
      </c>
      <c r="T7" s="2">
        <v>0.69</v>
      </c>
      <c r="U7" s="2">
        <v>8</v>
      </c>
      <c r="V7" s="2">
        <v>86</v>
      </c>
      <c r="W7" s="2">
        <v>23.4</v>
      </c>
      <c r="X7" s="2">
        <v>2.73</v>
      </c>
      <c r="Y7" s="2">
        <v>12.8</v>
      </c>
      <c r="Z7" s="2">
        <v>1</v>
      </c>
      <c r="AA7" s="2">
        <v>1</v>
      </c>
      <c r="AB7" s="2">
        <v>2</v>
      </c>
      <c r="AC7" s="2">
        <v>0</v>
      </c>
      <c r="AD7" s="16"/>
      <c r="AE7" t="str">
        <f t="shared" si="0"/>
        <v>Include</v>
      </c>
      <c r="AF7" t="str">
        <f t="shared" si="1"/>
        <v>2024_MIN</v>
      </c>
    </row>
    <row r="8" spans="1:32">
      <c r="A8">
        <v>2024</v>
      </c>
      <c r="B8" s="15">
        <v>7</v>
      </c>
      <c r="C8" s="1" t="s">
        <v>387</v>
      </c>
      <c r="D8" s="2">
        <v>26</v>
      </c>
      <c r="E8" s="1" t="s">
        <v>79</v>
      </c>
      <c r="F8" s="3" t="s">
        <v>32</v>
      </c>
      <c r="G8" s="2">
        <v>58</v>
      </c>
      <c r="H8" s="2">
        <v>58</v>
      </c>
      <c r="I8" s="2">
        <v>36</v>
      </c>
      <c r="J8" s="2">
        <v>18</v>
      </c>
      <c r="K8" s="2">
        <v>4</v>
      </c>
      <c r="L8" s="2">
        <v>147</v>
      </c>
      <c r="M8" s="2">
        <v>1611</v>
      </c>
      <c r="N8" s="2">
        <v>1464</v>
      </c>
      <c r="O8" s="2">
        <v>0.90900000000000003</v>
      </c>
      <c r="P8" s="2">
        <v>2.59</v>
      </c>
      <c r="Q8" s="2">
        <v>2</v>
      </c>
      <c r="R8" s="5">
        <v>142.08611111111111</v>
      </c>
      <c r="S8" s="2">
        <v>35</v>
      </c>
      <c r="T8" s="2">
        <v>0.60299999999999998</v>
      </c>
      <c r="U8" s="2">
        <v>12</v>
      </c>
      <c r="V8" s="2">
        <v>91</v>
      </c>
      <c r="W8" s="2">
        <v>14.3</v>
      </c>
      <c r="X8" s="2">
        <v>2.76</v>
      </c>
      <c r="Y8" s="2">
        <v>11.4</v>
      </c>
      <c r="Z8" s="2">
        <v>0</v>
      </c>
      <c r="AA8" s="2">
        <v>1</v>
      </c>
      <c r="AB8" s="2">
        <v>1</v>
      </c>
      <c r="AC8" s="2">
        <v>0</v>
      </c>
      <c r="AD8" s="16"/>
      <c r="AE8" t="str">
        <f t="shared" si="0"/>
        <v>Include</v>
      </c>
      <c r="AF8" t="str">
        <f t="shared" si="1"/>
        <v>2024_DAL</v>
      </c>
    </row>
    <row r="9" spans="1:32">
      <c r="A9">
        <v>2024</v>
      </c>
      <c r="B9" s="15">
        <v>8</v>
      </c>
      <c r="C9" s="1" t="s">
        <v>388</v>
      </c>
      <c r="D9" s="2">
        <v>29</v>
      </c>
      <c r="E9" s="1" t="s">
        <v>389</v>
      </c>
      <c r="F9" s="3" t="s">
        <v>32</v>
      </c>
      <c r="G9" s="2">
        <v>58</v>
      </c>
      <c r="H9" s="2">
        <v>58</v>
      </c>
      <c r="I9" s="2">
        <v>20</v>
      </c>
      <c r="J9" s="4">
        <v>31</v>
      </c>
      <c r="K9" s="2">
        <v>6</v>
      </c>
      <c r="L9" s="2">
        <v>167</v>
      </c>
      <c r="M9" s="2">
        <v>1592</v>
      </c>
      <c r="N9" s="2">
        <v>1425</v>
      </c>
      <c r="O9" s="2">
        <v>0.89500000000000002</v>
      </c>
      <c r="P9" s="2">
        <v>2.98</v>
      </c>
      <c r="Q9" s="2">
        <v>4</v>
      </c>
      <c r="R9" s="5">
        <v>139.90902777777777</v>
      </c>
      <c r="S9" s="2">
        <v>28</v>
      </c>
      <c r="T9" s="2">
        <v>0.48299999999999998</v>
      </c>
      <c r="U9" s="2">
        <v>12</v>
      </c>
      <c r="V9" s="2">
        <v>105</v>
      </c>
      <c r="W9" s="2">
        <v>-7.6</v>
      </c>
      <c r="X9" s="2">
        <v>3.2</v>
      </c>
      <c r="Y9" s="2">
        <v>8.9</v>
      </c>
      <c r="Z9" s="2">
        <v>0</v>
      </c>
      <c r="AA9" s="2">
        <v>1</v>
      </c>
      <c r="AB9" s="2">
        <v>1</v>
      </c>
      <c r="AC9" s="2">
        <v>4</v>
      </c>
      <c r="AD9" s="16"/>
      <c r="AE9" t="str">
        <f t="shared" si="0"/>
        <v>Include</v>
      </c>
      <c r="AF9" t="str">
        <f t="shared" si="1"/>
        <v>2024_NSH</v>
      </c>
    </row>
    <row r="10" spans="1:32">
      <c r="A10">
        <v>2024</v>
      </c>
      <c r="B10" s="15">
        <v>9</v>
      </c>
      <c r="C10" s="1" t="s">
        <v>390</v>
      </c>
      <c r="D10" s="2">
        <v>26</v>
      </c>
      <c r="E10" s="1" t="s">
        <v>21</v>
      </c>
      <c r="F10" s="3" t="s">
        <v>32</v>
      </c>
      <c r="G10" s="2">
        <v>58</v>
      </c>
      <c r="H10" s="2">
        <v>58</v>
      </c>
      <c r="I10" s="2">
        <v>22</v>
      </c>
      <c r="J10" s="2">
        <v>29</v>
      </c>
      <c r="K10" s="2">
        <v>7</v>
      </c>
      <c r="L10" s="4">
        <v>176</v>
      </c>
      <c r="M10" s="2">
        <v>1632</v>
      </c>
      <c r="N10" s="2">
        <v>1456</v>
      </c>
      <c r="O10" s="2">
        <v>0.89200000000000002</v>
      </c>
      <c r="P10" s="2">
        <v>3.11</v>
      </c>
      <c r="Q10" s="2">
        <v>4</v>
      </c>
      <c r="R10" s="5">
        <v>141.27430555555554</v>
      </c>
      <c r="S10" s="2">
        <v>29</v>
      </c>
      <c r="T10" s="2">
        <v>0.5</v>
      </c>
      <c r="U10" s="2">
        <v>14</v>
      </c>
      <c r="V10" s="2">
        <v>108</v>
      </c>
      <c r="W10" s="2">
        <v>-12.6</v>
      </c>
      <c r="X10" s="2">
        <v>3.33</v>
      </c>
      <c r="Y10" s="2">
        <v>8.6999999999999993</v>
      </c>
      <c r="Z10" s="2">
        <v>0</v>
      </c>
      <c r="AA10" s="2">
        <v>0</v>
      </c>
      <c r="AB10" s="2">
        <v>0</v>
      </c>
      <c r="AC10" s="2">
        <v>2</v>
      </c>
      <c r="AD10" s="16"/>
      <c r="AE10" t="str">
        <f t="shared" si="0"/>
        <v>Include</v>
      </c>
      <c r="AF10" t="str">
        <f t="shared" si="1"/>
        <v>2024_BOS</v>
      </c>
    </row>
    <row r="11" spans="1:32">
      <c r="A11">
        <v>2024</v>
      </c>
      <c r="B11" s="15">
        <v>10</v>
      </c>
      <c r="C11" s="1" t="s">
        <v>391</v>
      </c>
      <c r="D11" s="2">
        <v>28</v>
      </c>
      <c r="E11" s="1" t="s">
        <v>392</v>
      </c>
      <c r="F11" s="3" t="s">
        <v>32</v>
      </c>
      <c r="G11" s="2">
        <v>58</v>
      </c>
      <c r="H11" s="2">
        <v>55</v>
      </c>
      <c r="I11" s="2">
        <v>26</v>
      </c>
      <c r="J11" s="2">
        <v>22</v>
      </c>
      <c r="K11" s="2">
        <v>8</v>
      </c>
      <c r="L11" s="2">
        <v>145</v>
      </c>
      <c r="M11" s="2">
        <v>1507</v>
      </c>
      <c r="N11" s="2">
        <v>1362</v>
      </c>
      <c r="O11" s="2">
        <v>0.90400000000000003</v>
      </c>
      <c r="P11" s="2">
        <v>2.58</v>
      </c>
      <c r="Q11" s="2">
        <v>1</v>
      </c>
      <c r="R11" s="5">
        <v>140.34722222222223</v>
      </c>
      <c r="S11" s="2">
        <v>29</v>
      </c>
      <c r="T11" s="2">
        <v>0.52700000000000002</v>
      </c>
      <c r="U11" s="2">
        <v>11</v>
      </c>
      <c r="V11" s="2">
        <v>96</v>
      </c>
      <c r="W11" s="2">
        <v>5.9</v>
      </c>
      <c r="X11" s="2">
        <v>2.76</v>
      </c>
      <c r="Y11" s="2">
        <v>9.8000000000000007</v>
      </c>
      <c r="Z11" s="2">
        <v>0</v>
      </c>
      <c r="AA11" s="2">
        <v>1</v>
      </c>
      <c r="AB11" s="2">
        <v>1</v>
      </c>
      <c r="AC11" s="2">
        <v>0</v>
      </c>
      <c r="AD11" s="16"/>
      <c r="AE11" t="str">
        <f t="shared" si="0"/>
        <v>Include</v>
      </c>
      <c r="AF11" t="str">
        <f t="shared" si="1"/>
        <v>2024_UTA</v>
      </c>
    </row>
    <row r="12" spans="1:32">
      <c r="A12">
        <v>2024</v>
      </c>
      <c r="B12" s="15">
        <v>11</v>
      </c>
      <c r="C12" s="1" t="s">
        <v>393</v>
      </c>
      <c r="D12" s="2">
        <v>28</v>
      </c>
      <c r="E12" s="1" t="s">
        <v>394</v>
      </c>
      <c r="F12" s="3" t="s">
        <v>32</v>
      </c>
      <c r="G12" s="2">
        <v>57</v>
      </c>
      <c r="H12" s="2">
        <v>55</v>
      </c>
      <c r="I12" s="2">
        <v>27</v>
      </c>
      <c r="J12" s="2">
        <v>23</v>
      </c>
      <c r="K12" s="2">
        <v>5</v>
      </c>
      <c r="L12" s="2">
        <v>151</v>
      </c>
      <c r="M12" s="2">
        <v>1599</v>
      </c>
      <c r="N12" s="2">
        <v>1448</v>
      </c>
      <c r="O12" s="2">
        <v>0.90600000000000003</v>
      </c>
      <c r="P12" s="2">
        <v>2.75</v>
      </c>
      <c r="Q12" s="2">
        <v>2</v>
      </c>
      <c r="R12" s="5">
        <v>137.30208333333334</v>
      </c>
      <c r="S12" s="2">
        <v>34</v>
      </c>
      <c r="T12" s="2">
        <v>0.61799999999999999</v>
      </c>
      <c r="U12" s="2">
        <v>8</v>
      </c>
      <c r="V12" s="2">
        <v>94</v>
      </c>
      <c r="W12" s="2">
        <v>9.1</v>
      </c>
      <c r="X12" s="2">
        <v>2.93</v>
      </c>
      <c r="Y12" s="2">
        <v>10.7</v>
      </c>
      <c r="Z12" s="2">
        <v>0</v>
      </c>
      <c r="AA12" s="2">
        <v>2</v>
      </c>
      <c r="AB12" s="2">
        <v>2</v>
      </c>
      <c r="AC12" s="2">
        <v>0</v>
      </c>
      <c r="AD12" s="16"/>
      <c r="AE12" t="str">
        <f t="shared" si="0"/>
        <v>Include</v>
      </c>
      <c r="AF12" t="str">
        <f t="shared" si="1"/>
        <v>2024_SEA</v>
      </c>
    </row>
    <row r="13" spans="1:32">
      <c r="A13">
        <v>2024</v>
      </c>
      <c r="B13" s="15">
        <v>12</v>
      </c>
      <c r="C13" s="1" t="s">
        <v>395</v>
      </c>
      <c r="D13" s="2">
        <v>31</v>
      </c>
      <c r="E13" s="1" t="s">
        <v>174</v>
      </c>
      <c r="F13" s="3" t="s">
        <v>32</v>
      </c>
      <c r="G13" s="2">
        <v>56</v>
      </c>
      <c r="H13" s="2">
        <v>54</v>
      </c>
      <c r="I13" s="2">
        <v>28</v>
      </c>
      <c r="J13" s="2">
        <v>22</v>
      </c>
      <c r="K13" s="2">
        <v>5</v>
      </c>
      <c r="L13" s="2">
        <v>145</v>
      </c>
      <c r="M13" s="2">
        <v>1457</v>
      </c>
      <c r="N13" s="2">
        <v>1312</v>
      </c>
      <c r="O13" s="2">
        <v>0.9</v>
      </c>
      <c r="P13" s="2">
        <v>2.69</v>
      </c>
      <c r="Q13" s="2">
        <v>3</v>
      </c>
      <c r="R13" s="5">
        <v>134.95763888888888</v>
      </c>
      <c r="S13" s="2">
        <v>31</v>
      </c>
      <c r="T13" s="2">
        <v>0.57399999999999995</v>
      </c>
      <c r="U13" s="2">
        <v>12</v>
      </c>
      <c r="V13" s="2">
        <v>99</v>
      </c>
      <c r="W13" s="2">
        <v>0.9</v>
      </c>
      <c r="X13" s="2">
        <v>2.87</v>
      </c>
      <c r="Y13" s="2">
        <v>9</v>
      </c>
      <c r="Z13" s="2">
        <v>0</v>
      </c>
      <c r="AA13" s="2">
        <v>0</v>
      </c>
      <c r="AB13" s="2">
        <v>0</v>
      </c>
      <c r="AC13" s="2">
        <v>6</v>
      </c>
      <c r="AD13" s="16"/>
      <c r="AE13" t="str">
        <f t="shared" si="0"/>
        <v>Include</v>
      </c>
      <c r="AF13" t="str">
        <f t="shared" si="1"/>
        <v>2024_STL</v>
      </c>
    </row>
    <row r="14" spans="1:32">
      <c r="A14">
        <v>2024</v>
      </c>
      <c r="B14" s="15">
        <v>13</v>
      </c>
      <c r="C14" s="1" t="s">
        <v>396</v>
      </c>
      <c r="D14" s="2">
        <v>28</v>
      </c>
      <c r="E14" s="3" t="s">
        <v>314</v>
      </c>
      <c r="F14" s="3" t="s">
        <v>32</v>
      </c>
      <c r="G14" s="2">
        <v>56</v>
      </c>
      <c r="H14" s="2">
        <v>53</v>
      </c>
      <c r="I14" s="2">
        <v>28</v>
      </c>
      <c r="J14" s="2">
        <v>21</v>
      </c>
      <c r="K14" s="2">
        <v>6</v>
      </c>
      <c r="L14" s="2">
        <v>137</v>
      </c>
      <c r="M14" s="2">
        <v>1549</v>
      </c>
      <c r="N14" s="2">
        <v>1412</v>
      </c>
      <c r="O14" s="2">
        <v>0.91200000000000003</v>
      </c>
      <c r="P14" s="2">
        <v>2.5499999999999998</v>
      </c>
      <c r="Q14" s="2">
        <v>4</v>
      </c>
      <c r="R14" s="5">
        <v>134.31805555555556</v>
      </c>
      <c r="S14" s="2">
        <v>34</v>
      </c>
      <c r="T14" s="2">
        <v>0.64200000000000002</v>
      </c>
      <c r="U14" s="2">
        <v>7</v>
      </c>
      <c r="V14" s="2">
        <v>88</v>
      </c>
      <c r="W14" s="2">
        <v>18.100000000000001</v>
      </c>
      <c r="X14" s="2">
        <v>2.74</v>
      </c>
      <c r="Y14" s="2">
        <v>11.4</v>
      </c>
      <c r="Z14" s="2">
        <v>0</v>
      </c>
      <c r="AA14" s="2">
        <v>1</v>
      </c>
      <c r="AB14" s="2">
        <v>1</v>
      </c>
      <c r="AC14" s="2">
        <v>2</v>
      </c>
      <c r="AD14" s="16"/>
      <c r="AE14" t="str">
        <f t="shared" si="0"/>
        <v>Include</v>
      </c>
      <c r="AF14" t="str">
        <f t="shared" si="1"/>
        <v>2024_2TM</v>
      </c>
    </row>
    <row r="15" spans="1:32" hidden="1">
      <c r="A15">
        <v>2024</v>
      </c>
      <c r="B15" s="65">
        <v>13</v>
      </c>
      <c r="C15" s="1" t="s">
        <v>396</v>
      </c>
      <c r="D15" s="63">
        <v>28</v>
      </c>
      <c r="E15" s="1" t="s">
        <v>171</v>
      </c>
      <c r="F15" s="62" t="s">
        <v>32</v>
      </c>
      <c r="G15" s="63">
        <v>19</v>
      </c>
      <c r="H15" s="63">
        <v>17</v>
      </c>
      <c r="I15" s="63">
        <v>6</v>
      </c>
      <c r="J15" s="63">
        <v>9</v>
      </c>
      <c r="K15" s="63">
        <v>3</v>
      </c>
      <c r="L15" s="63">
        <v>53</v>
      </c>
      <c r="M15" s="63">
        <v>583</v>
      </c>
      <c r="N15" s="63">
        <v>530</v>
      </c>
      <c r="O15" s="63">
        <v>0.90900000000000003</v>
      </c>
      <c r="P15" s="63">
        <v>3</v>
      </c>
      <c r="Q15" s="63">
        <v>1</v>
      </c>
      <c r="R15" s="64">
        <v>44.106250000000003</v>
      </c>
      <c r="S15" s="63">
        <v>10</v>
      </c>
      <c r="T15" s="63">
        <v>0.58799999999999997</v>
      </c>
      <c r="U15" s="63">
        <v>4</v>
      </c>
      <c r="V15" s="63">
        <v>91</v>
      </c>
      <c r="W15" s="63">
        <v>5.4</v>
      </c>
      <c r="X15" s="63">
        <v>3.23</v>
      </c>
      <c r="Y15" s="63">
        <v>4.0999999999999996</v>
      </c>
      <c r="Z15" s="63">
        <v>0</v>
      </c>
      <c r="AA15" s="63">
        <v>0</v>
      </c>
      <c r="AB15" s="63">
        <v>0</v>
      </c>
      <c r="AC15" s="63">
        <v>0</v>
      </c>
      <c r="AD15" s="66"/>
      <c r="AE15" t="str">
        <f t="shared" si="0"/>
        <v>Exclude</v>
      </c>
    </row>
    <row r="16" spans="1:32" hidden="1">
      <c r="A16">
        <v>2024</v>
      </c>
      <c r="B16" s="65">
        <v>13</v>
      </c>
      <c r="C16" s="1" t="s">
        <v>396</v>
      </c>
      <c r="D16" s="63">
        <v>28</v>
      </c>
      <c r="E16" s="1" t="s">
        <v>17</v>
      </c>
      <c r="F16" s="62" t="s">
        <v>32</v>
      </c>
      <c r="G16" s="63">
        <v>37</v>
      </c>
      <c r="H16" s="63">
        <v>36</v>
      </c>
      <c r="I16" s="63">
        <v>22</v>
      </c>
      <c r="J16" s="63">
        <v>12</v>
      </c>
      <c r="K16" s="63">
        <v>3</v>
      </c>
      <c r="L16" s="63">
        <v>84</v>
      </c>
      <c r="M16" s="63">
        <v>966</v>
      </c>
      <c r="N16" s="63">
        <v>882</v>
      </c>
      <c r="O16" s="63">
        <v>0.91300000000000003</v>
      </c>
      <c r="P16" s="63">
        <v>2.33</v>
      </c>
      <c r="Q16" s="63">
        <v>3</v>
      </c>
      <c r="R16" s="64">
        <v>90.211805555555557</v>
      </c>
      <c r="S16" s="63">
        <v>24</v>
      </c>
      <c r="T16" s="63">
        <v>0.66700000000000004</v>
      </c>
      <c r="U16" s="63">
        <v>3</v>
      </c>
      <c r="V16" s="63">
        <v>87</v>
      </c>
      <c r="W16" s="63">
        <v>12.7</v>
      </c>
      <c r="X16" s="63">
        <v>2.4900000000000002</v>
      </c>
      <c r="Y16" s="63">
        <v>7.2</v>
      </c>
      <c r="Z16" s="63">
        <v>0</v>
      </c>
      <c r="AA16" s="63">
        <v>1</v>
      </c>
      <c r="AB16" s="63">
        <v>1</v>
      </c>
      <c r="AC16" s="63">
        <v>2</v>
      </c>
      <c r="AD16" s="66"/>
      <c r="AE16" t="str">
        <f t="shared" si="0"/>
        <v>Exclude</v>
      </c>
    </row>
    <row r="17" spans="1:32">
      <c r="A17">
        <v>2024</v>
      </c>
      <c r="B17" s="15">
        <v>14</v>
      </c>
      <c r="C17" s="1" t="s">
        <v>397</v>
      </c>
      <c r="D17" s="2">
        <v>25</v>
      </c>
      <c r="E17" s="1" t="s">
        <v>128</v>
      </c>
      <c r="F17" s="3" t="s">
        <v>32</v>
      </c>
      <c r="G17" s="2">
        <v>55</v>
      </c>
      <c r="H17" s="2">
        <v>55</v>
      </c>
      <c r="I17" s="2">
        <v>24</v>
      </c>
      <c r="J17" s="2">
        <v>24</v>
      </c>
      <c r="K17" s="2">
        <v>5</v>
      </c>
      <c r="L17" s="2">
        <v>169</v>
      </c>
      <c r="M17" s="2">
        <v>1489</v>
      </c>
      <c r="N17" s="2">
        <v>1320</v>
      </c>
      <c r="O17" s="2">
        <v>0.88700000000000001</v>
      </c>
      <c r="P17" s="2">
        <v>3.2</v>
      </c>
      <c r="Q17" s="2">
        <v>2</v>
      </c>
      <c r="R17" s="5">
        <v>132.17569444444445</v>
      </c>
      <c r="S17" s="2">
        <v>28</v>
      </c>
      <c r="T17" s="2">
        <v>0.50900000000000001</v>
      </c>
      <c r="U17" s="2">
        <v>16</v>
      </c>
      <c r="V17" s="2">
        <v>113</v>
      </c>
      <c r="W17" s="2">
        <v>-19.899999999999999</v>
      </c>
      <c r="X17" s="2">
        <v>3.42</v>
      </c>
      <c r="Y17" s="2">
        <v>7</v>
      </c>
      <c r="Z17" s="2">
        <v>0</v>
      </c>
      <c r="AA17" s="2">
        <v>1</v>
      </c>
      <c r="AB17" s="2">
        <v>1</v>
      </c>
      <c r="AC17" s="2">
        <v>2</v>
      </c>
      <c r="AD17" s="16"/>
      <c r="AE17" t="str">
        <f t="shared" si="0"/>
        <v>Include</v>
      </c>
      <c r="AF17" t="str">
        <f t="shared" ref="AF17:AF27" si="2">A17 &amp; "_" &amp; E17</f>
        <v>2024_BUF</v>
      </c>
    </row>
    <row r="18" spans="1:32">
      <c r="A18">
        <v>2024</v>
      </c>
      <c r="B18" s="15">
        <v>15</v>
      </c>
      <c r="C18" s="1" t="s">
        <v>398</v>
      </c>
      <c r="D18" s="2">
        <v>36</v>
      </c>
      <c r="E18" s="1" t="s">
        <v>82</v>
      </c>
      <c r="F18" s="3" t="s">
        <v>32</v>
      </c>
      <c r="G18" s="2">
        <v>54</v>
      </c>
      <c r="H18" s="2">
        <v>54</v>
      </c>
      <c r="I18" s="2">
        <v>33</v>
      </c>
      <c r="J18" s="2">
        <v>19</v>
      </c>
      <c r="K18" s="2">
        <v>2</v>
      </c>
      <c r="L18" s="2">
        <v>130</v>
      </c>
      <c r="M18" s="2">
        <v>1375</v>
      </c>
      <c r="N18" s="2">
        <v>1245</v>
      </c>
      <c r="O18" s="2">
        <v>0.90500000000000003</v>
      </c>
      <c r="P18" s="2">
        <v>2.44</v>
      </c>
      <c r="Q18" s="2">
        <v>5</v>
      </c>
      <c r="R18" s="5">
        <v>133.33263888888888</v>
      </c>
      <c r="S18" s="2">
        <v>32</v>
      </c>
      <c r="T18" s="2">
        <v>0.59299999999999997</v>
      </c>
      <c r="U18" s="2">
        <v>11</v>
      </c>
      <c r="V18" s="2">
        <v>94</v>
      </c>
      <c r="W18" s="2">
        <v>7.7</v>
      </c>
      <c r="X18" s="2">
        <v>2.59</v>
      </c>
      <c r="Y18" s="2">
        <v>9.1999999999999993</v>
      </c>
      <c r="Z18" s="2">
        <v>0</v>
      </c>
      <c r="AA18" s="2">
        <v>1</v>
      </c>
      <c r="AB18" s="2">
        <v>1</v>
      </c>
      <c r="AC18" s="2">
        <v>4</v>
      </c>
      <c r="AD18" s="16"/>
      <c r="AE18" t="str">
        <f t="shared" si="0"/>
        <v>Include</v>
      </c>
      <c r="AF18" t="str">
        <f t="shared" si="2"/>
        <v>2024_FLA</v>
      </c>
    </row>
    <row r="19" spans="1:32">
      <c r="A19">
        <v>2024</v>
      </c>
      <c r="B19" s="15">
        <v>16</v>
      </c>
      <c r="C19" s="1" t="s">
        <v>399</v>
      </c>
      <c r="D19" s="2">
        <v>24</v>
      </c>
      <c r="E19" s="1" t="s">
        <v>213</v>
      </c>
      <c r="F19" s="3" t="s">
        <v>32</v>
      </c>
      <c r="G19" s="2">
        <v>54</v>
      </c>
      <c r="H19" s="2">
        <v>49</v>
      </c>
      <c r="I19" s="2">
        <v>23</v>
      </c>
      <c r="J19" s="2">
        <v>23</v>
      </c>
      <c r="K19" s="2">
        <v>7</v>
      </c>
      <c r="L19" s="2">
        <v>158</v>
      </c>
      <c r="M19" s="2">
        <v>1625</v>
      </c>
      <c r="N19" s="2">
        <v>1467</v>
      </c>
      <c r="O19" s="2">
        <v>0.90300000000000002</v>
      </c>
      <c r="P19" s="2">
        <v>3.1</v>
      </c>
      <c r="Q19" s="2">
        <v>1</v>
      </c>
      <c r="R19" s="5">
        <v>127.40208333333334</v>
      </c>
      <c r="S19" s="2">
        <v>27</v>
      </c>
      <c r="T19" s="2">
        <v>0.55100000000000005</v>
      </c>
      <c r="U19" s="2">
        <v>7</v>
      </c>
      <c r="V19" s="2">
        <v>97</v>
      </c>
      <c r="W19" s="2">
        <v>4.7</v>
      </c>
      <c r="X19" s="2">
        <v>3.32</v>
      </c>
      <c r="Y19" s="2">
        <v>10.4</v>
      </c>
      <c r="Z19" s="2">
        <v>0</v>
      </c>
      <c r="AA19" s="2">
        <v>0</v>
      </c>
      <c r="AB19" s="2">
        <v>0</v>
      </c>
      <c r="AC19" s="2">
        <v>0</v>
      </c>
      <c r="AD19" s="16"/>
      <c r="AE19" t="str">
        <f t="shared" si="0"/>
        <v>Include</v>
      </c>
      <c r="AF19" t="str">
        <f t="shared" si="2"/>
        <v>2024_ANA</v>
      </c>
    </row>
    <row r="20" spans="1:32">
      <c r="A20">
        <v>2024</v>
      </c>
      <c r="B20" s="15">
        <v>17</v>
      </c>
      <c r="C20" s="1" t="s">
        <v>400</v>
      </c>
      <c r="D20" s="2">
        <v>30</v>
      </c>
      <c r="E20" s="1" t="s">
        <v>209</v>
      </c>
      <c r="F20" s="3" t="s">
        <v>32</v>
      </c>
      <c r="G20" s="2">
        <v>53</v>
      </c>
      <c r="H20" s="2">
        <v>52</v>
      </c>
      <c r="I20" s="2">
        <v>26</v>
      </c>
      <c r="J20" s="2">
        <v>21</v>
      </c>
      <c r="K20" s="2">
        <v>5</v>
      </c>
      <c r="L20" s="2">
        <v>168</v>
      </c>
      <c r="M20" s="2">
        <v>1557</v>
      </c>
      <c r="N20" s="2">
        <v>1389</v>
      </c>
      <c r="O20" s="2">
        <v>0.89200000000000002</v>
      </c>
      <c r="P20" s="2">
        <v>3.18</v>
      </c>
      <c r="Q20" s="2">
        <v>1</v>
      </c>
      <c r="R20" s="5">
        <v>132.12152777777777</v>
      </c>
      <c r="S20" s="2">
        <v>25</v>
      </c>
      <c r="T20" s="2">
        <v>0.48099999999999998</v>
      </c>
      <c r="U20" s="2">
        <v>14</v>
      </c>
      <c r="V20" s="2">
        <v>108</v>
      </c>
      <c r="W20" s="2">
        <v>-12.1</v>
      </c>
      <c r="X20" s="2">
        <v>3.41</v>
      </c>
      <c r="Y20" s="2">
        <v>8.3000000000000007</v>
      </c>
      <c r="Z20" s="2">
        <v>0</v>
      </c>
      <c r="AA20" s="2">
        <v>1</v>
      </c>
      <c r="AB20" s="2">
        <v>1</v>
      </c>
      <c r="AC20" s="2">
        <v>8</v>
      </c>
      <c r="AD20" s="16"/>
      <c r="AE20" t="str">
        <f t="shared" si="0"/>
        <v>Include</v>
      </c>
      <c r="AF20" t="str">
        <f t="shared" si="2"/>
        <v>2024_CBJ</v>
      </c>
    </row>
    <row r="21" spans="1:32">
      <c r="A21">
        <v>2024</v>
      </c>
      <c r="B21" s="15">
        <v>18</v>
      </c>
      <c r="C21" s="1" t="s">
        <v>401</v>
      </c>
      <c r="D21" s="2">
        <v>23</v>
      </c>
      <c r="E21" s="1" t="s">
        <v>91</v>
      </c>
      <c r="F21" s="3" t="s">
        <v>32</v>
      </c>
      <c r="G21" s="2">
        <v>53</v>
      </c>
      <c r="H21" s="2">
        <v>53</v>
      </c>
      <c r="I21" s="2">
        <v>29</v>
      </c>
      <c r="J21" s="2">
        <v>16</v>
      </c>
      <c r="K21" s="2">
        <v>8</v>
      </c>
      <c r="L21" s="2">
        <v>140</v>
      </c>
      <c r="M21" s="2">
        <v>1549</v>
      </c>
      <c r="N21" s="2">
        <v>1409</v>
      </c>
      <c r="O21" s="2">
        <v>0.91</v>
      </c>
      <c r="P21" s="2">
        <v>2.64</v>
      </c>
      <c r="Q21" s="2">
        <v>3</v>
      </c>
      <c r="R21" s="5">
        <v>132.5986111111111</v>
      </c>
      <c r="S21" s="2">
        <v>30</v>
      </c>
      <c r="T21" s="2">
        <v>0.56599999999999995</v>
      </c>
      <c r="U21" s="2">
        <v>7</v>
      </c>
      <c r="V21" s="2">
        <v>90</v>
      </c>
      <c r="W21" s="2">
        <v>15.1</v>
      </c>
      <c r="X21" s="2">
        <v>2.81</v>
      </c>
      <c r="Y21" s="2">
        <v>11.1</v>
      </c>
      <c r="Z21" s="2">
        <v>0</v>
      </c>
      <c r="AA21" s="2">
        <v>3</v>
      </c>
      <c r="AB21" s="2">
        <v>3</v>
      </c>
      <c r="AC21" s="2">
        <v>2</v>
      </c>
      <c r="AD21" s="16"/>
      <c r="AE21" t="str">
        <f t="shared" si="0"/>
        <v>Include</v>
      </c>
      <c r="AF21" t="str">
        <f t="shared" si="2"/>
        <v>2024_CGY</v>
      </c>
    </row>
    <row r="22" spans="1:32">
      <c r="A22">
        <v>2024</v>
      </c>
      <c r="B22" s="15">
        <v>19</v>
      </c>
      <c r="C22" s="1" t="s">
        <v>402</v>
      </c>
      <c r="D22" s="2">
        <v>29</v>
      </c>
      <c r="E22" s="1" t="s">
        <v>69</v>
      </c>
      <c r="F22" s="3" t="s">
        <v>32</v>
      </c>
      <c r="G22" s="2">
        <v>51</v>
      </c>
      <c r="H22" s="2">
        <v>49</v>
      </c>
      <c r="I22" s="2">
        <v>25</v>
      </c>
      <c r="J22" s="2">
        <v>15</v>
      </c>
      <c r="K22" s="4">
        <v>10</v>
      </c>
      <c r="L22" s="2">
        <v>132</v>
      </c>
      <c r="M22" s="2">
        <v>1345</v>
      </c>
      <c r="N22" s="2">
        <v>1213</v>
      </c>
      <c r="O22" s="2">
        <v>0.90200000000000002</v>
      </c>
      <c r="P22" s="2">
        <v>2.62</v>
      </c>
      <c r="Q22" s="2">
        <v>4</v>
      </c>
      <c r="R22" s="5">
        <v>125.82430555555555</v>
      </c>
      <c r="S22" s="2">
        <v>29</v>
      </c>
      <c r="T22" s="2">
        <v>0.59199999999999997</v>
      </c>
      <c r="U22" s="2">
        <v>10</v>
      </c>
      <c r="V22" s="2">
        <v>98</v>
      </c>
      <c r="W22" s="2">
        <v>2.7</v>
      </c>
      <c r="X22" s="2">
        <v>2.8</v>
      </c>
      <c r="Y22" s="2">
        <v>8.5</v>
      </c>
      <c r="Z22" s="2">
        <v>0</v>
      </c>
      <c r="AA22" s="2">
        <v>1</v>
      </c>
      <c r="AB22" s="2">
        <v>1</v>
      </c>
      <c r="AC22" s="2">
        <v>0</v>
      </c>
      <c r="AD22" s="16"/>
      <c r="AE22" t="str">
        <f t="shared" si="0"/>
        <v>Include</v>
      </c>
      <c r="AF22" t="str">
        <f t="shared" si="2"/>
        <v>2024_VAN</v>
      </c>
    </row>
    <row r="23" spans="1:32">
      <c r="A23">
        <v>2024</v>
      </c>
      <c r="B23" s="15">
        <v>20</v>
      </c>
      <c r="C23" s="1" t="s">
        <v>403</v>
      </c>
      <c r="D23" s="2">
        <v>26</v>
      </c>
      <c r="E23" s="1" t="s">
        <v>19</v>
      </c>
      <c r="F23" s="3" t="s">
        <v>32</v>
      </c>
      <c r="G23" s="2">
        <v>51</v>
      </c>
      <c r="H23" s="2">
        <v>50</v>
      </c>
      <c r="I23" s="2">
        <v>26</v>
      </c>
      <c r="J23" s="2">
        <v>18</v>
      </c>
      <c r="K23" s="2">
        <v>4</v>
      </c>
      <c r="L23" s="2">
        <v>138</v>
      </c>
      <c r="M23" s="2">
        <v>1325</v>
      </c>
      <c r="N23" s="2">
        <v>1187</v>
      </c>
      <c r="O23" s="2">
        <v>0.89600000000000002</v>
      </c>
      <c r="P23" s="2">
        <v>2.81</v>
      </c>
      <c r="Q23" s="2">
        <v>3</v>
      </c>
      <c r="R23" s="5">
        <v>122.60208333333334</v>
      </c>
      <c r="S23" s="2">
        <v>25</v>
      </c>
      <c r="T23" s="2">
        <v>0.5</v>
      </c>
      <c r="U23" s="2">
        <v>12</v>
      </c>
      <c r="V23" s="2">
        <v>104</v>
      </c>
      <c r="W23" s="2">
        <v>-5.3</v>
      </c>
      <c r="X23" s="2">
        <v>3</v>
      </c>
      <c r="Y23" s="2">
        <v>7.5</v>
      </c>
      <c r="Z23" s="2">
        <v>0</v>
      </c>
      <c r="AA23" s="2">
        <v>0</v>
      </c>
      <c r="AB23" s="2">
        <v>0</v>
      </c>
      <c r="AC23" s="2">
        <v>0</v>
      </c>
      <c r="AD23" s="16"/>
      <c r="AE23" t="str">
        <f t="shared" si="0"/>
        <v>Include</v>
      </c>
      <c r="AF23" t="str">
        <f t="shared" si="2"/>
        <v>2024_EDM</v>
      </c>
    </row>
    <row r="24" spans="1:32">
      <c r="A24">
        <v>2024</v>
      </c>
      <c r="B24" s="15">
        <v>21</v>
      </c>
      <c r="C24" s="1" t="s">
        <v>404</v>
      </c>
      <c r="D24" s="2">
        <v>28</v>
      </c>
      <c r="E24" s="1" t="s">
        <v>25</v>
      </c>
      <c r="F24" s="3" t="s">
        <v>32</v>
      </c>
      <c r="G24" s="2">
        <v>50</v>
      </c>
      <c r="H24" s="2">
        <v>50</v>
      </c>
      <c r="I24" s="2">
        <v>32</v>
      </c>
      <c r="J24" s="2">
        <v>13</v>
      </c>
      <c r="K24" s="2">
        <v>5</v>
      </c>
      <c r="L24" s="2">
        <v>121</v>
      </c>
      <c r="M24" s="2">
        <v>1293</v>
      </c>
      <c r="N24" s="2">
        <v>1172</v>
      </c>
      <c r="O24" s="2">
        <v>0.90600000000000003</v>
      </c>
      <c r="P24" s="2">
        <v>2.4700000000000002</v>
      </c>
      <c r="Q24" s="2">
        <v>4</v>
      </c>
      <c r="R24" s="5">
        <v>122.50902777777777</v>
      </c>
      <c r="S24" s="2">
        <v>26</v>
      </c>
      <c r="T24" s="2">
        <v>0.52</v>
      </c>
      <c r="U24" s="2">
        <v>8</v>
      </c>
      <c r="V24" s="2">
        <v>93</v>
      </c>
      <c r="W24" s="2">
        <v>8.5</v>
      </c>
      <c r="X24" s="2">
        <v>2.63</v>
      </c>
      <c r="Y24" s="2">
        <v>8.8000000000000007</v>
      </c>
      <c r="Z24" s="2">
        <v>0</v>
      </c>
      <c r="AA24" s="2">
        <v>0</v>
      </c>
      <c r="AB24" s="2">
        <v>0</v>
      </c>
      <c r="AC24" s="2">
        <v>4</v>
      </c>
      <c r="AD24" s="16"/>
      <c r="AE24" t="str">
        <f t="shared" si="0"/>
        <v>Include</v>
      </c>
      <c r="AF24" t="str">
        <f t="shared" si="2"/>
        <v>2024_VEG</v>
      </c>
    </row>
    <row r="25" spans="1:32">
      <c r="A25">
        <v>2024</v>
      </c>
      <c r="B25" s="15">
        <v>22</v>
      </c>
      <c r="C25" s="1" t="s">
        <v>405</v>
      </c>
      <c r="D25" s="2">
        <v>34</v>
      </c>
      <c r="E25" s="1" t="s">
        <v>155</v>
      </c>
      <c r="F25" s="3" t="s">
        <v>32</v>
      </c>
      <c r="G25" s="2">
        <v>50</v>
      </c>
      <c r="H25" s="2">
        <v>50</v>
      </c>
      <c r="I25" s="2">
        <v>31</v>
      </c>
      <c r="J25" s="2">
        <v>11</v>
      </c>
      <c r="K25" s="2">
        <v>7</v>
      </c>
      <c r="L25" s="2">
        <v>100</v>
      </c>
      <c r="M25" s="2">
        <v>1266</v>
      </c>
      <c r="N25" s="2">
        <v>1166</v>
      </c>
      <c r="O25" s="2">
        <v>0.92100000000000004</v>
      </c>
      <c r="P25" s="2">
        <v>2.02</v>
      </c>
      <c r="Q25" s="2">
        <v>5</v>
      </c>
      <c r="R25" s="5">
        <v>123.90208333333334</v>
      </c>
      <c r="S25" s="2">
        <v>34</v>
      </c>
      <c r="T25" s="2">
        <v>0.68</v>
      </c>
      <c r="U25" s="2">
        <v>5</v>
      </c>
      <c r="V25" s="2">
        <v>79</v>
      </c>
      <c r="W25" s="2">
        <v>26.8</v>
      </c>
      <c r="X25" s="2">
        <v>2.14</v>
      </c>
      <c r="Y25" s="2">
        <v>10.5</v>
      </c>
      <c r="Z25" s="2">
        <v>0</v>
      </c>
      <c r="AA25" s="2">
        <v>1</v>
      </c>
      <c r="AB25" s="2">
        <v>1</v>
      </c>
      <c r="AC25" s="2">
        <v>12</v>
      </c>
      <c r="AD25" s="16"/>
      <c r="AE25" t="str">
        <f t="shared" si="0"/>
        <v>Include</v>
      </c>
      <c r="AF25" t="str">
        <f t="shared" si="2"/>
        <v>2024_LAK</v>
      </c>
    </row>
    <row r="26" spans="1:32" ht="15" thickBot="1">
      <c r="A26">
        <v>2024</v>
      </c>
      <c r="B26" s="18">
        <v>23</v>
      </c>
      <c r="C26" s="19" t="s">
        <v>406</v>
      </c>
      <c r="D26" s="20">
        <v>35</v>
      </c>
      <c r="E26" s="19" t="s">
        <v>150</v>
      </c>
      <c r="F26" s="21" t="s">
        <v>32</v>
      </c>
      <c r="G26" s="20">
        <v>49</v>
      </c>
      <c r="H26" s="20">
        <v>49</v>
      </c>
      <c r="I26" s="20">
        <v>26</v>
      </c>
      <c r="J26" s="20">
        <v>16</v>
      </c>
      <c r="K26" s="20">
        <v>6</v>
      </c>
      <c r="L26" s="20">
        <v>121</v>
      </c>
      <c r="M26" s="20">
        <v>1213</v>
      </c>
      <c r="N26" s="20">
        <v>1092</v>
      </c>
      <c r="O26" s="20">
        <v>0.9</v>
      </c>
      <c r="P26" s="20">
        <v>2.5</v>
      </c>
      <c r="Q26" s="20">
        <v>4</v>
      </c>
      <c r="R26" s="22">
        <v>120.95902777777778</v>
      </c>
      <c r="S26" s="20">
        <v>29</v>
      </c>
      <c r="T26" s="20">
        <v>0.59199999999999997</v>
      </c>
      <c r="U26" s="20">
        <v>7</v>
      </c>
      <c r="V26" s="20">
        <v>100</v>
      </c>
      <c r="W26" s="20">
        <v>0.5</v>
      </c>
      <c r="X26" s="20">
        <v>2.67</v>
      </c>
      <c r="Y26" s="20">
        <v>7.5</v>
      </c>
      <c r="Z26" s="20">
        <v>0</v>
      </c>
      <c r="AA26" s="20">
        <v>0</v>
      </c>
      <c r="AB26" s="20">
        <v>0</v>
      </c>
      <c r="AC26" s="20">
        <v>0</v>
      </c>
      <c r="AD26" s="24"/>
      <c r="AE26" t="str">
        <f t="shared" si="0"/>
        <v>Include</v>
      </c>
      <c r="AF26" t="str">
        <f t="shared" si="2"/>
        <v>2024_NJD</v>
      </c>
    </row>
    <row r="27" spans="1:32">
      <c r="A27">
        <v>2024</v>
      </c>
      <c r="B27" s="7">
        <v>24</v>
      </c>
      <c r="C27" s="8" t="s">
        <v>407</v>
      </c>
      <c r="D27" s="9">
        <v>28</v>
      </c>
      <c r="E27" s="10" t="s">
        <v>314</v>
      </c>
      <c r="F27" s="10" t="s">
        <v>32</v>
      </c>
      <c r="G27" s="9">
        <v>49</v>
      </c>
      <c r="H27" s="9">
        <v>47</v>
      </c>
      <c r="I27" s="9">
        <v>15</v>
      </c>
      <c r="J27" s="9">
        <v>26</v>
      </c>
      <c r="K27" s="9">
        <v>4</v>
      </c>
      <c r="L27" s="9">
        <v>165</v>
      </c>
      <c r="M27" s="9">
        <v>1317</v>
      </c>
      <c r="N27" s="9">
        <v>1152</v>
      </c>
      <c r="O27" s="9">
        <v>0.875</v>
      </c>
      <c r="P27" s="9">
        <v>3.71</v>
      </c>
      <c r="Q27" s="9">
        <v>0</v>
      </c>
      <c r="R27" s="12">
        <v>111.325</v>
      </c>
      <c r="S27" s="9">
        <v>17</v>
      </c>
      <c r="T27" s="9">
        <v>0.36199999999999999</v>
      </c>
      <c r="U27" s="9">
        <v>14</v>
      </c>
      <c r="V27" s="9">
        <v>125</v>
      </c>
      <c r="W27" s="9">
        <v>-33.1</v>
      </c>
      <c r="X27" s="9">
        <v>3.97</v>
      </c>
      <c r="Y27" s="9">
        <v>4.5999999999999996</v>
      </c>
      <c r="Z27" s="9">
        <v>0</v>
      </c>
      <c r="AA27" s="9">
        <v>1</v>
      </c>
      <c r="AB27" s="9">
        <v>1</v>
      </c>
      <c r="AC27" s="9">
        <v>0</v>
      </c>
      <c r="AD27" s="100"/>
      <c r="AE27" t="str">
        <f t="shared" si="0"/>
        <v>Include</v>
      </c>
      <c r="AF27" t="str">
        <f t="shared" si="2"/>
        <v>2024_2TM</v>
      </c>
    </row>
    <row r="28" spans="1:32" hidden="1">
      <c r="A28">
        <v>2024</v>
      </c>
      <c r="B28" s="65">
        <v>24</v>
      </c>
      <c r="C28" s="1" t="s">
        <v>407</v>
      </c>
      <c r="D28" s="63">
        <v>28</v>
      </c>
      <c r="E28" s="1" t="s">
        <v>17</v>
      </c>
      <c r="F28" s="62" t="s">
        <v>32</v>
      </c>
      <c r="G28" s="63">
        <v>18</v>
      </c>
      <c r="H28" s="63">
        <v>17</v>
      </c>
      <c r="I28" s="63">
        <v>8</v>
      </c>
      <c r="J28" s="63">
        <v>7</v>
      </c>
      <c r="K28" s="63">
        <v>0</v>
      </c>
      <c r="L28" s="63">
        <v>53</v>
      </c>
      <c r="M28" s="63">
        <v>421</v>
      </c>
      <c r="N28" s="63">
        <v>368</v>
      </c>
      <c r="O28" s="63">
        <v>0.874</v>
      </c>
      <c r="P28" s="63">
        <v>3.38</v>
      </c>
      <c r="Q28" s="63">
        <v>0</v>
      </c>
      <c r="R28" s="64">
        <v>39.203472222222224</v>
      </c>
      <c r="S28" s="63">
        <v>6</v>
      </c>
      <c r="T28" s="63">
        <v>0.35299999999999998</v>
      </c>
      <c r="U28" s="63">
        <v>6</v>
      </c>
      <c r="V28" s="63">
        <v>126</v>
      </c>
      <c r="W28" s="63">
        <v>-10.8</v>
      </c>
      <c r="X28" s="63">
        <v>3.63</v>
      </c>
      <c r="Y28" s="63">
        <v>1.4</v>
      </c>
      <c r="Z28" s="63">
        <v>0</v>
      </c>
      <c r="AA28" s="63">
        <v>1</v>
      </c>
      <c r="AB28" s="63">
        <v>1</v>
      </c>
      <c r="AC28" s="63">
        <v>0</v>
      </c>
      <c r="AD28" s="66"/>
      <c r="AE28" t="str">
        <f t="shared" si="0"/>
        <v>Exclude</v>
      </c>
    </row>
    <row r="29" spans="1:32" hidden="1">
      <c r="A29">
        <v>2024</v>
      </c>
      <c r="B29" s="65">
        <v>24</v>
      </c>
      <c r="C29" s="1" t="s">
        <v>407</v>
      </c>
      <c r="D29" s="63">
        <v>28</v>
      </c>
      <c r="E29" s="1" t="s">
        <v>171</v>
      </c>
      <c r="F29" s="62" t="s">
        <v>32</v>
      </c>
      <c r="G29" s="63">
        <v>31</v>
      </c>
      <c r="H29" s="63">
        <v>30</v>
      </c>
      <c r="I29" s="63">
        <v>7</v>
      </c>
      <c r="J29" s="63">
        <v>19</v>
      </c>
      <c r="K29" s="63">
        <v>4</v>
      </c>
      <c r="L29" s="63">
        <v>112</v>
      </c>
      <c r="M29" s="63">
        <v>896</v>
      </c>
      <c r="N29" s="63">
        <v>784</v>
      </c>
      <c r="O29" s="63">
        <v>0.875</v>
      </c>
      <c r="P29" s="63">
        <v>3.88</v>
      </c>
      <c r="Q29" s="63">
        <v>0</v>
      </c>
      <c r="R29" s="64">
        <v>72.121527777777771</v>
      </c>
      <c r="S29" s="63">
        <v>11</v>
      </c>
      <c r="T29" s="63">
        <v>0.36699999999999999</v>
      </c>
      <c r="U29" s="63">
        <v>8</v>
      </c>
      <c r="V29" s="63">
        <v>125</v>
      </c>
      <c r="W29" s="63">
        <v>-22.3</v>
      </c>
      <c r="X29" s="63">
        <v>4.16</v>
      </c>
      <c r="Y29" s="63">
        <v>3.1</v>
      </c>
      <c r="Z29" s="63">
        <v>0</v>
      </c>
      <c r="AA29" s="63">
        <v>0</v>
      </c>
      <c r="AB29" s="63">
        <v>0</v>
      </c>
      <c r="AC29" s="63">
        <v>0</v>
      </c>
      <c r="AD29" s="66"/>
      <c r="AE29" t="str">
        <f t="shared" si="0"/>
        <v>Exclude</v>
      </c>
    </row>
    <row r="30" spans="1:32">
      <c r="A30">
        <v>2024</v>
      </c>
      <c r="B30" s="15">
        <v>25</v>
      </c>
      <c r="C30" s="1" t="s">
        <v>408</v>
      </c>
      <c r="D30" s="2">
        <v>25</v>
      </c>
      <c r="E30" s="1" t="s">
        <v>143</v>
      </c>
      <c r="F30" s="3" t="s">
        <v>32</v>
      </c>
      <c r="G30" s="2">
        <v>47</v>
      </c>
      <c r="H30" s="2">
        <v>45</v>
      </c>
      <c r="I30" s="2">
        <v>22</v>
      </c>
      <c r="J30" s="2">
        <v>17</v>
      </c>
      <c r="K30" s="2">
        <v>5</v>
      </c>
      <c r="L30" s="2">
        <v>136</v>
      </c>
      <c r="M30" s="2">
        <v>1162</v>
      </c>
      <c r="N30" s="2">
        <v>1026</v>
      </c>
      <c r="O30" s="2">
        <v>0.88300000000000001</v>
      </c>
      <c r="P30" s="2">
        <v>3.14</v>
      </c>
      <c r="Q30" s="2">
        <v>2</v>
      </c>
      <c r="R30" s="5">
        <v>108.40763888888888</v>
      </c>
      <c r="S30" s="2">
        <v>19</v>
      </c>
      <c r="T30" s="2">
        <v>0.42199999999999999</v>
      </c>
      <c r="U30" s="2">
        <v>14</v>
      </c>
      <c r="V30" s="2">
        <v>117</v>
      </c>
      <c r="W30" s="2">
        <v>-19.600000000000001</v>
      </c>
      <c r="X30" s="2">
        <v>3.37</v>
      </c>
      <c r="Y30" s="2">
        <v>5.0999999999999996</v>
      </c>
      <c r="Z30" s="2">
        <v>0</v>
      </c>
      <c r="AA30" s="2">
        <v>0</v>
      </c>
      <c r="AB30" s="2">
        <v>0</v>
      </c>
      <c r="AC30" s="2">
        <v>2</v>
      </c>
      <c r="AD30" s="16"/>
      <c r="AE30" t="str">
        <f t="shared" si="0"/>
        <v>Include</v>
      </c>
      <c r="AF30" t="str">
        <f t="shared" ref="AF30:AF35" si="3">A30 &amp; "_" &amp; E30</f>
        <v>2024_PHI</v>
      </c>
    </row>
    <row r="31" spans="1:32">
      <c r="A31">
        <v>2024</v>
      </c>
      <c r="B31" s="15">
        <v>26</v>
      </c>
      <c r="C31" s="1" t="s">
        <v>409</v>
      </c>
      <c r="D31" s="2">
        <v>25</v>
      </c>
      <c r="E31" s="1" t="s">
        <v>228</v>
      </c>
      <c r="F31" s="3" t="s">
        <v>32</v>
      </c>
      <c r="G31" s="2">
        <v>47</v>
      </c>
      <c r="H31" s="2">
        <v>47</v>
      </c>
      <c r="I31" s="2">
        <v>27</v>
      </c>
      <c r="J31" s="2">
        <v>16</v>
      </c>
      <c r="K31" s="2">
        <v>3</v>
      </c>
      <c r="L31" s="2">
        <v>121</v>
      </c>
      <c r="M31" s="2">
        <v>1172</v>
      </c>
      <c r="N31" s="2">
        <v>1051</v>
      </c>
      <c r="O31" s="2">
        <v>0.89700000000000002</v>
      </c>
      <c r="P31" s="2">
        <v>2.6</v>
      </c>
      <c r="Q31" s="2">
        <v>2</v>
      </c>
      <c r="R31" s="5">
        <v>116.27916666666667</v>
      </c>
      <c r="S31" s="2">
        <v>24</v>
      </c>
      <c r="T31" s="2">
        <v>0.51100000000000001</v>
      </c>
      <c r="U31" s="2">
        <v>11</v>
      </c>
      <c r="V31" s="2">
        <v>103</v>
      </c>
      <c r="W31" s="2">
        <v>-3.6</v>
      </c>
      <c r="X31" s="2">
        <v>2.77</v>
      </c>
      <c r="Y31" s="2">
        <v>6.8</v>
      </c>
      <c r="Z31" s="2">
        <v>0</v>
      </c>
      <c r="AA31" s="2">
        <v>3</v>
      </c>
      <c r="AB31" s="2">
        <v>3</v>
      </c>
      <c r="AC31" s="2">
        <v>8</v>
      </c>
      <c r="AD31" s="16"/>
      <c r="AE31" t="str">
        <f t="shared" si="0"/>
        <v>Include</v>
      </c>
      <c r="AF31" t="str">
        <f t="shared" si="3"/>
        <v>2024_CAR</v>
      </c>
    </row>
    <row r="32" spans="1:32">
      <c r="A32">
        <v>2024</v>
      </c>
      <c r="B32" s="15">
        <v>27</v>
      </c>
      <c r="C32" s="1" t="s">
        <v>410</v>
      </c>
      <c r="D32" s="2">
        <v>37</v>
      </c>
      <c r="E32" s="1" t="s">
        <v>234</v>
      </c>
      <c r="F32" s="3" t="s">
        <v>32</v>
      </c>
      <c r="G32" s="2">
        <v>47</v>
      </c>
      <c r="H32" s="2">
        <v>43</v>
      </c>
      <c r="I32" s="2">
        <v>21</v>
      </c>
      <c r="J32" s="2">
        <v>19</v>
      </c>
      <c r="K32" s="2">
        <v>5</v>
      </c>
      <c r="L32" s="2">
        <v>129</v>
      </c>
      <c r="M32" s="2">
        <v>1295</v>
      </c>
      <c r="N32" s="2">
        <v>1166</v>
      </c>
      <c r="O32" s="2">
        <v>0.9</v>
      </c>
      <c r="P32" s="2">
        <v>2.93</v>
      </c>
      <c r="Q32" s="2">
        <v>2</v>
      </c>
      <c r="R32" s="5">
        <v>110.09027777777777</v>
      </c>
      <c r="S32" s="2">
        <v>24</v>
      </c>
      <c r="T32" s="2">
        <v>0.55800000000000005</v>
      </c>
      <c r="U32" s="2">
        <v>9</v>
      </c>
      <c r="V32" s="2">
        <v>99</v>
      </c>
      <c r="W32" s="2">
        <v>0.7</v>
      </c>
      <c r="X32" s="2">
        <v>3.13</v>
      </c>
      <c r="Y32" s="2">
        <v>8</v>
      </c>
      <c r="Z32" s="2">
        <v>0</v>
      </c>
      <c r="AA32" s="2">
        <v>0</v>
      </c>
      <c r="AB32" s="2">
        <v>0</v>
      </c>
      <c r="AC32" s="2">
        <v>0</v>
      </c>
      <c r="AD32" s="16"/>
      <c r="AE32" t="str">
        <f t="shared" si="0"/>
        <v>Include</v>
      </c>
      <c r="AF32" t="str">
        <f t="shared" si="3"/>
        <v>2024_DET</v>
      </c>
    </row>
    <row r="33" spans="1:32">
      <c r="A33">
        <v>2024</v>
      </c>
      <c r="B33" s="15">
        <v>28</v>
      </c>
      <c r="C33" s="1" t="s">
        <v>411</v>
      </c>
      <c r="D33" s="2">
        <v>31</v>
      </c>
      <c r="E33" s="1" t="s">
        <v>181</v>
      </c>
      <c r="F33" s="3" t="s">
        <v>32</v>
      </c>
      <c r="G33" s="2">
        <v>44</v>
      </c>
      <c r="H33" s="2">
        <v>43</v>
      </c>
      <c r="I33" s="2">
        <v>25</v>
      </c>
      <c r="J33" s="2">
        <v>14</v>
      </c>
      <c r="K33" s="2">
        <v>3</v>
      </c>
      <c r="L33" s="2">
        <v>112</v>
      </c>
      <c r="M33" s="2">
        <v>1229</v>
      </c>
      <c r="N33" s="2">
        <v>1117</v>
      </c>
      <c r="O33" s="2">
        <v>0.90900000000000003</v>
      </c>
      <c r="P33" s="2">
        <v>2.72</v>
      </c>
      <c r="Q33" s="2">
        <v>4</v>
      </c>
      <c r="R33" s="5">
        <v>102.80347222222223</v>
      </c>
      <c r="S33" s="2">
        <v>27</v>
      </c>
      <c r="T33" s="2">
        <v>0.628</v>
      </c>
      <c r="U33" s="2">
        <v>9</v>
      </c>
      <c r="V33" s="2">
        <v>91</v>
      </c>
      <c r="W33" s="2">
        <v>11.1</v>
      </c>
      <c r="X33" s="2">
        <v>2.92</v>
      </c>
      <c r="Y33" s="2">
        <v>8.6999999999999993</v>
      </c>
      <c r="Z33" s="2">
        <v>0</v>
      </c>
      <c r="AA33" s="2">
        <v>2</v>
      </c>
      <c r="AB33" s="2">
        <v>2</v>
      </c>
      <c r="AC33" s="2">
        <v>0</v>
      </c>
      <c r="AD33" s="16"/>
      <c r="AE33" t="str">
        <f t="shared" si="0"/>
        <v>Include</v>
      </c>
      <c r="AF33" t="str">
        <f t="shared" si="3"/>
        <v>2024_OTT</v>
      </c>
    </row>
    <row r="34" spans="1:32">
      <c r="A34">
        <v>2024</v>
      </c>
      <c r="B34" s="15">
        <v>29</v>
      </c>
      <c r="C34" s="1" t="s">
        <v>412</v>
      </c>
      <c r="D34" s="2">
        <v>27</v>
      </c>
      <c r="E34" s="1" t="s">
        <v>164</v>
      </c>
      <c r="F34" s="3" t="s">
        <v>32</v>
      </c>
      <c r="G34" s="2">
        <v>43</v>
      </c>
      <c r="H34" s="2">
        <v>42</v>
      </c>
      <c r="I34" s="2">
        <v>31</v>
      </c>
      <c r="J34" s="2">
        <v>6</v>
      </c>
      <c r="K34" s="2">
        <v>6</v>
      </c>
      <c r="L34" s="2">
        <v>105</v>
      </c>
      <c r="M34" s="2">
        <v>1172</v>
      </c>
      <c r="N34" s="2">
        <v>1067</v>
      </c>
      <c r="O34" s="2">
        <v>0.91</v>
      </c>
      <c r="P34" s="2">
        <v>2.4900000000000002</v>
      </c>
      <c r="Q34" s="2">
        <v>2</v>
      </c>
      <c r="R34" s="5">
        <v>105.63124999999999</v>
      </c>
      <c r="S34" s="2">
        <v>27</v>
      </c>
      <c r="T34" s="2">
        <v>0.64300000000000002</v>
      </c>
      <c r="U34" s="2">
        <v>6</v>
      </c>
      <c r="V34" s="2">
        <v>89</v>
      </c>
      <c r="W34" s="2">
        <v>12.4</v>
      </c>
      <c r="X34" s="2">
        <v>2.65</v>
      </c>
      <c r="Y34" s="2">
        <v>8.5</v>
      </c>
      <c r="Z34" s="2">
        <v>0</v>
      </c>
      <c r="AA34" s="2">
        <v>1</v>
      </c>
      <c r="AB34" s="2">
        <v>1</v>
      </c>
      <c r="AC34" s="2">
        <v>0</v>
      </c>
      <c r="AD34" s="16"/>
      <c r="AE34" t="str">
        <f t="shared" si="0"/>
        <v>Include</v>
      </c>
      <c r="AF34" t="str">
        <f t="shared" si="3"/>
        <v>2024_WSH</v>
      </c>
    </row>
    <row r="35" spans="1:32" ht="15" thickBot="1">
      <c r="A35">
        <v>2024</v>
      </c>
      <c r="B35" s="15">
        <v>30</v>
      </c>
      <c r="C35" s="1" t="s">
        <v>413</v>
      </c>
      <c r="D35" s="2">
        <v>26</v>
      </c>
      <c r="E35" s="1" t="s">
        <v>22</v>
      </c>
      <c r="F35" s="3" t="s">
        <v>32</v>
      </c>
      <c r="G35" s="2">
        <v>42</v>
      </c>
      <c r="H35" s="2">
        <v>41</v>
      </c>
      <c r="I35" s="2">
        <v>27</v>
      </c>
      <c r="J35" s="2">
        <v>14</v>
      </c>
      <c r="K35" s="2">
        <v>1</v>
      </c>
      <c r="L35" s="2">
        <v>111</v>
      </c>
      <c r="M35" s="2">
        <v>1216</v>
      </c>
      <c r="N35" s="2">
        <v>1105</v>
      </c>
      <c r="O35" s="2">
        <v>0.90900000000000003</v>
      </c>
      <c r="P35" s="2">
        <v>2.73</v>
      </c>
      <c r="Q35" s="2">
        <v>1</v>
      </c>
      <c r="R35" s="5">
        <v>101.76388888888889</v>
      </c>
      <c r="S35" s="2">
        <v>25</v>
      </c>
      <c r="T35" s="2">
        <v>0.61</v>
      </c>
      <c r="U35" s="2">
        <v>6</v>
      </c>
      <c r="V35" s="2">
        <v>91</v>
      </c>
      <c r="W35" s="2">
        <v>10.8</v>
      </c>
      <c r="X35" s="2">
        <v>2.92</v>
      </c>
      <c r="Y35" s="2">
        <v>8.6</v>
      </c>
      <c r="Z35" s="2">
        <v>0</v>
      </c>
      <c r="AA35" s="2">
        <v>0</v>
      </c>
      <c r="AB35" s="2">
        <v>0</v>
      </c>
      <c r="AC35" s="2">
        <v>0</v>
      </c>
      <c r="AD35" s="16"/>
      <c r="AE35" t="str">
        <f t="shared" si="0"/>
        <v>Include</v>
      </c>
      <c r="AF35" t="str">
        <f t="shared" si="3"/>
        <v>2024_TOR</v>
      </c>
    </row>
    <row r="36" spans="1:32" ht="15" hidden="1" thickBot="1">
      <c r="A36">
        <v>2024</v>
      </c>
      <c r="B36" s="15">
        <v>31</v>
      </c>
      <c r="C36" s="1" t="s">
        <v>414</v>
      </c>
      <c r="D36" s="2">
        <v>31</v>
      </c>
      <c r="E36" s="1" t="s">
        <v>164</v>
      </c>
      <c r="F36" s="3" t="s">
        <v>32</v>
      </c>
      <c r="G36" s="2">
        <v>39</v>
      </c>
      <c r="H36" s="2">
        <v>38</v>
      </c>
      <c r="I36" s="2">
        <v>20</v>
      </c>
      <c r="J36" s="2">
        <v>14</v>
      </c>
      <c r="K36" s="2">
        <v>3</v>
      </c>
      <c r="L36" s="2">
        <v>104</v>
      </c>
      <c r="M36" s="2">
        <v>985</v>
      </c>
      <c r="N36" s="2">
        <v>881</v>
      </c>
      <c r="O36" s="2">
        <v>0.89400000000000002</v>
      </c>
      <c r="P36" s="2">
        <v>2.73</v>
      </c>
      <c r="Q36" s="2">
        <v>1</v>
      </c>
      <c r="R36" s="5">
        <v>95.291666666666671</v>
      </c>
      <c r="S36" s="2">
        <v>17</v>
      </c>
      <c r="T36" s="2">
        <v>0.44700000000000001</v>
      </c>
      <c r="U36" s="2">
        <v>5</v>
      </c>
      <c r="V36" s="2">
        <v>105</v>
      </c>
      <c r="W36" s="2">
        <v>-5.4</v>
      </c>
      <c r="X36" s="2">
        <v>2.91</v>
      </c>
      <c r="Y36" s="2">
        <v>5.5</v>
      </c>
      <c r="Z36" s="2">
        <v>0</v>
      </c>
      <c r="AA36" s="2">
        <v>0</v>
      </c>
      <c r="AB36" s="2">
        <v>0</v>
      </c>
      <c r="AC36" s="2">
        <v>0</v>
      </c>
      <c r="AD36" s="16"/>
      <c r="AE36" t="str">
        <f t="shared" si="0"/>
        <v>Exclude</v>
      </c>
    </row>
    <row r="37" spans="1:32" ht="15" hidden="1" thickBot="1">
      <c r="A37">
        <v>2024</v>
      </c>
      <c r="B37" s="15">
        <v>32</v>
      </c>
      <c r="C37" s="1" t="s">
        <v>415</v>
      </c>
      <c r="D37" s="2">
        <v>29</v>
      </c>
      <c r="E37" s="1" t="s">
        <v>27</v>
      </c>
      <c r="F37" s="3" t="s">
        <v>32</v>
      </c>
      <c r="G37" s="2">
        <v>38</v>
      </c>
      <c r="H37" s="2">
        <v>35</v>
      </c>
      <c r="I37" s="2">
        <v>14</v>
      </c>
      <c r="J37" s="2">
        <v>15</v>
      </c>
      <c r="K37" s="2">
        <v>5</v>
      </c>
      <c r="L37" s="2">
        <v>112</v>
      </c>
      <c r="M37" s="2">
        <v>1054</v>
      </c>
      <c r="N37" s="2">
        <v>942</v>
      </c>
      <c r="O37" s="2">
        <v>0.89400000000000002</v>
      </c>
      <c r="P37" s="2">
        <v>3.12</v>
      </c>
      <c r="Q37" s="2">
        <v>1</v>
      </c>
      <c r="R37" s="5">
        <v>89.618750000000006</v>
      </c>
      <c r="S37" s="2">
        <v>19</v>
      </c>
      <c r="T37" s="2">
        <v>0.54300000000000004</v>
      </c>
      <c r="U37" s="2">
        <v>6</v>
      </c>
      <c r="V37" s="2">
        <v>106</v>
      </c>
      <c r="W37" s="2">
        <v>-6.4</v>
      </c>
      <c r="X37" s="2">
        <v>3.35</v>
      </c>
      <c r="Y37" s="2">
        <v>5.8</v>
      </c>
      <c r="Z37" s="2">
        <v>1</v>
      </c>
      <c r="AA37" s="2">
        <v>2</v>
      </c>
      <c r="AB37" s="2">
        <v>3</v>
      </c>
      <c r="AC37" s="2">
        <v>2</v>
      </c>
      <c r="AD37" s="16"/>
      <c r="AE37" t="str">
        <f t="shared" si="0"/>
        <v>Exclude</v>
      </c>
    </row>
    <row r="38" spans="1:32" ht="15" hidden="1" thickBot="1">
      <c r="A38">
        <v>2024</v>
      </c>
      <c r="B38" s="15">
        <v>33</v>
      </c>
      <c r="C38" s="1" t="s">
        <v>416</v>
      </c>
      <c r="D38" s="2">
        <v>32</v>
      </c>
      <c r="E38" s="3" t="s">
        <v>314</v>
      </c>
      <c r="F38" s="3" t="s">
        <v>32</v>
      </c>
      <c r="G38" s="2">
        <v>38</v>
      </c>
      <c r="H38" s="2">
        <v>38</v>
      </c>
      <c r="I38" s="2">
        <v>12</v>
      </c>
      <c r="J38" s="2">
        <v>21</v>
      </c>
      <c r="K38" s="2">
        <v>2</v>
      </c>
      <c r="L38" s="2">
        <v>116</v>
      </c>
      <c r="M38" s="2">
        <v>1066</v>
      </c>
      <c r="N38" s="2">
        <v>950</v>
      </c>
      <c r="O38" s="2">
        <v>0.89100000000000001</v>
      </c>
      <c r="P38" s="2">
        <v>3.35</v>
      </c>
      <c r="Q38" s="2">
        <v>1</v>
      </c>
      <c r="R38" s="5">
        <v>86.671527777777783</v>
      </c>
      <c r="S38" s="2">
        <v>19</v>
      </c>
      <c r="T38" s="2">
        <v>0.5</v>
      </c>
      <c r="U38" s="2">
        <v>8</v>
      </c>
      <c r="V38" s="2">
        <v>109</v>
      </c>
      <c r="W38" s="2">
        <v>-9.1999999999999993</v>
      </c>
      <c r="X38" s="2">
        <v>3.61</v>
      </c>
      <c r="Y38" s="2">
        <v>5.6</v>
      </c>
      <c r="Z38" s="2">
        <v>0</v>
      </c>
      <c r="AA38" s="2">
        <v>0</v>
      </c>
      <c r="AB38" s="2">
        <v>0</v>
      </c>
      <c r="AC38" s="2">
        <v>0</v>
      </c>
      <c r="AD38" s="16"/>
      <c r="AE38" t="str">
        <f t="shared" si="0"/>
        <v>Exclude</v>
      </c>
    </row>
    <row r="39" spans="1:32" ht="15" hidden="1" thickBot="1">
      <c r="A39">
        <v>2024</v>
      </c>
      <c r="B39" s="65">
        <v>33</v>
      </c>
      <c r="C39" s="1" t="s">
        <v>416</v>
      </c>
      <c r="D39" s="63">
        <v>32</v>
      </c>
      <c r="E39" s="1" t="s">
        <v>111</v>
      </c>
      <c r="F39" s="62" t="s">
        <v>32</v>
      </c>
      <c r="G39" s="63">
        <v>33</v>
      </c>
      <c r="H39" s="63">
        <v>33</v>
      </c>
      <c r="I39" s="63">
        <v>10</v>
      </c>
      <c r="J39" s="63">
        <v>19</v>
      </c>
      <c r="K39" s="63">
        <v>2</v>
      </c>
      <c r="L39" s="63">
        <v>106</v>
      </c>
      <c r="M39" s="63">
        <v>964</v>
      </c>
      <c r="N39" s="63">
        <v>858</v>
      </c>
      <c r="O39" s="63">
        <v>0.89</v>
      </c>
      <c r="P39" s="63">
        <v>3.46</v>
      </c>
      <c r="Q39" s="63">
        <v>0</v>
      </c>
      <c r="R39" s="64">
        <v>76.647222222222226</v>
      </c>
      <c r="S39" s="63">
        <v>16</v>
      </c>
      <c r="T39" s="63">
        <v>0.48499999999999999</v>
      </c>
      <c r="U39" s="63">
        <v>7</v>
      </c>
      <c r="V39" s="63">
        <v>110</v>
      </c>
      <c r="W39" s="63">
        <v>-9.5</v>
      </c>
      <c r="X39" s="63">
        <v>3.72</v>
      </c>
      <c r="Y39" s="63">
        <v>4.9000000000000004</v>
      </c>
      <c r="Z39" s="63">
        <v>0</v>
      </c>
      <c r="AA39" s="63">
        <v>0</v>
      </c>
      <c r="AB39" s="63">
        <v>0</v>
      </c>
      <c r="AC39" s="63">
        <v>0</v>
      </c>
      <c r="AD39" s="66"/>
      <c r="AE39" t="str">
        <f t="shared" si="0"/>
        <v>Exclude</v>
      </c>
    </row>
    <row r="40" spans="1:32" ht="15" hidden="1" thickBot="1">
      <c r="A40">
        <v>2024</v>
      </c>
      <c r="B40" s="65">
        <v>33</v>
      </c>
      <c r="C40" s="1" t="s">
        <v>416</v>
      </c>
      <c r="D40" s="63">
        <v>32</v>
      </c>
      <c r="E40" s="1" t="s">
        <v>234</v>
      </c>
      <c r="F40" s="62" t="s">
        <v>32</v>
      </c>
      <c r="G40" s="63">
        <v>5</v>
      </c>
      <c r="H40" s="63">
        <v>5</v>
      </c>
      <c r="I40" s="63">
        <v>2</v>
      </c>
      <c r="J40" s="63">
        <v>2</v>
      </c>
      <c r="K40" s="63">
        <v>0</v>
      </c>
      <c r="L40" s="63">
        <v>10</v>
      </c>
      <c r="M40" s="63">
        <v>102</v>
      </c>
      <c r="N40" s="63">
        <v>92</v>
      </c>
      <c r="O40" s="63">
        <v>0.90200000000000002</v>
      </c>
      <c r="P40" s="63">
        <v>2.4900000000000002</v>
      </c>
      <c r="Q40" s="63">
        <v>1</v>
      </c>
      <c r="R40" s="64">
        <v>10.024305555555555</v>
      </c>
      <c r="S40" s="63">
        <v>3</v>
      </c>
      <c r="T40" s="63">
        <v>0.6</v>
      </c>
      <c r="U40" s="63">
        <v>1</v>
      </c>
      <c r="V40" s="63">
        <v>98</v>
      </c>
      <c r="W40" s="63">
        <v>0.2</v>
      </c>
      <c r="X40" s="63">
        <v>2.74</v>
      </c>
      <c r="Y40" s="63">
        <v>0.6</v>
      </c>
      <c r="Z40" s="63">
        <v>0</v>
      </c>
      <c r="AA40" s="63">
        <v>0</v>
      </c>
      <c r="AB40" s="63">
        <v>0</v>
      </c>
      <c r="AC40" s="63">
        <v>0</v>
      </c>
      <c r="AD40" s="66"/>
      <c r="AE40" t="str">
        <f t="shared" si="0"/>
        <v>Exclude</v>
      </c>
    </row>
    <row r="41" spans="1:32" ht="15" hidden="1" thickBot="1">
      <c r="A41">
        <v>2024</v>
      </c>
      <c r="B41" s="15">
        <v>34</v>
      </c>
      <c r="C41" s="1" t="s">
        <v>417</v>
      </c>
      <c r="D41" s="2">
        <v>23</v>
      </c>
      <c r="E41" s="3" t="s">
        <v>314</v>
      </c>
      <c r="F41" s="3" t="s">
        <v>32</v>
      </c>
      <c r="G41" s="2">
        <v>38</v>
      </c>
      <c r="H41" s="2">
        <v>36</v>
      </c>
      <c r="I41" s="2">
        <v>17</v>
      </c>
      <c r="J41" s="2">
        <v>16</v>
      </c>
      <c r="K41" s="2">
        <v>3</v>
      </c>
      <c r="L41" s="2">
        <v>100</v>
      </c>
      <c r="M41" s="2">
        <v>1010</v>
      </c>
      <c r="N41" s="2">
        <v>910</v>
      </c>
      <c r="O41" s="2">
        <v>0.90100000000000002</v>
      </c>
      <c r="P41" s="2">
        <v>2.72</v>
      </c>
      <c r="Q41" s="2">
        <v>2</v>
      </c>
      <c r="R41" s="5">
        <v>91.785416666666663</v>
      </c>
      <c r="S41" s="2">
        <v>21</v>
      </c>
      <c r="T41" s="2">
        <v>0.58299999999999996</v>
      </c>
      <c r="U41" s="2">
        <v>7</v>
      </c>
      <c r="V41" s="2">
        <v>99</v>
      </c>
      <c r="W41" s="2">
        <v>1.1000000000000001</v>
      </c>
      <c r="X41" s="2">
        <v>2.89</v>
      </c>
      <c r="Y41" s="2">
        <v>6.3</v>
      </c>
      <c r="Z41" s="2">
        <v>0</v>
      </c>
      <c r="AA41" s="2">
        <v>2</v>
      </c>
      <c r="AB41" s="2">
        <v>2</v>
      </c>
      <c r="AC41" s="2">
        <v>0</v>
      </c>
      <c r="AD41" s="16"/>
      <c r="AE41" t="str">
        <f t="shared" si="0"/>
        <v>Exclude</v>
      </c>
    </row>
    <row r="42" spans="1:32" ht="15" hidden="1" thickBot="1">
      <c r="A42">
        <v>2024</v>
      </c>
      <c r="B42" s="65">
        <v>34</v>
      </c>
      <c r="C42" s="1" t="s">
        <v>417</v>
      </c>
      <c r="D42" s="63">
        <v>23</v>
      </c>
      <c r="E42" s="1" t="s">
        <v>82</v>
      </c>
      <c r="F42" s="62" t="s">
        <v>32</v>
      </c>
      <c r="G42" s="63">
        <v>23</v>
      </c>
      <c r="H42" s="63">
        <v>21</v>
      </c>
      <c r="I42" s="63">
        <v>12</v>
      </c>
      <c r="J42" s="63">
        <v>8</v>
      </c>
      <c r="K42" s="63">
        <v>1</v>
      </c>
      <c r="L42" s="63">
        <v>52</v>
      </c>
      <c r="M42" s="63">
        <v>560</v>
      </c>
      <c r="N42" s="63">
        <v>508</v>
      </c>
      <c r="O42" s="63">
        <v>0.90700000000000003</v>
      </c>
      <c r="P42" s="63">
        <v>2.4</v>
      </c>
      <c r="Q42" s="63">
        <v>2</v>
      </c>
      <c r="R42" s="64">
        <v>54.101388888888891</v>
      </c>
      <c r="S42" s="63">
        <v>13</v>
      </c>
      <c r="T42" s="63">
        <v>0.61899999999999999</v>
      </c>
      <c r="U42" s="63">
        <v>3</v>
      </c>
      <c r="V42" s="63">
        <v>93</v>
      </c>
      <c r="W42" s="63">
        <v>4.0999999999999996</v>
      </c>
      <c r="X42" s="63">
        <v>2.54</v>
      </c>
      <c r="Y42" s="63">
        <v>3.9</v>
      </c>
      <c r="Z42" s="63">
        <v>0</v>
      </c>
      <c r="AA42" s="63">
        <v>2</v>
      </c>
      <c r="AB42" s="63">
        <v>2</v>
      </c>
      <c r="AC42" s="63">
        <v>0</v>
      </c>
      <c r="AD42" s="66"/>
      <c r="AE42" t="str">
        <f t="shared" si="0"/>
        <v>Exclude</v>
      </c>
    </row>
    <row r="43" spans="1:32" ht="15" hidden="1" thickBot="1">
      <c r="A43">
        <v>2024</v>
      </c>
      <c r="B43" s="65">
        <v>34</v>
      </c>
      <c r="C43" s="1" t="s">
        <v>417</v>
      </c>
      <c r="D43" s="63">
        <v>23</v>
      </c>
      <c r="E43" s="1" t="s">
        <v>111</v>
      </c>
      <c r="F43" s="62" t="s">
        <v>32</v>
      </c>
      <c r="G43" s="63">
        <v>15</v>
      </c>
      <c r="H43" s="63">
        <v>15</v>
      </c>
      <c r="I43" s="63">
        <v>5</v>
      </c>
      <c r="J43" s="63">
        <v>8</v>
      </c>
      <c r="K43" s="63">
        <v>2</v>
      </c>
      <c r="L43" s="63">
        <v>48</v>
      </c>
      <c r="M43" s="63">
        <v>450</v>
      </c>
      <c r="N43" s="63">
        <v>402</v>
      </c>
      <c r="O43" s="63">
        <v>0.89300000000000002</v>
      </c>
      <c r="P43" s="63">
        <v>3.18</v>
      </c>
      <c r="Q43" s="63">
        <v>0</v>
      </c>
      <c r="R43" s="64">
        <v>37.684027777777779</v>
      </c>
      <c r="S43" s="63">
        <v>8</v>
      </c>
      <c r="T43" s="63">
        <v>0.53300000000000003</v>
      </c>
      <c r="U43" s="63">
        <v>4</v>
      </c>
      <c r="V43" s="63">
        <v>107</v>
      </c>
      <c r="W43" s="63">
        <v>-2.9</v>
      </c>
      <c r="X43" s="63">
        <v>3.38</v>
      </c>
      <c r="Y43" s="63">
        <v>2.4</v>
      </c>
      <c r="Z43" s="63">
        <v>0</v>
      </c>
      <c r="AA43" s="63">
        <v>0</v>
      </c>
      <c r="AB43" s="63">
        <v>0</v>
      </c>
      <c r="AC43" s="63">
        <v>0</v>
      </c>
      <c r="AD43" s="66"/>
      <c r="AE43" t="str">
        <f t="shared" si="0"/>
        <v>Exclude</v>
      </c>
    </row>
    <row r="44" spans="1:32" ht="15" hidden="1" thickBot="1">
      <c r="A44">
        <v>2024</v>
      </c>
      <c r="B44" s="15">
        <v>35</v>
      </c>
      <c r="C44" s="1" t="s">
        <v>418</v>
      </c>
      <c r="D44" s="2">
        <v>29</v>
      </c>
      <c r="E44" s="1" t="s">
        <v>27</v>
      </c>
      <c r="F44" s="3" t="s">
        <v>32</v>
      </c>
      <c r="G44" s="2">
        <v>36</v>
      </c>
      <c r="H44" s="2">
        <v>35</v>
      </c>
      <c r="I44" s="2">
        <v>16</v>
      </c>
      <c r="J44" s="2">
        <v>12</v>
      </c>
      <c r="K44" s="2">
        <v>6</v>
      </c>
      <c r="L44" s="2">
        <v>105</v>
      </c>
      <c r="M44" s="2">
        <v>970</v>
      </c>
      <c r="N44" s="2">
        <v>865</v>
      </c>
      <c r="O44" s="2">
        <v>0.89200000000000002</v>
      </c>
      <c r="P44" s="2">
        <v>3.12</v>
      </c>
      <c r="Q44" s="2">
        <v>2</v>
      </c>
      <c r="R44" s="5">
        <v>84.162499999999994</v>
      </c>
      <c r="S44" s="2">
        <v>17</v>
      </c>
      <c r="T44" s="2">
        <v>0.48599999999999999</v>
      </c>
      <c r="U44" s="2">
        <v>9</v>
      </c>
      <c r="V44" s="2">
        <v>108</v>
      </c>
      <c r="W44" s="2">
        <v>-7.9</v>
      </c>
      <c r="X44" s="2">
        <v>3.33</v>
      </c>
      <c r="Y44" s="2">
        <v>5.0999999999999996</v>
      </c>
      <c r="Z44" s="2">
        <v>0</v>
      </c>
      <c r="AA44" s="2">
        <v>1</v>
      </c>
      <c r="AB44" s="2">
        <v>1</v>
      </c>
      <c r="AC44" s="2">
        <v>2</v>
      </c>
      <c r="AD44" s="16"/>
      <c r="AE44" t="str">
        <f t="shared" si="0"/>
        <v>Exclude</v>
      </c>
    </row>
    <row r="45" spans="1:32" ht="15" hidden="1" thickBot="1">
      <c r="A45">
        <v>2024</v>
      </c>
      <c r="B45" s="15">
        <v>36</v>
      </c>
      <c r="C45" s="1" t="s">
        <v>419</v>
      </c>
      <c r="D45" s="2">
        <v>32</v>
      </c>
      <c r="E45" s="1" t="s">
        <v>19</v>
      </c>
      <c r="F45" s="3" t="s">
        <v>32</v>
      </c>
      <c r="G45" s="2">
        <v>36</v>
      </c>
      <c r="H45" s="2">
        <v>31</v>
      </c>
      <c r="I45" s="2">
        <v>22</v>
      </c>
      <c r="J45" s="2">
        <v>10</v>
      </c>
      <c r="K45" s="2">
        <v>1</v>
      </c>
      <c r="L45" s="2">
        <v>85</v>
      </c>
      <c r="M45" s="2">
        <v>849</v>
      </c>
      <c r="N45" s="2">
        <v>764</v>
      </c>
      <c r="O45" s="2">
        <v>0.9</v>
      </c>
      <c r="P45" s="2">
        <v>2.71</v>
      </c>
      <c r="Q45" s="2">
        <v>0</v>
      </c>
      <c r="R45" s="5">
        <v>78.404861111111117</v>
      </c>
      <c r="S45" s="2">
        <v>21</v>
      </c>
      <c r="T45" s="2">
        <v>0.67700000000000005</v>
      </c>
      <c r="U45" s="2">
        <v>5</v>
      </c>
      <c r="V45" s="2">
        <v>100</v>
      </c>
      <c r="W45" s="2">
        <v>0</v>
      </c>
      <c r="X45" s="2">
        <v>2.9</v>
      </c>
      <c r="Y45" s="2">
        <v>5.2</v>
      </c>
      <c r="Z45" s="2">
        <v>0</v>
      </c>
      <c r="AA45" s="2">
        <v>1</v>
      </c>
      <c r="AB45" s="2">
        <v>1</v>
      </c>
      <c r="AC45" s="2">
        <v>0</v>
      </c>
      <c r="AD45" s="16"/>
      <c r="AE45" t="str">
        <f t="shared" si="0"/>
        <v>Exclude</v>
      </c>
    </row>
    <row r="46" spans="1:32" ht="15" hidden="1" thickBot="1">
      <c r="A46">
        <v>2024</v>
      </c>
      <c r="B46" s="15">
        <v>37</v>
      </c>
      <c r="C46" s="1" t="s">
        <v>420</v>
      </c>
      <c r="D46" s="2">
        <v>25</v>
      </c>
      <c r="E46" s="1" t="s">
        <v>111</v>
      </c>
      <c r="F46" s="3" t="s">
        <v>32</v>
      </c>
      <c r="G46" s="2">
        <v>36</v>
      </c>
      <c r="H46" s="2">
        <v>33</v>
      </c>
      <c r="I46" s="2">
        <v>10</v>
      </c>
      <c r="J46" s="2">
        <v>18</v>
      </c>
      <c r="K46" s="2">
        <v>7</v>
      </c>
      <c r="L46" s="2">
        <v>111</v>
      </c>
      <c r="M46" s="2">
        <v>1087</v>
      </c>
      <c r="N46" s="2">
        <v>976</v>
      </c>
      <c r="O46" s="2">
        <v>0.89800000000000002</v>
      </c>
      <c r="P46" s="2">
        <v>3.18</v>
      </c>
      <c r="Q46" s="2">
        <v>0</v>
      </c>
      <c r="R46" s="5">
        <v>87.354166666666671</v>
      </c>
      <c r="S46" s="2">
        <v>16</v>
      </c>
      <c r="T46" s="2">
        <v>0.48499999999999999</v>
      </c>
      <c r="U46" s="2">
        <v>6</v>
      </c>
      <c r="V46" s="2">
        <v>102</v>
      </c>
      <c r="W46" s="2">
        <v>-2.1</v>
      </c>
      <c r="X46" s="2">
        <v>3.41</v>
      </c>
      <c r="Y46" s="2">
        <v>6.4</v>
      </c>
      <c r="Z46" s="2">
        <v>0</v>
      </c>
      <c r="AA46" s="2">
        <v>0</v>
      </c>
      <c r="AB46" s="2">
        <v>0</v>
      </c>
      <c r="AC46" s="2">
        <v>0</v>
      </c>
      <c r="AD46" s="16"/>
      <c r="AE46" t="str">
        <f t="shared" si="0"/>
        <v>Exclude</v>
      </c>
    </row>
    <row r="47" spans="1:32" ht="15" hidden="1" thickBot="1">
      <c r="A47">
        <v>2024</v>
      </c>
      <c r="B47" s="15">
        <v>38</v>
      </c>
      <c r="C47" s="1" t="s">
        <v>421</v>
      </c>
      <c r="D47" s="2">
        <v>32</v>
      </c>
      <c r="E47" s="1" t="s">
        <v>155</v>
      </c>
      <c r="F47" s="3" t="s">
        <v>32</v>
      </c>
      <c r="G47" s="2">
        <v>34</v>
      </c>
      <c r="H47" s="2">
        <v>31</v>
      </c>
      <c r="I47" s="2">
        <v>16</v>
      </c>
      <c r="J47" s="2">
        <v>14</v>
      </c>
      <c r="K47" s="2">
        <v>2</v>
      </c>
      <c r="L47" s="2">
        <v>88</v>
      </c>
      <c r="M47" s="2">
        <v>771</v>
      </c>
      <c r="N47" s="2">
        <v>683</v>
      </c>
      <c r="O47" s="2">
        <v>0.88600000000000001</v>
      </c>
      <c r="P47" s="2">
        <v>2.84</v>
      </c>
      <c r="Q47" s="2">
        <v>0</v>
      </c>
      <c r="R47" s="5">
        <v>77.519444444444446</v>
      </c>
      <c r="S47" s="2">
        <v>17</v>
      </c>
      <c r="T47" s="2">
        <v>0.54800000000000004</v>
      </c>
      <c r="U47" s="2">
        <v>9</v>
      </c>
      <c r="V47" s="2">
        <v>114</v>
      </c>
      <c r="W47" s="2">
        <v>-10.8</v>
      </c>
      <c r="X47" s="2">
        <v>3.03</v>
      </c>
      <c r="Y47" s="2">
        <v>3.6</v>
      </c>
      <c r="Z47" s="2">
        <v>0</v>
      </c>
      <c r="AA47" s="2">
        <v>0</v>
      </c>
      <c r="AB47" s="2">
        <v>0</v>
      </c>
      <c r="AC47" s="2">
        <v>2</v>
      </c>
      <c r="AD47" s="16"/>
      <c r="AE47" t="str">
        <f t="shared" si="0"/>
        <v>Exclude</v>
      </c>
    </row>
    <row r="48" spans="1:32" ht="15" hidden="1" thickBot="1">
      <c r="A48">
        <v>2024</v>
      </c>
      <c r="B48" s="15">
        <v>39</v>
      </c>
      <c r="C48" s="1" t="s">
        <v>422</v>
      </c>
      <c r="D48" s="2">
        <v>31</v>
      </c>
      <c r="E48" s="1" t="s">
        <v>22</v>
      </c>
      <c r="F48" s="3" t="s">
        <v>32</v>
      </c>
      <c r="G48" s="2">
        <v>34</v>
      </c>
      <c r="H48" s="2">
        <v>33</v>
      </c>
      <c r="I48" s="2">
        <v>21</v>
      </c>
      <c r="J48" s="2">
        <v>8</v>
      </c>
      <c r="K48" s="2">
        <v>3</v>
      </c>
      <c r="L48" s="2">
        <v>71</v>
      </c>
      <c r="M48" s="2">
        <v>955</v>
      </c>
      <c r="N48" s="2">
        <v>884</v>
      </c>
      <c r="O48" s="4">
        <v>0.92600000000000005</v>
      </c>
      <c r="P48" s="2">
        <v>2.14</v>
      </c>
      <c r="Q48" s="2">
        <v>4</v>
      </c>
      <c r="R48" s="5">
        <v>82.787499999999994</v>
      </c>
      <c r="S48" s="2">
        <v>24</v>
      </c>
      <c r="T48" s="2">
        <v>0.72699999999999998</v>
      </c>
      <c r="U48" s="2">
        <v>3</v>
      </c>
      <c r="V48" s="4">
        <v>74</v>
      </c>
      <c r="W48" s="2">
        <v>24.6</v>
      </c>
      <c r="X48" s="2">
        <v>2.2999999999999998</v>
      </c>
      <c r="Y48" s="2">
        <v>8.4</v>
      </c>
      <c r="Z48" s="2">
        <v>0</v>
      </c>
      <c r="AA48" s="2">
        <v>1</v>
      </c>
      <c r="AB48" s="2">
        <v>1</v>
      </c>
      <c r="AC48" s="2">
        <v>0</v>
      </c>
      <c r="AD48" s="16"/>
      <c r="AE48" t="str">
        <f t="shared" si="0"/>
        <v>Exclude</v>
      </c>
    </row>
    <row r="49" spans="1:32" ht="15" hidden="1" thickBot="1">
      <c r="A49">
        <v>2024</v>
      </c>
      <c r="B49" s="15">
        <v>40</v>
      </c>
      <c r="C49" s="1" t="s">
        <v>423</v>
      </c>
      <c r="D49" s="2">
        <v>24</v>
      </c>
      <c r="E49" s="3" t="s">
        <v>314</v>
      </c>
      <c r="F49" s="3" t="s">
        <v>32</v>
      </c>
      <c r="G49" s="2">
        <v>34</v>
      </c>
      <c r="H49" s="2">
        <v>29</v>
      </c>
      <c r="I49" s="2">
        <v>15</v>
      </c>
      <c r="J49" s="2">
        <v>15</v>
      </c>
      <c r="K49" s="2">
        <v>1</v>
      </c>
      <c r="L49" s="2">
        <v>95</v>
      </c>
      <c r="M49" s="2">
        <v>814</v>
      </c>
      <c r="N49" s="2">
        <v>719</v>
      </c>
      <c r="O49" s="2">
        <v>0.88300000000000001</v>
      </c>
      <c r="P49" s="2">
        <v>3.18</v>
      </c>
      <c r="Q49" s="2">
        <v>0</v>
      </c>
      <c r="R49" s="5">
        <v>74.575694444444451</v>
      </c>
      <c r="S49" s="2">
        <v>13</v>
      </c>
      <c r="T49" s="2">
        <v>0.44800000000000001</v>
      </c>
      <c r="U49" s="2">
        <v>5</v>
      </c>
      <c r="V49" s="2">
        <v>117</v>
      </c>
      <c r="W49" s="2">
        <v>-13.5</v>
      </c>
      <c r="X49" s="2">
        <v>3.42</v>
      </c>
      <c r="Y49" s="2">
        <v>3.6</v>
      </c>
      <c r="Z49" s="2">
        <v>0</v>
      </c>
      <c r="AA49" s="2">
        <v>0</v>
      </c>
      <c r="AB49" s="2">
        <v>0</v>
      </c>
      <c r="AC49" s="2">
        <v>0</v>
      </c>
      <c r="AD49" s="16"/>
      <c r="AE49" t="str">
        <f t="shared" si="0"/>
        <v>Exclude</v>
      </c>
    </row>
    <row r="50" spans="1:32" ht="15" hidden="1" thickBot="1">
      <c r="A50">
        <v>2024</v>
      </c>
      <c r="B50" s="65">
        <v>40</v>
      </c>
      <c r="C50" s="1" t="s">
        <v>423</v>
      </c>
      <c r="D50" s="63">
        <v>24</v>
      </c>
      <c r="E50" s="1" t="s">
        <v>17</v>
      </c>
      <c r="F50" s="62" t="s">
        <v>32</v>
      </c>
      <c r="G50" s="63">
        <v>11</v>
      </c>
      <c r="H50" s="63">
        <v>9</v>
      </c>
      <c r="I50" s="63">
        <v>6</v>
      </c>
      <c r="J50" s="63">
        <v>4</v>
      </c>
      <c r="K50" s="63">
        <v>0</v>
      </c>
      <c r="L50" s="63">
        <v>28</v>
      </c>
      <c r="M50" s="63">
        <v>218</v>
      </c>
      <c r="N50" s="63">
        <v>190</v>
      </c>
      <c r="O50" s="63">
        <v>0.872</v>
      </c>
      <c r="P50" s="63">
        <v>3.23</v>
      </c>
      <c r="Q50" s="63">
        <v>0</v>
      </c>
      <c r="R50" s="64">
        <v>21.701388888888889</v>
      </c>
      <c r="S50" s="63">
        <v>4</v>
      </c>
      <c r="T50" s="63">
        <v>0.44400000000000001</v>
      </c>
      <c r="U50" s="63">
        <v>2</v>
      </c>
      <c r="V50" s="63">
        <v>128</v>
      </c>
      <c r="W50" s="63">
        <v>-6.2</v>
      </c>
      <c r="X50" s="63">
        <v>3.46</v>
      </c>
      <c r="Y50" s="63">
        <v>0.7</v>
      </c>
      <c r="Z50" s="63">
        <v>0</v>
      </c>
      <c r="AA50" s="63">
        <v>0</v>
      </c>
      <c r="AB50" s="63">
        <v>0</v>
      </c>
      <c r="AC50" s="63">
        <v>0</v>
      </c>
      <c r="AD50" s="66"/>
      <c r="AE50" t="str">
        <f t="shared" si="0"/>
        <v>Exclude</v>
      </c>
    </row>
    <row r="51" spans="1:32" ht="15" hidden="1" thickBot="1">
      <c r="A51">
        <v>2024</v>
      </c>
      <c r="B51" s="101">
        <v>40</v>
      </c>
      <c r="C51" s="35" t="s">
        <v>423</v>
      </c>
      <c r="D51" s="102">
        <v>24</v>
      </c>
      <c r="E51" s="35" t="s">
        <v>389</v>
      </c>
      <c r="F51" s="103" t="s">
        <v>32</v>
      </c>
      <c r="G51" s="102">
        <v>23</v>
      </c>
      <c r="H51" s="102">
        <v>20</v>
      </c>
      <c r="I51" s="102">
        <v>9</v>
      </c>
      <c r="J51" s="102">
        <v>11</v>
      </c>
      <c r="K51" s="102">
        <v>1</v>
      </c>
      <c r="L51" s="102">
        <v>67</v>
      </c>
      <c r="M51" s="102">
        <v>596</v>
      </c>
      <c r="N51" s="102">
        <v>529</v>
      </c>
      <c r="O51" s="102">
        <v>0.88800000000000001</v>
      </c>
      <c r="P51" s="102">
        <v>3.17</v>
      </c>
      <c r="Q51" s="102">
        <v>0</v>
      </c>
      <c r="R51" s="104">
        <v>52.874305555555559</v>
      </c>
      <c r="S51" s="102">
        <v>9</v>
      </c>
      <c r="T51" s="102">
        <v>0.45</v>
      </c>
      <c r="U51" s="102">
        <v>3</v>
      </c>
      <c r="V51" s="102">
        <v>112</v>
      </c>
      <c r="W51" s="102">
        <v>-7.3</v>
      </c>
      <c r="X51" s="102">
        <v>3.4</v>
      </c>
      <c r="Y51" s="102">
        <v>2.9</v>
      </c>
      <c r="Z51" s="102">
        <v>0</v>
      </c>
      <c r="AA51" s="102">
        <v>0</v>
      </c>
      <c r="AB51" s="102">
        <v>0</v>
      </c>
      <c r="AC51" s="102">
        <v>0</v>
      </c>
      <c r="AD51" s="105"/>
      <c r="AE51" t="str">
        <f t="shared" si="0"/>
        <v>Exclude</v>
      </c>
    </row>
    <row r="52" spans="1:32" ht="15" hidden="1" thickBot="1">
      <c r="A52">
        <v>2024</v>
      </c>
      <c r="B52" s="7">
        <v>41</v>
      </c>
      <c r="C52" s="8" t="s">
        <v>424</v>
      </c>
      <c r="D52" s="9">
        <v>34</v>
      </c>
      <c r="E52" s="8" t="s">
        <v>150</v>
      </c>
      <c r="F52" s="10" t="s">
        <v>32</v>
      </c>
      <c r="G52" s="9">
        <v>31</v>
      </c>
      <c r="H52" s="9">
        <v>29</v>
      </c>
      <c r="I52" s="9">
        <v>13</v>
      </c>
      <c r="J52" s="9">
        <v>16</v>
      </c>
      <c r="K52" s="9">
        <v>1</v>
      </c>
      <c r="L52" s="9">
        <v>77</v>
      </c>
      <c r="M52" s="9">
        <v>819</v>
      </c>
      <c r="N52" s="9">
        <v>742</v>
      </c>
      <c r="O52" s="9">
        <v>0.90600000000000003</v>
      </c>
      <c r="P52" s="9">
        <v>2.66</v>
      </c>
      <c r="Q52" s="9">
        <v>4</v>
      </c>
      <c r="R52" s="12">
        <v>72.423611111111114</v>
      </c>
      <c r="S52" s="9">
        <v>15</v>
      </c>
      <c r="T52" s="9">
        <v>0.51700000000000002</v>
      </c>
      <c r="U52" s="9">
        <v>6</v>
      </c>
      <c r="V52" s="9">
        <v>94</v>
      </c>
      <c r="W52" s="9">
        <v>5</v>
      </c>
      <c r="X52" s="9">
        <v>2.83</v>
      </c>
      <c r="Y52" s="9">
        <v>5.5</v>
      </c>
      <c r="Z52" s="9">
        <v>0</v>
      </c>
      <c r="AA52" s="9">
        <v>0</v>
      </c>
      <c r="AB52" s="9">
        <v>0</v>
      </c>
      <c r="AC52" s="9">
        <v>0</v>
      </c>
      <c r="AD52" s="100"/>
      <c r="AE52" t="str">
        <f t="shared" si="0"/>
        <v>Exclude</v>
      </c>
    </row>
    <row r="53" spans="1:32" ht="15" hidden="1" thickBot="1">
      <c r="A53">
        <v>2024</v>
      </c>
      <c r="B53" s="15">
        <v>42</v>
      </c>
      <c r="C53" s="1" t="s">
        <v>425</v>
      </c>
      <c r="D53" s="2">
        <v>24</v>
      </c>
      <c r="E53" s="1" t="s">
        <v>174</v>
      </c>
      <c r="F53" s="3" t="s">
        <v>32</v>
      </c>
      <c r="G53" s="2">
        <v>31</v>
      </c>
      <c r="H53" s="2">
        <v>28</v>
      </c>
      <c r="I53" s="2">
        <v>16</v>
      </c>
      <c r="J53" s="2">
        <v>8</v>
      </c>
      <c r="K53" s="2">
        <v>3</v>
      </c>
      <c r="L53" s="2">
        <v>74</v>
      </c>
      <c r="M53" s="2">
        <v>767</v>
      </c>
      <c r="N53" s="2">
        <v>693</v>
      </c>
      <c r="O53" s="2">
        <v>0.90400000000000003</v>
      </c>
      <c r="P53" s="2">
        <v>2.64</v>
      </c>
      <c r="Q53" s="2">
        <v>1</v>
      </c>
      <c r="R53" s="5">
        <v>69.950694444444451</v>
      </c>
      <c r="S53" s="2">
        <v>18</v>
      </c>
      <c r="T53" s="2">
        <v>0.64300000000000002</v>
      </c>
      <c r="U53" s="2">
        <v>3</v>
      </c>
      <c r="V53" s="2">
        <v>96</v>
      </c>
      <c r="W53" s="2">
        <v>2.8</v>
      </c>
      <c r="X53" s="2">
        <v>2.82</v>
      </c>
      <c r="Y53" s="2">
        <v>5</v>
      </c>
      <c r="Z53" s="2">
        <v>0</v>
      </c>
      <c r="AA53" s="2">
        <v>1</v>
      </c>
      <c r="AB53" s="2">
        <v>1</v>
      </c>
      <c r="AC53" s="2">
        <v>2</v>
      </c>
      <c r="AD53" s="16"/>
      <c r="AE53" t="str">
        <f t="shared" si="0"/>
        <v>Exclude</v>
      </c>
    </row>
    <row r="54" spans="1:32" ht="15" hidden="1" thickBot="1">
      <c r="A54">
        <v>2024</v>
      </c>
      <c r="B54" s="15">
        <v>43</v>
      </c>
      <c r="C54" s="1" t="s">
        <v>426</v>
      </c>
      <c r="D54" s="2">
        <v>32</v>
      </c>
      <c r="E54" s="1" t="s">
        <v>181</v>
      </c>
      <c r="F54" s="3" t="s">
        <v>32</v>
      </c>
      <c r="G54" s="2">
        <v>30</v>
      </c>
      <c r="H54" s="2">
        <v>27</v>
      </c>
      <c r="I54" s="2">
        <v>11</v>
      </c>
      <c r="J54" s="2">
        <v>12</v>
      </c>
      <c r="K54" s="2">
        <v>3</v>
      </c>
      <c r="L54" s="2">
        <v>76</v>
      </c>
      <c r="M54" s="2">
        <v>768</v>
      </c>
      <c r="N54" s="2">
        <v>692</v>
      </c>
      <c r="O54" s="2">
        <v>0.90100000000000002</v>
      </c>
      <c r="P54" s="2">
        <v>2.72</v>
      </c>
      <c r="Q54" s="2">
        <v>3</v>
      </c>
      <c r="R54" s="5">
        <v>69.855555555555554</v>
      </c>
      <c r="S54" s="2">
        <v>12</v>
      </c>
      <c r="T54" s="2">
        <v>0.44400000000000001</v>
      </c>
      <c r="U54" s="2">
        <v>6</v>
      </c>
      <c r="V54" s="2">
        <v>99</v>
      </c>
      <c r="W54" s="2">
        <v>0.9</v>
      </c>
      <c r="X54" s="2">
        <v>2.9</v>
      </c>
      <c r="Y54" s="2">
        <v>4.8</v>
      </c>
      <c r="Z54" s="2">
        <v>0</v>
      </c>
      <c r="AA54" s="2">
        <v>0</v>
      </c>
      <c r="AB54" s="2">
        <v>0</v>
      </c>
      <c r="AC54" s="2">
        <v>0</v>
      </c>
      <c r="AD54" s="16"/>
      <c r="AE54" t="str">
        <f t="shared" si="0"/>
        <v>Exclude</v>
      </c>
    </row>
    <row r="55" spans="1:32" ht="15" hidden="1" thickBot="1">
      <c r="A55">
        <v>2024</v>
      </c>
      <c r="B55" s="15">
        <v>44</v>
      </c>
      <c r="C55" s="1" t="s">
        <v>427</v>
      </c>
      <c r="D55" s="2">
        <v>32</v>
      </c>
      <c r="E55" s="1" t="s">
        <v>234</v>
      </c>
      <c r="F55" s="3" t="s">
        <v>32</v>
      </c>
      <c r="G55" s="2">
        <v>30</v>
      </c>
      <c r="H55" s="2">
        <v>26</v>
      </c>
      <c r="I55" s="2">
        <v>14</v>
      </c>
      <c r="J55" s="2">
        <v>9</v>
      </c>
      <c r="K55" s="2">
        <v>1</v>
      </c>
      <c r="L55" s="2">
        <v>73</v>
      </c>
      <c r="M55" s="2">
        <v>704</v>
      </c>
      <c r="N55" s="2">
        <v>631</v>
      </c>
      <c r="O55" s="2">
        <v>0.89600000000000002</v>
      </c>
      <c r="P55" s="2">
        <v>2.81</v>
      </c>
      <c r="Q55" s="2">
        <v>1</v>
      </c>
      <c r="R55" s="5">
        <v>64.984722222222217</v>
      </c>
      <c r="S55" s="2">
        <v>13</v>
      </c>
      <c r="T55" s="2">
        <v>0.5</v>
      </c>
      <c r="U55" s="2">
        <v>8</v>
      </c>
      <c r="V55" s="2">
        <v>104</v>
      </c>
      <c r="W55" s="2">
        <v>-2.5</v>
      </c>
      <c r="X55" s="2">
        <v>3</v>
      </c>
      <c r="Y55" s="2">
        <v>4</v>
      </c>
      <c r="Z55" s="2">
        <v>0</v>
      </c>
      <c r="AA55" s="2">
        <v>0</v>
      </c>
      <c r="AB55" s="2">
        <v>0</v>
      </c>
      <c r="AC55" s="2">
        <v>2</v>
      </c>
      <c r="AD55" s="16"/>
      <c r="AE55" t="str">
        <f t="shared" si="0"/>
        <v>Exclude</v>
      </c>
    </row>
    <row r="56" spans="1:32" ht="15" hidden="1" thickBot="1">
      <c r="A56">
        <v>2024</v>
      </c>
      <c r="B56" s="34">
        <v>45</v>
      </c>
      <c r="C56" s="35" t="s">
        <v>428</v>
      </c>
      <c r="D56" s="36">
        <v>27</v>
      </c>
      <c r="E56" s="35" t="s">
        <v>91</v>
      </c>
      <c r="F56" s="37" t="s">
        <v>32</v>
      </c>
      <c r="G56" s="36">
        <v>30</v>
      </c>
      <c r="H56" s="36">
        <v>29</v>
      </c>
      <c r="I56" s="36">
        <v>12</v>
      </c>
      <c r="J56" s="36">
        <v>11</v>
      </c>
      <c r="K56" s="36">
        <v>6</v>
      </c>
      <c r="L56" s="36">
        <v>83</v>
      </c>
      <c r="M56" s="36">
        <v>810</v>
      </c>
      <c r="N56" s="36">
        <v>727</v>
      </c>
      <c r="O56" s="36">
        <v>0.89800000000000002</v>
      </c>
      <c r="P56" s="36">
        <v>2.8</v>
      </c>
      <c r="Q56" s="36">
        <v>2</v>
      </c>
      <c r="R56" s="38">
        <v>74.209722222222226</v>
      </c>
      <c r="S56" s="36">
        <v>17</v>
      </c>
      <c r="T56" s="36">
        <v>0.58599999999999997</v>
      </c>
      <c r="U56" s="36">
        <v>5</v>
      </c>
      <c r="V56" s="36">
        <v>102</v>
      </c>
      <c r="W56" s="36">
        <v>-1.9</v>
      </c>
      <c r="X56" s="36">
        <v>3</v>
      </c>
      <c r="Y56" s="36">
        <v>4.8</v>
      </c>
      <c r="Z56" s="36">
        <v>0</v>
      </c>
      <c r="AA56" s="36">
        <v>1</v>
      </c>
      <c r="AB56" s="36">
        <v>1</v>
      </c>
      <c r="AC56" s="36">
        <v>2</v>
      </c>
      <c r="AD56" s="40"/>
      <c r="AE56" t="str">
        <f t="shared" si="0"/>
        <v>Exclude</v>
      </c>
    </row>
    <row r="57" spans="1:32">
      <c r="A57">
        <v>2023</v>
      </c>
      <c r="B57" s="7">
        <v>1</v>
      </c>
      <c r="C57" s="8" t="s">
        <v>388</v>
      </c>
      <c r="D57" s="9">
        <v>28</v>
      </c>
      <c r="E57" s="8" t="s">
        <v>389</v>
      </c>
      <c r="F57" s="10" t="s">
        <v>32</v>
      </c>
      <c r="G57" s="11">
        <v>64</v>
      </c>
      <c r="H57" s="9">
        <v>64</v>
      </c>
      <c r="I57" s="9">
        <v>35</v>
      </c>
      <c r="J57" s="9">
        <v>24</v>
      </c>
      <c r="K57" s="9">
        <v>5</v>
      </c>
      <c r="L57" s="9">
        <v>173</v>
      </c>
      <c r="M57" s="11">
        <v>1845</v>
      </c>
      <c r="N57" s="11">
        <v>1672</v>
      </c>
      <c r="O57" s="9">
        <v>0.90600000000000003</v>
      </c>
      <c r="P57" s="9">
        <v>2.86</v>
      </c>
      <c r="Q57" s="9">
        <v>3</v>
      </c>
      <c r="R57" s="12">
        <v>151.0263888888889</v>
      </c>
      <c r="S57" s="9">
        <v>35</v>
      </c>
      <c r="T57" s="9">
        <v>0.54700000000000004</v>
      </c>
      <c r="U57" s="9">
        <v>11</v>
      </c>
      <c r="V57" s="9">
        <v>97</v>
      </c>
      <c r="W57" s="9">
        <v>5.3</v>
      </c>
      <c r="X57" s="9">
        <v>2.95</v>
      </c>
      <c r="Y57" s="9">
        <v>11.1</v>
      </c>
      <c r="Z57" s="9">
        <v>0</v>
      </c>
      <c r="AA57" s="9">
        <v>2</v>
      </c>
      <c r="AB57" s="9">
        <v>2</v>
      </c>
      <c r="AC57" s="9">
        <v>2</v>
      </c>
      <c r="AD57" s="41" t="s">
        <v>429</v>
      </c>
      <c r="AE57" t="str">
        <f t="shared" si="0"/>
        <v>Include</v>
      </c>
      <c r="AF57" t="str">
        <f t="shared" ref="AF57:AF87" si="4">A57 &amp; "_" &amp; E57</f>
        <v>2023_NSH</v>
      </c>
    </row>
    <row r="58" spans="1:32">
      <c r="A58">
        <v>2023</v>
      </c>
      <c r="B58" s="15">
        <v>2</v>
      </c>
      <c r="C58" s="1" t="s">
        <v>407</v>
      </c>
      <c r="D58" s="2">
        <v>27</v>
      </c>
      <c r="E58" s="1" t="s">
        <v>17</v>
      </c>
      <c r="F58" s="3" t="s">
        <v>32</v>
      </c>
      <c r="G58" s="2">
        <v>63</v>
      </c>
      <c r="H58" s="2">
        <v>62</v>
      </c>
      <c r="I58" s="4">
        <v>38</v>
      </c>
      <c r="J58" s="2">
        <v>18</v>
      </c>
      <c r="K58" s="2">
        <v>5</v>
      </c>
      <c r="L58" s="4">
        <v>183</v>
      </c>
      <c r="M58" s="2">
        <v>1770</v>
      </c>
      <c r="N58" s="2">
        <v>1587</v>
      </c>
      <c r="O58" s="2">
        <v>0.89700000000000002</v>
      </c>
      <c r="P58" s="2">
        <v>3.02</v>
      </c>
      <c r="Q58" s="2">
        <v>2</v>
      </c>
      <c r="R58" s="99">
        <v>151.58125000000001</v>
      </c>
      <c r="S58" s="2">
        <v>27</v>
      </c>
      <c r="T58" s="2">
        <v>0.435</v>
      </c>
      <c r="U58" s="2">
        <v>9</v>
      </c>
      <c r="V58" s="2">
        <v>107</v>
      </c>
      <c r="W58" s="2">
        <v>-11.9</v>
      </c>
      <c r="X58" s="2">
        <v>3.12</v>
      </c>
      <c r="Y58" s="2">
        <v>9</v>
      </c>
      <c r="Z58" s="2">
        <v>0</v>
      </c>
      <c r="AA58" s="2">
        <v>2</v>
      </c>
      <c r="AB58" s="2">
        <v>2</v>
      </c>
      <c r="AC58" s="2">
        <v>4</v>
      </c>
      <c r="AD58" s="42" t="s">
        <v>430</v>
      </c>
      <c r="AE58" t="str">
        <f t="shared" si="0"/>
        <v>Include</v>
      </c>
      <c r="AF58" t="str">
        <f t="shared" si="4"/>
        <v>2023_COL</v>
      </c>
    </row>
    <row r="59" spans="1:32">
      <c r="A59">
        <v>2023</v>
      </c>
      <c r="B59" s="15">
        <v>3</v>
      </c>
      <c r="C59" s="1" t="s">
        <v>379</v>
      </c>
      <c r="D59" s="2">
        <v>30</v>
      </c>
      <c r="E59" s="1" t="s">
        <v>23</v>
      </c>
      <c r="F59" s="3" t="s">
        <v>32</v>
      </c>
      <c r="G59" s="2">
        <v>60</v>
      </c>
      <c r="H59" s="2">
        <v>60</v>
      </c>
      <c r="I59" s="2">
        <v>37</v>
      </c>
      <c r="J59" s="2">
        <v>19</v>
      </c>
      <c r="K59" s="2">
        <v>4</v>
      </c>
      <c r="L59" s="2">
        <v>142</v>
      </c>
      <c r="M59" s="2">
        <v>1798</v>
      </c>
      <c r="N59" s="2">
        <v>1656</v>
      </c>
      <c r="O59" s="2">
        <v>0.92100000000000004</v>
      </c>
      <c r="P59" s="2">
        <v>2.39</v>
      </c>
      <c r="Q59" s="2">
        <v>5</v>
      </c>
      <c r="R59" s="5">
        <v>148.63888888888889</v>
      </c>
      <c r="S59" s="2">
        <v>40</v>
      </c>
      <c r="T59" s="2">
        <v>0.66700000000000004</v>
      </c>
      <c r="U59" s="2">
        <v>7</v>
      </c>
      <c r="V59" s="2">
        <v>82</v>
      </c>
      <c r="W59" s="4">
        <v>31.8</v>
      </c>
      <c r="X59" s="2">
        <v>2.46</v>
      </c>
      <c r="Y59" s="4">
        <v>13.6</v>
      </c>
      <c r="Z59" s="2">
        <v>0</v>
      </c>
      <c r="AA59" s="2">
        <v>0</v>
      </c>
      <c r="AB59" s="2">
        <v>0</v>
      </c>
      <c r="AC59" s="2">
        <v>2</v>
      </c>
      <c r="AD59" s="42" t="s">
        <v>431</v>
      </c>
      <c r="AE59" t="str">
        <f t="shared" si="0"/>
        <v>Include</v>
      </c>
      <c r="AF59" t="str">
        <f t="shared" si="4"/>
        <v>2023_WPG</v>
      </c>
    </row>
    <row r="60" spans="1:32">
      <c r="A60">
        <v>2023</v>
      </c>
      <c r="B60" s="15">
        <v>4</v>
      </c>
      <c r="C60" s="1" t="s">
        <v>403</v>
      </c>
      <c r="D60" s="2">
        <v>25</v>
      </c>
      <c r="E60" s="1" t="s">
        <v>19</v>
      </c>
      <c r="F60" s="3" t="s">
        <v>32</v>
      </c>
      <c r="G60" s="2">
        <v>59</v>
      </c>
      <c r="H60" s="2">
        <v>57</v>
      </c>
      <c r="I60" s="2">
        <v>36</v>
      </c>
      <c r="J60" s="2">
        <v>16</v>
      </c>
      <c r="K60" s="2">
        <v>5</v>
      </c>
      <c r="L60" s="2">
        <v>147</v>
      </c>
      <c r="M60" s="2">
        <v>1553</v>
      </c>
      <c r="N60" s="2">
        <v>1406</v>
      </c>
      <c r="O60" s="2">
        <v>0.90500000000000003</v>
      </c>
      <c r="P60" s="2">
        <v>2.62</v>
      </c>
      <c r="Q60" s="2">
        <v>2</v>
      </c>
      <c r="R60" s="5">
        <v>140.05625000000001</v>
      </c>
      <c r="S60" s="2">
        <v>35</v>
      </c>
      <c r="T60" s="2">
        <v>0.61399999999999999</v>
      </c>
      <c r="U60" s="2">
        <v>11</v>
      </c>
      <c r="V60" s="2">
        <v>98</v>
      </c>
      <c r="W60" s="2">
        <v>3.1</v>
      </c>
      <c r="X60" s="2">
        <v>2.7</v>
      </c>
      <c r="Y60" s="2">
        <v>9.1999999999999993</v>
      </c>
      <c r="Z60" s="2">
        <v>0</v>
      </c>
      <c r="AA60" s="2">
        <v>0</v>
      </c>
      <c r="AB60" s="2">
        <v>0</v>
      </c>
      <c r="AC60" s="2">
        <v>0</v>
      </c>
      <c r="AD60" s="16"/>
      <c r="AE60" t="str">
        <f t="shared" si="0"/>
        <v>Include</v>
      </c>
      <c r="AF60" t="str">
        <f t="shared" si="4"/>
        <v>2023_EDM</v>
      </c>
    </row>
    <row r="61" spans="1:32">
      <c r="A61">
        <v>2023</v>
      </c>
      <c r="B61" s="15">
        <v>5</v>
      </c>
      <c r="C61" s="1" t="s">
        <v>398</v>
      </c>
      <c r="D61" s="2">
        <v>35</v>
      </c>
      <c r="E61" s="1" t="s">
        <v>82</v>
      </c>
      <c r="F61" s="3" t="s">
        <v>32</v>
      </c>
      <c r="G61" s="2">
        <v>58</v>
      </c>
      <c r="H61" s="2">
        <v>58</v>
      </c>
      <c r="I61" s="2">
        <v>36</v>
      </c>
      <c r="J61" s="2">
        <v>17</v>
      </c>
      <c r="K61" s="2">
        <v>4</v>
      </c>
      <c r="L61" s="2">
        <v>135</v>
      </c>
      <c r="M61" s="2">
        <v>1584</v>
      </c>
      <c r="N61" s="2">
        <v>1449</v>
      </c>
      <c r="O61" s="2">
        <v>0.91500000000000004</v>
      </c>
      <c r="P61" s="2">
        <v>2.37</v>
      </c>
      <c r="Q61" s="4">
        <v>6</v>
      </c>
      <c r="R61" s="5">
        <v>142.25972222222222</v>
      </c>
      <c r="S61" s="2">
        <v>37</v>
      </c>
      <c r="T61" s="2">
        <v>0.63800000000000001</v>
      </c>
      <c r="U61" s="2">
        <v>7</v>
      </c>
      <c r="V61" s="2">
        <v>88</v>
      </c>
      <c r="W61" s="2">
        <v>18.100000000000001</v>
      </c>
      <c r="X61" s="2">
        <v>2.44</v>
      </c>
      <c r="Y61" s="2">
        <v>10.9</v>
      </c>
      <c r="Z61" s="2">
        <v>0</v>
      </c>
      <c r="AA61" s="2">
        <v>2</v>
      </c>
      <c r="AB61" s="2">
        <v>2</v>
      </c>
      <c r="AC61" s="2">
        <v>4</v>
      </c>
      <c r="AD61" s="42" t="s">
        <v>432</v>
      </c>
      <c r="AE61" t="str">
        <f t="shared" si="0"/>
        <v>Include</v>
      </c>
      <c r="AF61" t="str">
        <f t="shared" si="4"/>
        <v>2023_FLA</v>
      </c>
    </row>
    <row r="62" spans="1:32">
      <c r="A62">
        <v>2023</v>
      </c>
      <c r="B62" s="15">
        <v>6</v>
      </c>
      <c r="C62" s="1" t="s">
        <v>395</v>
      </c>
      <c r="D62" s="2">
        <v>30</v>
      </c>
      <c r="E62" s="1" t="s">
        <v>174</v>
      </c>
      <c r="F62" s="3" t="s">
        <v>32</v>
      </c>
      <c r="G62" s="2">
        <v>57</v>
      </c>
      <c r="H62" s="2">
        <v>55</v>
      </c>
      <c r="I62" s="2">
        <v>28</v>
      </c>
      <c r="J62" s="2">
        <v>21</v>
      </c>
      <c r="K62" s="2">
        <v>5</v>
      </c>
      <c r="L62" s="2">
        <v>156</v>
      </c>
      <c r="M62" s="2">
        <v>1786</v>
      </c>
      <c r="N62" s="2">
        <v>1630</v>
      </c>
      <c r="O62" s="2">
        <v>0.91300000000000003</v>
      </c>
      <c r="P62" s="2">
        <v>2.84</v>
      </c>
      <c r="Q62" s="2">
        <v>3</v>
      </c>
      <c r="R62" s="5">
        <v>137.14513888888888</v>
      </c>
      <c r="S62" s="2">
        <v>33</v>
      </c>
      <c r="T62" s="2">
        <v>0.6</v>
      </c>
      <c r="U62" s="2">
        <v>7</v>
      </c>
      <c r="V62" s="2">
        <v>90</v>
      </c>
      <c r="W62" s="2">
        <v>16.600000000000001</v>
      </c>
      <c r="X62" s="2">
        <v>2.93</v>
      </c>
      <c r="Y62" s="2">
        <v>11.9</v>
      </c>
      <c r="Z62" s="2">
        <v>0</v>
      </c>
      <c r="AA62" s="2">
        <v>3</v>
      </c>
      <c r="AB62" s="2">
        <v>3</v>
      </c>
      <c r="AC62" s="2">
        <v>8</v>
      </c>
      <c r="AD62" s="17" t="s">
        <v>433</v>
      </c>
      <c r="AE62" t="str">
        <f t="shared" si="0"/>
        <v>Include</v>
      </c>
      <c r="AF62" t="str">
        <f t="shared" si="4"/>
        <v>2023_STL</v>
      </c>
    </row>
    <row r="63" spans="1:32">
      <c r="A63">
        <v>2023</v>
      </c>
      <c r="B63" s="15">
        <v>7</v>
      </c>
      <c r="C63" s="1" t="s">
        <v>416</v>
      </c>
      <c r="D63" s="2">
        <v>31</v>
      </c>
      <c r="E63" s="1" t="s">
        <v>111</v>
      </c>
      <c r="F63" s="3" t="s">
        <v>32</v>
      </c>
      <c r="G63" s="2">
        <v>56</v>
      </c>
      <c r="H63" s="2">
        <v>53</v>
      </c>
      <c r="I63" s="2">
        <v>18</v>
      </c>
      <c r="J63" s="4">
        <v>31</v>
      </c>
      <c r="K63" s="2">
        <v>4</v>
      </c>
      <c r="L63" s="2">
        <v>160</v>
      </c>
      <c r="M63" s="2">
        <v>1724</v>
      </c>
      <c r="N63" s="2">
        <v>1564</v>
      </c>
      <c r="O63" s="2">
        <v>0.90700000000000003</v>
      </c>
      <c r="P63" s="2">
        <v>3.05</v>
      </c>
      <c r="Q63" s="2">
        <v>1</v>
      </c>
      <c r="R63" s="5">
        <v>131.36111111111111</v>
      </c>
      <c r="S63" s="2">
        <v>29</v>
      </c>
      <c r="T63" s="2">
        <v>0.54700000000000004</v>
      </c>
      <c r="U63" s="2">
        <v>7</v>
      </c>
      <c r="V63" s="2">
        <v>96</v>
      </c>
      <c r="W63" s="2">
        <v>6.6</v>
      </c>
      <c r="X63" s="2">
        <v>3.14</v>
      </c>
      <c r="Y63" s="2">
        <v>10.6</v>
      </c>
      <c r="Z63" s="2">
        <v>0</v>
      </c>
      <c r="AA63" s="2">
        <v>0</v>
      </c>
      <c r="AB63" s="2">
        <v>0</v>
      </c>
      <c r="AC63" s="2">
        <v>14</v>
      </c>
      <c r="AD63" s="16"/>
      <c r="AE63" t="str">
        <f t="shared" si="0"/>
        <v>Include</v>
      </c>
      <c r="AF63" t="str">
        <f t="shared" si="4"/>
        <v>2023_CHI</v>
      </c>
    </row>
    <row r="64" spans="1:32">
      <c r="A64">
        <v>2023</v>
      </c>
      <c r="B64" s="15">
        <v>8</v>
      </c>
      <c r="C64" s="1" t="s">
        <v>385</v>
      </c>
      <c r="D64" s="2">
        <v>28</v>
      </c>
      <c r="E64" s="1" t="s">
        <v>194</v>
      </c>
      <c r="F64" s="3" t="s">
        <v>32</v>
      </c>
      <c r="G64" s="2">
        <v>56</v>
      </c>
      <c r="H64" s="2">
        <v>55</v>
      </c>
      <c r="I64" s="2">
        <v>25</v>
      </c>
      <c r="J64" s="2">
        <v>19</v>
      </c>
      <c r="K64" s="4">
        <v>12</v>
      </c>
      <c r="L64" s="2">
        <v>167</v>
      </c>
      <c r="M64" s="2">
        <v>1822</v>
      </c>
      <c r="N64" s="2">
        <v>1655</v>
      </c>
      <c r="O64" s="2">
        <v>0.90800000000000003</v>
      </c>
      <c r="P64" s="2">
        <v>3.01</v>
      </c>
      <c r="Q64" s="2">
        <v>2</v>
      </c>
      <c r="R64" s="5">
        <v>138.58263888888888</v>
      </c>
      <c r="S64" s="2">
        <v>34</v>
      </c>
      <c r="T64" s="2">
        <v>0.61799999999999999</v>
      </c>
      <c r="U64" s="2">
        <v>7</v>
      </c>
      <c r="V64" s="2">
        <v>95</v>
      </c>
      <c r="W64" s="2">
        <v>9.1</v>
      </c>
      <c r="X64" s="2">
        <v>3.1</v>
      </c>
      <c r="Y64" s="2">
        <v>11.4</v>
      </c>
      <c r="Z64" s="2">
        <v>0</v>
      </c>
      <c r="AA64" s="2">
        <v>2</v>
      </c>
      <c r="AB64" s="2">
        <v>2</v>
      </c>
      <c r="AC64" s="2">
        <v>0</v>
      </c>
      <c r="AD64" s="17" t="s">
        <v>434</v>
      </c>
      <c r="AE64" t="str">
        <f t="shared" si="0"/>
        <v>Include</v>
      </c>
      <c r="AF64" t="str">
        <f t="shared" si="4"/>
        <v>2023_NYI</v>
      </c>
    </row>
    <row r="65" spans="1:32">
      <c r="A65">
        <v>2023</v>
      </c>
      <c r="B65" s="15">
        <v>9</v>
      </c>
      <c r="C65" s="1" t="s">
        <v>435</v>
      </c>
      <c r="D65" s="2">
        <v>29</v>
      </c>
      <c r="E65" s="1" t="s">
        <v>181</v>
      </c>
      <c r="F65" s="3" t="s">
        <v>32</v>
      </c>
      <c r="G65" s="2">
        <v>55</v>
      </c>
      <c r="H65" s="2">
        <v>49</v>
      </c>
      <c r="I65" s="2">
        <v>21</v>
      </c>
      <c r="J65" s="2">
        <v>26</v>
      </c>
      <c r="K65" s="2">
        <v>4</v>
      </c>
      <c r="L65" s="2">
        <v>168</v>
      </c>
      <c r="M65" s="2">
        <v>1523</v>
      </c>
      <c r="N65" s="2">
        <v>1355</v>
      </c>
      <c r="O65" s="2">
        <v>0.89</v>
      </c>
      <c r="P65" s="2">
        <v>3.27</v>
      </c>
      <c r="Q65" s="2">
        <v>0</v>
      </c>
      <c r="R65" s="5">
        <v>128.35277777777779</v>
      </c>
      <c r="S65" s="2">
        <v>22</v>
      </c>
      <c r="T65" s="2">
        <v>0.44900000000000001</v>
      </c>
      <c r="U65" s="2">
        <v>11</v>
      </c>
      <c r="V65" s="2">
        <v>114</v>
      </c>
      <c r="W65" s="2">
        <v>-20.8</v>
      </c>
      <c r="X65" s="2">
        <v>3.39</v>
      </c>
      <c r="Y65" s="2">
        <v>6.6</v>
      </c>
      <c r="Z65" s="2">
        <v>0</v>
      </c>
      <c r="AA65" s="2">
        <v>1</v>
      </c>
      <c r="AB65" s="2">
        <v>1</v>
      </c>
      <c r="AC65" s="2">
        <v>0</v>
      </c>
      <c r="AD65" s="16"/>
      <c r="AE65" t="str">
        <f t="shared" si="0"/>
        <v>Include</v>
      </c>
      <c r="AF65" t="str">
        <f t="shared" si="4"/>
        <v>2023_OTT</v>
      </c>
    </row>
    <row r="66" spans="1:32">
      <c r="A66">
        <v>2023</v>
      </c>
      <c r="B66" s="15">
        <v>10</v>
      </c>
      <c r="C66" s="1" t="s">
        <v>384</v>
      </c>
      <c r="D66" s="2">
        <v>28</v>
      </c>
      <c r="E66" s="1" t="s">
        <v>60</v>
      </c>
      <c r="F66" s="3" t="s">
        <v>32</v>
      </c>
      <c r="G66" s="2">
        <v>55</v>
      </c>
      <c r="H66" s="2">
        <v>55</v>
      </c>
      <c r="I66" s="2">
        <v>36</v>
      </c>
      <c r="J66" s="2">
        <v>17</v>
      </c>
      <c r="K66" s="2">
        <v>2</v>
      </c>
      <c r="L66" s="2">
        <v>141</v>
      </c>
      <c r="M66" s="2">
        <v>1606</v>
      </c>
      <c r="N66" s="2">
        <v>1465</v>
      </c>
      <c r="O66" s="2">
        <v>0.91200000000000003</v>
      </c>
      <c r="P66" s="2">
        <v>2.58</v>
      </c>
      <c r="Q66" s="2">
        <v>4</v>
      </c>
      <c r="R66" s="5">
        <v>136.54583333333332</v>
      </c>
      <c r="S66" s="2">
        <v>32</v>
      </c>
      <c r="T66" s="2">
        <v>0.58199999999999996</v>
      </c>
      <c r="U66" s="2">
        <v>10</v>
      </c>
      <c r="V66" s="2">
        <v>91</v>
      </c>
      <c r="W66" s="2">
        <v>14.2</v>
      </c>
      <c r="X66" s="2">
        <v>2.65</v>
      </c>
      <c r="Y66" s="2">
        <v>10.7</v>
      </c>
      <c r="Z66" s="2">
        <v>0</v>
      </c>
      <c r="AA66" s="2">
        <v>1</v>
      </c>
      <c r="AB66" s="2">
        <v>1</v>
      </c>
      <c r="AC66" s="2">
        <v>6</v>
      </c>
      <c r="AD66" s="42" t="s">
        <v>436</v>
      </c>
      <c r="AE66" t="str">
        <f t="shared" si="0"/>
        <v>Include</v>
      </c>
      <c r="AF66" t="str">
        <f t="shared" si="4"/>
        <v>2023_NYR</v>
      </c>
    </row>
    <row r="67" spans="1:32">
      <c r="A67">
        <v>2023</v>
      </c>
      <c r="B67" s="15">
        <v>11</v>
      </c>
      <c r="C67" s="1" t="s">
        <v>397</v>
      </c>
      <c r="D67" s="2">
        <v>24</v>
      </c>
      <c r="E67" s="1" t="s">
        <v>128</v>
      </c>
      <c r="F67" s="3" t="s">
        <v>32</v>
      </c>
      <c r="G67" s="2">
        <v>54</v>
      </c>
      <c r="H67" s="2">
        <v>51</v>
      </c>
      <c r="I67" s="2">
        <v>27</v>
      </c>
      <c r="J67" s="2">
        <v>22</v>
      </c>
      <c r="K67" s="2">
        <v>4</v>
      </c>
      <c r="L67" s="2">
        <v>132</v>
      </c>
      <c r="M67" s="2">
        <v>1470</v>
      </c>
      <c r="N67" s="2">
        <v>1338</v>
      </c>
      <c r="O67" s="2">
        <v>0.91</v>
      </c>
      <c r="P67" s="2">
        <v>2.57</v>
      </c>
      <c r="Q67" s="2">
        <v>5</v>
      </c>
      <c r="R67" s="5">
        <v>128.38472222222222</v>
      </c>
      <c r="S67" s="2">
        <v>34</v>
      </c>
      <c r="T67" s="2">
        <v>0.66700000000000004</v>
      </c>
      <c r="U67" s="2">
        <v>6</v>
      </c>
      <c r="V67" s="2">
        <v>93</v>
      </c>
      <c r="W67" s="2">
        <v>10.1</v>
      </c>
      <c r="X67" s="2">
        <v>2.65</v>
      </c>
      <c r="Y67" s="2">
        <v>9.5</v>
      </c>
      <c r="Z67" s="2">
        <v>0</v>
      </c>
      <c r="AA67" s="2">
        <v>1</v>
      </c>
      <c r="AB67" s="2">
        <v>1</v>
      </c>
      <c r="AC67" s="2">
        <v>8</v>
      </c>
      <c r="AD67" s="17" t="s">
        <v>437</v>
      </c>
      <c r="AE67" t="str">
        <f t="shared" ref="AE67:AE130" si="5">IF(G67&gt;40,"Include","Exclude")</f>
        <v>Include</v>
      </c>
      <c r="AF67" t="str">
        <f t="shared" si="4"/>
        <v>2023_BUF</v>
      </c>
    </row>
    <row r="68" spans="1:32">
      <c r="A68">
        <v>2023</v>
      </c>
      <c r="B68" s="15">
        <v>12</v>
      </c>
      <c r="C68" s="1" t="s">
        <v>387</v>
      </c>
      <c r="D68" s="2">
        <v>25</v>
      </c>
      <c r="E68" s="1" t="s">
        <v>79</v>
      </c>
      <c r="F68" s="3" t="s">
        <v>32</v>
      </c>
      <c r="G68" s="2">
        <v>54</v>
      </c>
      <c r="H68" s="2">
        <v>53</v>
      </c>
      <c r="I68" s="2">
        <v>35</v>
      </c>
      <c r="J68" s="2">
        <v>14</v>
      </c>
      <c r="K68" s="2">
        <v>4</v>
      </c>
      <c r="L68" s="2">
        <v>140</v>
      </c>
      <c r="M68" s="2">
        <v>1476</v>
      </c>
      <c r="N68" s="2">
        <v>1336</v>
      </c>
      <c r="O68" s="2">
        <v>0.90500000000000003</v>
      </c>
      <c r="P68" s="2">
        <v>2.72</v>
      </c>
      <c r="Q68" s="2">
        <v>3</v>
      </c>
      <c r="R68" s="5">
        <v>128.52430555555554</v>
      </c>
      <c r="S68" s="2">
        <v>29</v>
      </c>
      <c r="T68" s="2">
        <v>0.54700000000000004</v>
      </c>
      <c r="U68" s="2">
        <v>10</v>
      </c>
      <c r="V68" s="2">
        <v>98</v>
      </c>
      <c r="W68" s="2">
        <v>2.7</v>
      </c>
      <c r="X68" s="2">
        <v>2.8</v>
      </c>
      <c r="Y68" s="2">
        <v>8.6999999999999993</v>
      </c>
      <c r="Z68" s="2">
        <v>0</v>
      </c>
      <c r="AA68" s="2">
        <v>0</v>
      </c>
      <c r="AB68" s="2">
        <v>0</v>
      </c>
      <c r="AC68" s="2">
        <v>2</v>
      </c>
      <c r="AD68" s="42" t="s">
        <v>438</v>
      </c>
      <c r="AE68" t="str">
        <f t="shared" si="5"/>
        <v>Include</v>
      </c>
      <c r="AF68" t="str">
        <f t="shared" si="4"/>
        <v>2023_DAL</v>
      </c>
    </row>
    <row r="69" spans="1:32">
      <c r="A69">
        <v>2023</v>
      </c>
      <c r="B69" s="15">
        <v>13</v>
      </c>
      <c r="C69" s="1" t="s">
        <v>410</v>
      </c>
      <c r="D69" s="2">
        <v>36</v>
      </c>
      <c r="E69" s="1" t="s">
        <v>155</v>
      </c>
      <c r="F69" s="3" t="s">
        <v>32</v>
      </c>
      <c r="G69" s="2">
        <v>54</v>
      </c>
      <c r="H69" s="2">
        <v>52</v>
      </c>
      <c r="I69" s="2">
        <v>27</v>
      </c>
      <c r="J69" s="2">
        <v>20</v>
      </c>
      <c r="K69" s="2">
        <v>6</v>
      </c>
      <c r="L69" s="2">
        <v>130</v>
      </c>
      <c r="M69" s="2">
        <v>1490</v>
      </c>
      <c r="N69" s="2">
        <v>1360</v>
      </c>
      <c r="O69" s="2">
        <v>0.91300000000000003</v>
      </c>
      <c r="P69" s="2">
        <v>2.5</v>
      </c>
      <c r="Q69" s="2">
        <v>3</v>
      </c>
      <c r="R69" s="5">
        <v>129.83819444444444</v>
      </c>
      <c r="S69" s="2">
        <v>32</v>
      </c>
      <c r="T69" s="2">
        <v>0.61499999999999999</v>
      </c>
      <c r="U69" s="2">
        <v>7</v>
      </c>
      <c r="V69" s="2">
        <v>90</v>
      </c>
      <c r="W69" s="2">
        <v>14</v>
      </c>
      <c r="X69" s="2">
        <v>2.58</v>
      </c>
      <c r="Y69" s="2">
        <v>10</v>
      </c>
      <c r="Z69" s="2">
        <v>0</v>
      </c>
      <c r="AA69" s="2">
        <v>3</v>
      </c>
      <c r="AB69" s="2">
        <v>3</v>
      </c>
      <c r="AC69" s="2">
        <v>4</v>
      </c>
      <c r="AD69" s="42" t="s">
        <v>430</v>
      </c>
      <c r="AE69" t="str">
        <f t="shared" si="5"/>
        <v>Include</v>
      </c>
      <c r="AF69" t="str">
        <f t="shared" si="4"/>
        <v>2023_LAK</v>
      </c>
    </row>
    <row r="70" spans="1:32">
      <c r="A70">
        <v>2023</v>
      </c>
      <c r="B70" s="15">
        <v>14</v>
      </c>
      <c r="C70" s="1" t="s">
        <v>381</v>
      </c>
      <c r="D70" s="2">
        <v>29</v>
      </c>
      <c r="E70" s="1" t="s">
        <v>14</v>
      </c>
      <c r="F70" s="3" t="s">
        <v>32</v>
      </c>
      <c r="G70" s="2">
        <v>52</v>
      </c>
      <c r="H70" s="2">
        <v>52</v>
      </c>
      <c r="I70" s="2">
        <v>30</v>
      </c>
      <c r="J70" s="2">
        <v>20</v>
      </c>
      <c r="K70" s="2">
        <v>2</v>
      </c>
      <c r="L70" s="2">
        <v>148</v>
      </c>
      <c r="M70" s="2">
        <v>1477</v>
      </c>
      <c r="N70" s="2">
        <v>1329</v>
      </c>
      <c r="O70" s="2">
        <v>0.9</v>
      </c>
      <c r="P70" s="2">
        <v>2.9</v>
      </c>
      <c r="Q70" s="2">
        <v>2</v>
      </c>
      <c r="R70" s="5">
        <v>127.61944444444444</v>
      </c>
      <c r="S70" s="2">
        <v>27</v>
      </c>
      <c r="T70" s="2">
        <v>0.51900000000000002</v>
      </c>
      <c r="U70" s="2">
        <v>9</v>
      </c>
      <c r="V70" s="2">
        <v>104</v>
      </c>
      <c r="W70" s="2">
        <v>-5.2</v>
      </c>
      <c r="X70" s="2">
        <v>3</v>
      </c>
      <c r="Y70" s="2">
        <v>7.9</v>
      </c>
      <c r="Z70" s="2">
        <v>0</v>
      </c>
      <c r="AA70" s="2">
        <v>2</v>
      </c>
      <c r="AB70" s="2">
        <v>2</v>
      </c>
      <c r="AC70" s="2">
        <v>2</v>
      </c>
      <c r="AD70" s="17" t="s">
        <v>439</v>
      </c>
      <c r="AE70" t="str">
        <f t="shared" si="5"/>
        <v>Include</v>
      </c>
      <c r="AF70" t="str">
        <f t="shared" si="4"/>
        <v>2023_TBL</v>
      </c>
    </row>
    <row r="71" spans="1:32">
      <c r="A71">
        <v>2023</v>
      </c>
      <c r="B71" s="15">
        <v>15</v>
      </c>
      <c r="C71" s="1" t="s">
        <v>440</v>
      </c>
      <c r="D71" s="2">
        <v>28</v>
      </c>
      <c r="E71" s="1" t="s">
        <v>69</v>
      </c>
      <c r="F71" s="3" t="s">
        <v>32</v>
      </c>
      <c r="G71" s="2">
        <v>51</v>
      </c>
      <c r="H71" s="2">
        <v>51</v>
      </c>
      <c r="I71" s="2">
        <v>35</v>
      </c>
      <c r="J71" s="2">
        <v>14</v>
      </c>
      <c r="K71" s="2">
        <v>2</v>
      </c>
      <c r="L71" s="2">
        <v>123</v>
      </c>
      <c r="M71" s="2">
        <v>1492</v>
      </c>
      <c r="N71" s="2">
        <v>1369</v>
      </c>
      <c r="O71" s="2">
        <v>0.91800000000000004</v>
      </c>
      <c r="P71" s="2">
        <v>2.4500000000000002</v>
      </c>
      <c r="Q71" s="2">
        <v>5</v>
      </c>
      <c r="R71" s="5">
        <v>125.66180555555556</v>
      </c>
      <c r="S71" s="2">
        <v>33</v>
      </c>
      <c r="T71" s="2">
        <v>0.64700000000000002</v>
      </c>
      <c r="U71" s="2">
        <v>8</v>
      </c>
      <c r="V71" s="2">
        <v>85</v>
      </c>
      <c r="W71" s="2">
        <v>21.2</v>
      </c>
      <c r="X71" s="2">
        <v>2.5099999999999998</v>
      </c>
      <c r="Y71" s="2">
        <v>10.7</v>
      </c>
      <c r="Z71" s="2">
        <v>0</v>
      </c>
      <c r="AA71" s="2">
        <v>1</v>
      </c>
      <c r="AB71" s="2">
        <v>1</v>
      </c>
      <c r="AC71" s="2">
        <v>0</v>
      </c>
      <c r="AD71" s="42" t="s">
        <v>441</v>
      </c>
      <c r="AE71" t="str">
        <f t="shared" si="5"/>
        <v>Include</v>
      </c>
      <c r="AF71" t="str">
        <f t="shared" si="4"/>
        <v>2023_VAN</v>
      </c>
    </row>
    <row r="72" spans="1:32">
      <c r="A72">
        <v>2023</v>
      </c>
      <c r="B72" s="15">
        <v>16</v>
      </c>
      <c r="C72" s="1" t="s">
        <v>408</v>
      </c>
      <c r="D72" s="2">
        <v>24</v>
      </c>
      <c r="E72" s="1" t="s">
        <v>143</v>
      </c>
      <c r="F72" s="3" t="s">
        <v>32</v>
      </c>
      <c r="G72" s="2">
        <v>51</v>
      </c>
      <c r="H72" s="2">
        <v>49</v>
      </c>
      <c r="I72" s="2">
        <v>23</v>
      </c>
      <c r="J72" s="2">
        <v>19</v>
      </c>
      <c r="K72" s="2">
        <v>7</v>
      </c>
      <c r="L72" s="2">
        <v>132</v>
      </c>
      <c r="M72" s="2">
        <v>1204</v>
      </c>
      <c r="N72" s="2">
        <v>1072</v>
      </c>
      <c r="O72" s="2">
        <v>0.89</v>
      </c>
      <c r="P72" s="2">
        <v>2.82</v>
      </c>
      <c r="Q72" s="2">
        <v>4</v>
      </c>
      <c r="R72" s="5">
        <v>117.06111111111112</v>
      </c>
      <c r="S72" s="2">
        <v>27</v>
      </c>
      <c r="T72" s="2">
        <v>0.55100000000000005</v>
      </c>
      <c r="U72" s="2">
        <v>13</v>
      </c>
      <c r="V72" s="2">
        <v>113</v>
      </c>
      <c r="W72" s="2">
        <v>-15.6</v>
      </c>
      <c r="X72" s="2">
        <v>2.9</v>
      </c>
      <c r="Y72" s="2">
        <v>5.3</v>
      </c>
      <c r="Z72" s="2">
        <v>0</v>
      </c>
      <c r="AA72" s="2">
        <v>0</v>
      </c>
      <c r="AB72" s="2">
        <v>0</v>
      </c>
      <c r="AC72" s="2">
        <v>4</v>
      </c>
      <c r="AD72" s="42" t="s">
        <v>442</v>
      </c>
      <c r="AE72" t="str">
        <f t="shared" si="5"/>
        <v>Include</v>
      </c>
      <c r="AF72" t="str">
        <f t="shared" si="4"/>
        <v>2023_PHI</v>
      </c>
    </row>
    <row r="73" spans="1:32">
      <c r="A73">
        <v>2023</v>
      </c>
      <c r="B73" s="15">
        <v>17</v>
      </c>
      <c r="C73" s="1" t="s">
        <v>418</v>
      </c>
      <c r="D73" s="2">
        <v>28</v>
      </c>
      <c r="E73" s="1" t="s">
        <v>27</v>
      </c>
      <c r="F73" s="3" t="s">
        <v>32</v>
      </c>
      <c r="G73" s="2">
        <v>51</v>
      </c>
      <c r="H73" s="2">
        <v>48</v>
      </c>
      <c r="I73" s="2">
        <v>19</v>
      </c>
      <c r="J73" s="2">
        <v>25</v>
      </c>
      <c r="K73" s="2">
        <v>5</v>
      </c>
      <c r="L73" s="2">
        <v>133</v>
      </c>
      <c r="M73" s="2">
        <v>1369</v>
      </c>
      <c r="N73" s="2">
        <v>1236</v>
      </c>
      <c r="O73" s="2">
        <v>0.90300000000000002</v>
      </c>
      <c r="P73" s="2">
        <v>2.91</v>
      </c>
      <c r="Q73" s="4">
        <v>6</v>
      </c>
      <c r="R73" s="5">
        <v>114.19305555555556</v>
      </c>
      <c r="S73" s="2">
        <v>29</v>
      </c>
      <c r="T73" s="2">
        <v>0.60399999999999998</v>
      </c>
      <c r="U73" s="2">
        <v>12</v>
      </c>
      <c r="V73" s="2">
        <v>101</v>
      </c>
      <c r="W73" s="2">
        <v>-0.7</v>
      </c>
      <c r="X73" s="2">
        <v>3</v>
      </c>
      <c r="Y73" s="2">
        <v>7.8</v>
      </c>
      <c r="Z73" s="2">
        <v>1</v>
      </c>
      <c r="AA73" s="2">
        <v>0</v>
      </c>
      <c r="AB73" s="2">
        <v>1</v>
      </c>
      <c r="AC73" s="2">
        <v>4</v>
      </c>
      <c r="AD73" s="16"/>
      <c r="AE73" t="str">
        <f t="shared" si="5"/>
        <v>Include</v>
      </c>
      <c r="AF73" t="str">
        <f t="shared" si="4"/>
        <v>2023_PIT</v>
      </c>
    </row>
    <row r="74" spans="1:32">
      <c r="A74">
        <v>2023</v>
      </c>
      <c r="B74" s="15">
        <v>18</v>
      </c>
      <c r="C74" s="1" t="s">
        <v>393</v>
      </c>
      <c r="D74" s="2">
        <v>27</v>
      </c>
      <c r="E74" s="1" t="s">
        <v>394</v>
      </c>
      <c r="F74" s="3" t="s">
        <v>32</v>
      </c>
      <c r="G74" s="2">
        <v>50</v>
      </c>
      <c r="H74" s="2">
        <v>46</v>
      </c>
      <c r="I74" s="2">
        <v>19</v>
      </c>
      <c r="J74" s="2">
        <v>18</v>
      </c>
      <c r="K74" s="2">
        <v>11</v>
      </c>
      <c r="L74" s="2">
        <v>116</v>
      </c>
      <c r="M74" s="2">
        <v>1374</v>
      </c>
      <c r="N74" s="2">
        <v>1258</v>
      </c>
      <c r="O74" s="2">
        <v>0.91600000000000004</v>
      </c>
      <c r="P74" s="2">
        <v>2.46</v>
      </c>
      <c r="Q74" s="2">
        <v>3</v>
      </c>
      <c r="R74" s="5">
        <v>118.03263888888888</v>
      </c>
      <c r="S74" s="2">
        <v>30</v>
      </c>
      <c r="T74" s="2">
        <v>0.65200000000000002</v>
      </c>
      <c r="U74" s="2">
        <v>5</v>
      </c>
      <c r="V74" s="2">
        <v>87</v>
      </c>
      <c r="W74" s="2">
        <v>16.8</v>
      </c>
      <c r="X74" s="2">
        <v>2.52</v>
      </c>
      <c r="Y74" s="2">
        <v>9.6</v>
      </c>
      <c r="Z74" s="2">
        <v>0</v>
      </c>
      <c r="AA74" s="2">
        <v>0</v>
      </c>
      <c r="AB74" s="2">
        <v>0</v>
      </c>
      <c r="AC74" s="2">
        <v>0</v>
      </c>
      <c r="AD74" s="17" t="s">
        <v>437</v>
      </c>
      <c r="AE74" t="str">
        <f t="shared" si="5"/>
        <v>Include</v>
      </c>
      <c r="AF74" t="str">
        <f t="shared" si="4"/>
        <v>2023_SEA</v>
      </c>
    </row>
    <row r="75" spans="1:32">
      <c r="A75">
        <v>2023</v>
      </c>
      <c r="B75" s="15">
        <v>19</v>
      </c>
      <c r="C75" s="1" t="s">
        <v>443</v>
      </c>
      <c r="D75" s="2">
        <v>26</v>
      </c>
      <c r="E75" s="1" t="s">
        <v>444</v>
      </c>
      <c r="F75" s="3" t="s">
        <v>32</v>
      </c>
      <c r="G75" s="2">
        <v>50</v>
      </c>
      <c r="H75" s="2">
        <v>48</v>
      </c>
      <c r="I75" s="2">
        <v>23</v>
      </c>
      <c r="J75" s="2">
        <v>21</v>
      </c>
      <c r="K75" s="2">
        <v>3</v>
      </c>
      <c r="L75" s="2">
        <v>136</v>
      </c>
      <c r="M75" s="2">
        <v>1461</v>
      </c>
      <c r="N75" s="2">
        <v>1325</v>
      </c>
      <c r="O75" s="2">
        <v>0.90700000000000003</v>
      </c>
      <c r="P75" s="2">
        <v>2.91</v>
      </c>
      <c r="Q75" s="4">
        <v>6</v>
      </c>
      <c r="R75" s="5">
        <v>116.78888888888889</v>
      </c>
      <c r="S75" s="2">
        <v>27</v>
      </c>
      <c r="T75" s="2">
        <v>0.56299999999999994</v>
      </c>
      <c r="U75" s="2">
        <v>11</v>
      </c>
      <c r="V75" s="2">
        <v>96</v>
      </c>
      <c r="W75" s="2">
        <v>5.2</v>
      </c>
      <c r="X75" s="2">
        <v>3</v>
      </c>
      <c r="Y75" s="2">
        <v>8.9</v>
      </c>
      <c r="Z75" s="2">
        <v>0</v>
      </c>
      <c r="AA75" s="2">
        <v>3</v>
      </c>
      <c r="AB75" s="2">
        <v>3</v>
      </c>
      <c r="AC75" s="2">
        <v>0</v>
      </c>
      <c r="AD75" s="16"/>
      <c r="AE75" t="str">
        <f t="shared" si="5"/>
        <v>Include</v>
      </c>
      <c r="AF75" t="str">
        <f t="shared" si="4"/>
        <v>2023_ARI</v>
      </c>
    </row>
    <row r="76" spans="1:32">
      <c r="A76">
        <v>2023</v>
      </c>
      <c r="B76" s="15">
        <v>20</v>
      </c>
      <c r="C76" s="1" t="s">
        <v>414</v>
      </c>
      <c r="D76" s="2">
        <v>30</v>
      </c>
      <c r="E76" s="1" t="s">
        <v>164</v>
      </c>
      <c r="F76" s="3" t="s">
        <v>32</v>
      </c>
      <c r="G76" s="2">
        <v>50</v>
      </c>
      <c r="H76" s="2">
        <v>48</v>
      </c>
      <c r="I76" s="2">
        <v>25</v>
      </c>
      <c r="J76" s="2">
        <v>16</v>
      </c>
      <c r="K76" s="2">
        <v>7</v>
      </c>
      <c r="L76" s="2">
        <v>127</v>
      </c>
      <c r="M76" s="2">
        <v>1431</v>
      </c>
      <c r="N76" s="2">
        <v>1304</v>
      </c>
      <c r="O76" s="2">
        <v>0.91100000000000003</v>
      </c>
      <c r="P76" s="2">
        <v>2.67</v>
      </c>
      <c r="Q76" s="4">
        <v>6</v>
      </c>
      <c r="R76" s="5">
        <v>118.84930555555556</v>
      </c>
      <c r="S76" s="2">
        <v>29</v>
      </c>
      <c r="T76" s="2">
        <v>0.60399999999999998</v>
      </c>
      <c r="U76" s="2">
        <v>6</v>
      </c>
      <c r="V76" s="2">
        <v>92</v>
      </c>
      <c r="W76" s="2">
        <v>11.3</v>
      </c>
      <c r="X76" s="2">
        <v>2.76</v>
      </c>
      <c r="Y76" s="2">
        <v>9.4</v>
      </c>
      <c r="Z76" s="2">
        <v>0</v>
      </c>
      <c r="AA76" s="2">
        <v>0</v>
      </c>
      <c r="AB76" s="2">
        <v>0</v>
      </c>
      <c r="AC76" s="2">
        <v>0</v>
      </c>
      <c r="AD76" s="42" t="s">
        <v>445</v>
      </c>
      <c r="AE76" t="str">
        <f t="shared" si="5"/>
        <v>Include</v>
      </c>
      <c r="AF76" t="str">
        <f t="shared" si="4"/>
        <v>2023_WSH</v>
      </c>
    </row>
    <row r="77" spans="1:32">
      <c r="A77">
        <v>2023</v>
      </c>
      <c r="B77" s="15">
        <v>21</v>
      </c>
      <c r="C77" s="1" t="s">
        <v>406</v>
      </c>
      <c r="D77" s="2">
        <v>34</v>
      </c>
      <c r="E77" s="1" t="s">
        <v>91</v>
      </c>
      <c r="F77" s="3" t="s">
        <v>32</v>
      </c>
      <c r="G77" s="2">
        <v>48</v>
      </c>
      <c r="H77" s="2">
        <v>48</v>
      </c>
      <c r="I77" s="2">
        <v>23</v>
      </c>
      <c r="J77" s="2">
        <v>23</v>
      </c>
      <c r="K77" s="2">
        <v>2</v>
      </c>
      <c r="L77" s="2">
        <v>131</v>
      </c>
      <c r="M77" s="2">
        <v>1379</v>
      </c>
      <c r="N77" s="2">
        <v>1248</v>
      </c>
      <c r="O77" s="2">
        <v>0.90500000000000003</v>
      </c>
      <c r="P77" s="2">
        <v>2.78</v>
      </c>
      <c r="Q77" s="2">
        <v>2</v>
      </c>
      <c r="R77" s="5">
        <v>117.96319444444444</v>
      </c>
      <c r="S77" s="2">
        <v>26</v>
      </c>
      <c r="T77" s="2">
        <v>0.54200000000000004</v>
      </c>
      <c r="U77" s="2">
        <v>5</v>
      </c>
      <c r="V77" s="2">
        <v>98</v>
      </c>
      <c r="W77" s="2">
        <v>2.2999999999999998</v>
      </c>
      <c r="X77" s="2">
        <v>2.86</v>
      </c>
      <c r="Y77" s="2">
        <v>8.1999999999999993</v>
      </c>
      <c r="Z77" s="2">
        <v>0</v>
      </c>
      <c r="AA77" s="2">
        <v>5</v>
      </c>
      <c r="AB77" s="2">
        <v>5</v>
      </c>
      <c r="AC77" s="2">
        <v>0</v>
      </c>
      <c r="AD77" s="17" t="s">
        <v>446</v>
      </c>
      <c r="AE77" t="str">
        <f t="shared" si="5"/>
        <v>Include</v>
      </c>
      <c r="AF77" t="str">
        <f t="shared" si="4"/>
        <v>2023_CGY</v>
      </c>
    </row>
    <row r="78" spans="1:32">
      <c r="A78">
        <v>2023</v>
      </c>
      <c r="B78" s="15">
        <v>22</v>
      </c>
      <c r="C78" s="1" t="s">
        <v>447</v>
      </c>
      <c r="D78" s="2">
        <v>30</v>
      </c>
      <c r="E78" s="1" t="s">
        <v>213</v>
      </c>
      <c r="F78" s="3" t="s">
        <v>32</v>
      </c>
      <c r="G78" s="2">
        <v>46</v>
      </c>
      <c r="H78" s="2">
        <v>44</v>
      </c>
      <c r="I78" s="2">
        <v>13</v>
      </c>
      <c r="J78" s="2">
        <v>27</v>
      </c>
      <c r="K78" s="2">
        <v>2</v>
      </c>
      <c r="L78" s="2">
        <v>151</v>
      </c>
      <c r="M78" s="2">
        <v>1343</v>
      </c>
      <c r="N78" s="2">
        <v>1192</v>
      </c>
      <c r="O78" s="2">
        <v>0.88800000000000001</v>
      </c>
      <c r="P78" s="2">
        <v>3.54</v>
      </c>
      <c r="Q78" s="2">
        <v>0</v>
      </c>
      <c r="R78" s="5">
        <v>106.72847222222222</v>
      </c>
      <c r="S78" s="2">
        <v>21</v>
      </c>
      <c r="T78" s="2">
        <v>0.47699999999999998</v>
      </c>
      <c r="U78" s="2">
        <v>11</v>
      </c>
      <c r="V78" s="2">
        <v>116</v>
      </c>
      <c r="W78" s="2">
        <v>-21.2</v>
      </c>
      <c r="X78" s="2">
        <v>3.65</v>
      </c>
      <c r="Y78" s="2">
        <v>5.6</v>
      </c>
      <c r="Z78" s="2">
        <v>0</v>
      </c>
      <c r="AA78" s="2">
        <v>0</v>
      </c>
      <c r="AB78" s="2">
        <v>0</v>
      </c>
      <c r="AC78" s="2">
        <v>12</v>
      </c>
      <c r="AD78" s="16"/>
      <c r="AE78" t="str">
        <f t="shared" si="5"/>
        <v>Include</v>
      </c>
      <c r="AF78" t="str">
        <f t="shared" si="4"/>
        <v>2023_ANA</v>
      </c>
    </row>
    <row r="79" spans="1:32">
      <c r="A79">
        <v>2023</v>
      </c>
      <c r="B79" s="15">
        <v>23</v>
      </c>
      <c r="C79" s="1" t="s">
        <v>412</v>
      </c>
      <c r="D79" s="2">
        <v>26</v>
      </c>
      <c r="E79" s="1" t="s">
        <v>25</v>
      </c>
      <c r="F79" s="3" t="s">
        <v>32</v>
      </c>
      <c r="G79" s="2">
        <v>46</v>
      </c>
      <c r="H79" s="2">
        <v>42</v>
      </c>
      <c r="I79" s="2">
        <v>25</v>
      </c>
      <c r="J79" s="2">
        <v>14</v>
      </c>
      <c r="K79" s="2">
        <v>5</v>
      </c>
      <c r="L79" s="2">
        <v>119</v>
      </c>
      <c r="M79" s="2">
        <v>1298</v>
      </c>
      <c r="N79" s="2">
        <v>1179</v>
      </c>
      <c r="O79" s="2">
        <v>0.90800000000000003</v>
      </c>
      <c r="P79" s="2">
        <v>2.7</v>
      </c>
      <c r="Q79" s="2">
        <v>1</v>
      </c>
      <c r="R79" s="5">
        <v>110.22777777777777</v>
      </c>
      <c r="S79" s="2">
        <v>25</v>
      </c>
      <c r="T79" s="2">
        <v>0.59499999999999997</v>
      </c>
      <c r="U79" s="2">
        <v>6</v>
      </c>
      <c r="V79" s="2">
        <v>95</v>
      </c>
      <c r="W79" s="2">
        <v>6.5</v>
      </c>
      <c r="X79" s="2">
        <v>2.79</v>
      </c>
      <c r="Y79" s="2">
        <v>8.1</v>
      </c>
      <c r="Z79" s="2">
        <v>0</v>
      </c>
      <c r="AA79" s="2">
        <v>3</v>
      </c>
      <c r="AB79" s="2">
        <v>3</v>
      </c>
      <c r="AC79" s="2">
        <v>0</v>
      </c>
      <c r="AD79" s="16"/>
      <c r="AE79" t="str">
        <f t="shared" si="5"/>
        <v>Include</v>
      </c>
      <c r="AF79" t="str">
        <f t="shared" si="4"/>
        <v>2023_VEG</v>
      </c>
    </row>
    <row r="80" spans="1:32">
      <c r="A80">
        <v>2023</v>
      </c>
      <c r="B80" s="15">
        <v>24</v>
      </c>
      <c r="C80" s="1" t="s">
        <v>386</v>
      </c>
      <c r="D80" s="2">
        <v>25</v>
      </c>
      <c r="E80" s="1" t="s">
        <v>97</v>
      </c>
      <c r="F80" s="3" t="s">
        <v>32</v>
      </c>
      <c r="G80" s="2">
        <v>45</v>
      </c>
      <c r="H80" s="2">
        <v>43</v>
      </c>
      <c r="I80" s="2">
        <v>20</v>
      </c>
      <c r="J80" s="2">
        <v>18</v>
      </c>
      <c r="K80" s="2">
        <v>4</v>
      </c>
      <c r="L80" s="2">
        <v>129</v>
      </c>
      <c r="M80" s="2">
        <v>1283</v>
      </c>
      <c r="N80" s="2">
        <v>1154</v>
      </c>
      <c r="O80" s="2">
        <v>0.89900000000000002</v>
      </c>
      <c r="P80" s="2">
        <v>3.06</v>
      </c>
      <c r="Q80" s="2">
        <v>3</v>
      </c>
      <c r="R80" s="5">
        <v>105.27291666666666</v>
      </c>
      <c r="S80" s="2">
        <v>18</v>
      </c>
      <c r="T80" s="2">
        <v>0.41899999999999998</v>
      </c>
      <c r="U80" s="2">
        <v>9</v>
      </c>
      <c r="V80" s="2">
        <v>104</v>
      </c>
      <c r="W80" s="2">
        <v>-5</v>
      </c>
      <c r="X80" s="2">
        <v>3.16</v>
      </c>
      <c r="Y80" s="2">
        <v>6.9</v>
      </c>
      <c r="Z80" s="2">
        <v>0</v>
      </c>
      <c r="AA80" s="2">
        <v>1</v>
      </c>
      <c r="AB80" s="2">
        <v>1</v>
      </c>
      <c r="AC80" s="2">
        <v>0</v>
      </c>
      <c r="AD80" s="16"/>
      <c r="AE80" t="str">
        <f t="shared" si="5"/>
        <v>Include</v>
      </c>
      <c r="AF80" t="str">
        <f t="shared" si="4"/>
        <v>2023_MIN</v>
      </c>
    </row>
    <row r="81" spans="1:32" ht="15" thickBot="1">
      <c r="A81">
        <v>2023</v>
      </c>
      <c r="B81" s="34">
        <v>25</v>
      </c>
      <c r="C81" s="35" t="s">
        <v>396</v>
      </c>
      <c r="D81" s="36">
        <v>27</v>
      </c>
      <c r="E81" s="35" t="s">
        <v>171</v>
      </c>
      <c r="F81" s="37" t="s">
        <v>32</v>
      </c>
      <c r="G81" s="36">
        <v>44</v>
      </c>
      <c r="H81" s="36">
        <v>41</v>
      </c>
      <c r="I81" s="36">
        <v>10</v>
      </c>
      <c r="J81" s="36">
        <v>25</v>
      </c>
      <c r="K81" s="36">
        <v>4</v>
      </c>
      <c r="L81" s="36">
        <v>140</v>
      </c>
      <c r="M81" s="36">
        <v>1383</v>
      </c>
      <c r="N81" s="36">
        <v>1243</v>
      </c>
      <c r="O81" s="36">
        <v>0.89900000000000002</v>
      </c>
      <c r="P81" s="36">
        <v>3.45</v>
      </c>
      <c r="Q81" s="36">
        <v>2</v>
      </c>
      <c r="R81" s="38">
        <v>101.54722222222222</v>
      </c>
      <c r="S81" s="36">
        <v>24</v>
      </c>
      <c r="T81" s="36">
        <v>0.58499999999999996</v>
      </c>
      <c r="U81" s="36">
        <v>10</v>
      </c>
      <c r="V81" s="36">
        <v>105</v>
      </c>
      <c r="W81" s="36">
        <v>-6.3</v>
      </c>
      <c r="X81" s="36">
        <v>3.57</v>
      </c>
      <c r="Y81" s="36">
        <v>7.3</v>
      </c>
      <c r="Z81" s="36">
        <v>0</v>
      </c>
      <c r="AA81" s="36">
        <v>0</v>
      </c>
      <c r="AB81" s="36">
        <v>0</v>
      </c>
      <c r="AC81" s="36">
        <v>2</v>
      </c>
      <c r="AD81" s="40"/>
      <c r="AE81" t="str">
        <f t="shared" si="5"/>
        <v>Include</v>
      </c>
      <c r="AF81" t="str">
        <f t="shared" si="4"/>
        <v>2023_SJS</v>
      </c>
    </row>
    <row r="82" spans="1:32">
      <c r="A82">
        <v>2023</v>
      </c>
      <c r="B82" s="7">
        <v>26</v>
      </c>
      <c r="C82" s="8" t="s">
        <v>399</v>
      </c>
      <c r="D82" s="9">
        <v>23</v>
      </c>
      <c r="E82" s="8" t="s">
        <v>213</v>
      </c>
      <c r="F82" s="10" t="s">
        <v>32</v>
      </c>
      <c r="G82" s="9">
        <v>44</v>
      </c>
      <c r="H82" s="9">
        <v>38</v>
      </c>
      <c r="I82" s="9">
        <v>14</v>
      </c>
      <c r="J82" s="9">
        <v>23</v>
      </c>
      <c r="K82" s="9">
        <v>3</v>
      </c>
      <c r="L82" s="9">
        <v>129</v>
      </c>
      <c r="M82" s="9">
        <v>1310</v>
      </c>
      <c r="N82" s="9">
        <v>1181</v>
      </c>
      <c r="O82" s="9">
        <v>0.90200000000000002</v>
      </c>
      <c r="P82" s="9">
        <v>3.33</v>
      </c>
      <c r="Q82" s="9">
        <v>1</v>
      </c>
      <c r="R82" s="12">
        <v>96.78402777777778</v>
      </c>
      <c r="S82" s="9">
        <v>17</v>
      </c>
      <c r="T82" s="9">
        <v>0.44700000000000001</v>
      </c>
      <c r="U82" s="9">
        <v>5</v>
      </c>
      <c r="V82" s="9">
        <v>102</v>
      </c>
      <c r="W82" s="9">
        <v>-2.4</v>
      </c>
      <c r="X82" s="9">
        <v>3.44</v>
      </c>
      <c r="Y82" s="9">
        <v>7.3</v>
      </c>
      <c r="Z82" s="9">
        <v>0</v>
      </c>
      <c r="AA82" s="9">
        <v>0</v>
      </c>
      <c r="AB82" s="9">
        <v>0</v>
      </c>
      <c r="AC82" s="9">
        <v>8</v>
      </c>
      <c r="AD82" s="100"/>
      <c r="AE82" t="str">
        <f t="shared" si="5"/>
        <v>Include</v>
      </c>
      <c r="AF82" t="str">
        <f t="shared" si="4"/>
        <v>2023_ANA</v>
      </c>
    </row>
    <row r="83" spans="1:32">
      <c r="A83">
        <v>2023</v>
      </c>
      <c r="B83" s="15">
        <v>27</v>
      </c>
      <c r="C83" s="1" t="s">
        <v>427</v>
      </c>
      <c r="D83" s="2">
        <v>31</v>
      </c>
      <c r="E83" s="1" t="s">
        <v>234</v>
      </c>
      <c r="F83" s="3" t="s">
        <v>32</v>
      </c>
      <c r="G83" s="2">
        <v>44</v>
      </c>
      <c r="H83" s="2">
        <v>43</v>
      </c>
      <c r="I83" s="2">
        <v>21</v>
      </c>
      <c r="J83" s="2">
        <v>18</v>
      </c>
      <c r="K83" s="2">
        <v>5</v>
      </c>
      <c r="L83" s="2">
        <v>127</v>
      </c>
      <c r="M83" s="2">
        <v>1325</v>
      </c>
      <c r="N83" s="2">
        <v>1198</v>
      </c>
      <c r="O83" s="2">
        <v>0.90400000000000003</v>
      </c>
      <c r="P83" s="2">
        <v>3.05</v>
      </c>
      <c r="Q83" s="2">
        <v>2</v>
      </c>
      <c r="R83" s="5">
        <v>104.11875000000001</v>
      </c>
      <c r="S83" s="2">
        <v>22</v>
      </c>
      <c r="T83" s="2">
        <v>0.51200000000000001</v>
      </c>
      <c r="U83" s="2">
        <v>8</v>
      </c>
      <c r="V83" s="2">
        <v>99</v>
      </c>
      <c r="W83" s="2">
        <v>1.1000000000000001</v>
      </c>
      <c r="X83" s="2">
        <v>3.15</v>
      </c>
      <c r="Y83" s="2">
        <v>7.7</v>
      </c>
      <c r="Z83" s="2">
        <v>0</v>
      </c>
      <c r="AA83" s="2">
        <v>1</v>
      </c>
      <c r="AB83" s="2">
        <v>1</v>
      </c>
      <c r="AC83" s="2">
        <v>2</v>
      </c>
      <c r="AD83" s="16"/>
      <c r="AE83" t="str">
        <f t="shared" si="5"/>
        <v>Include</v>
      </c>
      <c r="AF83" t="str">
        <f t="shared" si="4"/>
        <v>2023_DET</v>
      </c>
    </row>
    <row r="84" spans="1:32">
      <c r="A84">
        <v>2023</v>
      </c>
      <c r="B84" s="15">
        <v>28</v>
      </c>
      <c r="C84" s="1" t="s">
        <v>390</v>
      </c>
      <c r="D84" s="2">
        <v>25</v>
      </c>
      <c r="E84" s="1" t="s">
        <v>21</v>
      </c>
      <c r="F84" s="3" t="s">
        <v>32</v>
      </c>
      <c r="G84" s="2">
        <v>44</v>
      </c>
      <c r="H84" s="2">
        <v>43</v>
      </c>
      <c r="I84" s="2">
        <v>25</v>
      </c>
      <c r="J84" s="2">
        <v>10</v>
      </c>
      <c r="K84" s="2">
        <v>8</v>
      </c>
      <c r="L84" s="2">
        <v>108</v>
      </c>
      <c r="M84" s="2">
        <v>1287</v>
      </c>
      <c r="N84" s="2">
        <v>1179</v>
      </c>
      <c r="O84" s="2">
        <v>0.91600000000000004</v>
      </c>
      <c r="P84" s="2">
        <v>2.5299999999999998</v>
      </c>
      <c r="Q84" s="2">
        <v>3</v>
      </c>
      <c r="R84" s="5">
        <v>106.91041666666666</v>
      </c>
      <c r="S84" s="2">
        <v>27</v>
      </c>
      <c r="T84" s="2">
        <v>0.628</v>
      </c>
      <c r="U84" s="2">
        <v>5</v>
      </c>
      <c r="V84" s="2">
        <v>87</v>
      </c>
      <c r="W84" s="2">
        <v>16.399999999999999</v>
      </c>
      <c r="X84" s="2">
        <v>2.6</v>
      </c>
      <c r="Y84" s="2">
        <v>9.1</v>
      </c>
      <c r="Z84" s="2">
        <v>0</v>
      </c>
      <c r="AA84" s="2">
        <v>1</v>
      </c>
      <c r="AB84" s="2">
        <v>1</v>
      </c>
      <c r="AC84" s="2">
        <v>0</v>
      </c>
      <c r="AD84" s="42" t="s">
        <v>448</v>
      </c>
      <c r="AE84" t="str">
        <f t="shared" si="5"/>
        <v>Include</v>
      </c>
      <c r="AF84" t="str">
        <f t="shared" si="4"/>
        <v>2023_BOS</v>
      </c>
    </row>
    <row r="85" spans="1:32">
      <c r="A85">
        <v>2023</v>
      </c>
      <c r="B85" s="15">
        <v>29</v>
      </c>
      <c r="C85" s="1" t="s">
        <v>409</v>
      </c>
      <c r="D85" s="2">
        <v>24</v>
      </c>
      <c r="E85" s="1" t="s">
        <v>228</v>
      </c>
      <c r="F85" s="3" t="s">
        <v>32</v>
      </c>
      <c r="G85" s="2">
        <v>42</v>
      </c>
      <c r="H85" s="2">
        <v>40</v>
      </c>
      <c r="I85" s="2">
        <v>23</v>
      </c>
      <c r="J85" s="2">
        <v>13</v>
      </c>
      <c r="K85" s="2">
        <v>4</v>
      </c>
      <c r="L85" s="2">
        <v>92</v>
      </c>
      <c r="M85" s="2">
        <v>1031</v>
      </c>
      <c r="N85" s="2">
        <v>939</v>
      </c>
      <c r="O85" s="2">
        <v>0.91100000000000003</v>
      </c>
      <c r="P85" s="2">
        <v>2.33</v>
      </c>
      <c r="Q85" s="2">
        <v>4</v>
      </c>
      <c r="R85" s="5">
        <v>98.811805555555551</v>
      </c>
      <c r="S85" s="2">
        <v>23</v>
      </c>
      <c r="T85" s="2">
        <v>0.57499999999999996</v>
      </c>
      <c r="U85" s="2">
        <v>7</v>
      </c>
      <c r="V85" s="2">
        <v>92</v>
      </c>
      <c r="W85" s="2">
        <v>7.7</v>
      </c>
      <c r="X85" s="2">
        <v>2.4</v>
      </c>
      <c r="Y85" s="2">
        <v>6.7</v>
      </c>
      <c r="Z85" s="2">
        <v>0</v>
      </c>
      <c r="AA85" s="2">
        <v>0</v>
      </c>
      <c r="AB85" s="2">
        <v>0</v>
      </c>
      <c r="AC85" s="2">
        <v>8</v>
      </c>
      <c r="AD85" s="43" t="s">
        <v>449</v>
      </c>
      <c r="AE85" t="str">
        <f t="shared" si="5"/>
        <v>Include</v>
      </c>
      <c r="AF85" t="str">
        <f t="shared" si="4"/>
        <v>2023_CAR</v>
      </c>
    </row>
    <row r="86" spans="1:32">
      <c r="A86">
        <v>2023</v>
      </c>
      <c r="B86" s="15">
        <v>30</v>
      </c>
      <c r="C86" s="1" t="s">
        <v>400</v>
      </c>
      <c r="D86" s="2">
        <v>29</v>
      </c>
      <c r="E86" s="1" t="s">
        <v>209</v>
      </c>
      <c r="F86" s="3" t="s">
        <v>32</v>
      </c>
      <c r="G86" s="2">
        <v>41</v>
      </c>
      <c r="H86" s="2">
        <v>40</v>
      </c>
      <c r="I86" s="2">
        <v>13</v>
      </c>
      <c r="J86" s="2">
        <v>17</v>
      </c>
      <c r="K86" s="2">
        <v>8</v>
      </c>
      <c r="L86" s="2">
        <v>130</v>
      </c>
      <c r="M86" s="2">
        <v>1266</v>
      </c>
      <c r="N86" s="2">
        <v>1136</v>
      </c>
      <c r="O86" s="2">
        <v>0.89700000000000002</v>
      </c>
      <c r="P86" s="2">
        <v>3.45</v>
      </c>
      <c r="Q86" s="2">
        <v>1</v>
      </c>
      <c r="R86" s="5">
        <v>94.111111111111114</v>
      </c>
      <c r="S86" s="2">
        <v>19</v>
      </c>
      <c r="T86" s="2">
        <v>0.47499999999999998</v>
      </c>
      <c r="U86" s="2">
        <v>6</v>
      </c>
      <c r="V86" s="2">
        <v>106</v>
      </c>
      <c r="W86" s="2">
        <v>-7.6</v>
      </c>
      <c r="X86" s="2">
        <v>3.56</v>
      </c>
      <c r="Y86" s="2">
        <v>6.5</v>
      </c>
      <c r="Z86" s="2">
        <v>0</v>
      </c>
      <c r="AA86" s="2">
        <v>0</v>
      </c>
      <c r="AB86" s="2">
        <v>0</v>
      </c>
      <c r="AC86" s="2">
        <v>4</v>
      </c>
      <c r="AD86" s="16"/>
      <c r="AE86" t="str">
        <f t="shared" si="5"/>
        <v>Include</v>
      </c>
      <c r="AF86" t="str">
        <f t="shared" si="4"/>
        <v>2023_CBJ</v>
      </c>
    </row>
    <row r="87" spans="1:32" ht="15" thickBot="1">
      <c r="A87">
        <v>2023</v>
      </c>
      <c r="B87" s="15">
        <v>31</v>
      </c>
      <c r="C87" s="1" t="s">
        <v>382</v>
      </c>
      <c r="D87" s="2">
        <v>27</v>
      </c>
      <c r="E87" s="1" t="s">
        <v>383</v>
      </c>
      <c r="F87" s="3" t="s">
        <v>32</v>
      </c>
      <c r="G87" s="2">
        <v>41</v>
      </c>
      <c r="H87" s="2">
        <v>40</v>
      </c>
      <c r="I87" s="2">
        <v>16</v>
      </c>
      <c r="J87" s="2">
        <v>15</v>
      </c>
      <c r="K87" s="2">
        <v>9</v>
      </c>
      <c r="L87" s="2">
        <v>127</v>
      </c>
      <c r="M87" s="2">
        <v>1307</v>
      </c>
      <c r="N87" s="2">
        <v>1180</v>
      </c>
      <c r="O87" s="2">
        <v>0.90300000000000002</v>
      </c>
      <c r="P87" s="2">
        <v>3.14</v>
      </c>
      <c r="Q87" s="2">
        <v>0</v>
      </c>
      <c r="R87" s="5">
        <v>101.19861111111111</v>
      </c>
      <c r="S87" s="2">
        <v>28</v>
      </c>
      <c r="T87" s="2">
        <v>0.7</v>
      </c>
      <c r="U87" s="2">
        <v>6</v>
      </c>
      <c r="V87" s="2">
        <v>101</v>
      </c>
      <c r="W87" s="2">
        <v>-0.7</v>
      </c>
      <c r="X87" s="2">
        <v>3.24</v>
      </c>
      <c r="Y87" s="2">
        <v>7.4</v>
      </c>
      <c r="Z87" s="2">
        <v>0</v>
      </c>
      <c r="AA87" s="2">
        <v>2</v>
      </c>
      <c r="AB87" s="2">
        <v>2</v>
      </c>
      <c r="AC87" s="2">
        <v>0</v>
      </c>
      <c r="AD87" s="16"/>
      <c r="AE87" t="str">
        <f t="shared" si="5"/>
        <v>Include</v>
      </c>
      <c r="AF87" t="str">
        <f t="shared" si="4"/>
        <v>2023_MTL</v>
      </c>
    </row>
    <row r="88" spans="1:32" ht="15" hidden="1" thickBot="1">
      <c r="A88">
        <v>2023</v>
      </c>
      <c r="B88" s="15">
        <v>32</v>
      </c>
      <c r="C88" s="1" t="s">
        <v>450</v>
      </c>
      <c r="D88" s="2">
        <v>39</v>
      </c>
      <c r="E88" s="1" t="s">
        <v>97</v>
      </c>
      <c r="F88" s="3" t="s">
        <v>32</v>
      </c>
      <c r="G88" s="2">
        <v>40</v>
      </c>
      <c r="H88" s="2">
        <v>36</v>
      </c>
      <c r="I88" s="2">
        <v>17</v>
      </c>
      <c r="J88" s="2">
        <v>15</v>
      </c>
      <c r="K88" s="2">
        <v>5</v>
      </c>
      <c r="L88" s="2">
        <v>111</v>
      </c>
      <c r="M88" s="2">
        <v>1056</v>
      </c>
      <c r="N88" s="2">
        <v>945</v>
      </c>
      <c r="O88" s="2">
        <v>0.89500000000000002</v>
      </c>
      <c r="P88" s="2">
        <v>2.98</v>
      </c>
      <c r="Q88" s="2">
        <v>2</v>
      </c>
      <c r="R88" s="5">
        <v>93.027777777777771</v>
      </c>
      <c r="S88" s="2">
        <v>18</v>
      </c>
      <c r="T88" s="2">
        <v>0.5</v>
      </c>
      <c r="U88" s="2">
        <v>9</v>
      </c>
      <c r="V88" s="2">
        <v>109</v>
      </c>
      <c r="W88" s="2">
        <v>-8.9</v>
      </c>
      <c r="X88" s="2">
        <v>3.09</v>
      </c>
      <c r="Y88" s="2">
        <v>5.2</v>
      </c>
      <c r="Z88" s="2">
        <v>0</v>
      </c>
      <c r="AA88" s="2">
        <v>1</v>
      </c>
      <c r="AB88" s="2">
        <v>1</v>
      </c>
      <c r="AC88" s="2">
        <v>4</v>
      </c>
      <c r="AD88" s="17" t="s">
        <v>451</v>
      </c>
      <c r="AE88" t="str">
        <f t="shared" si="5"/>
        <v>Exclude</v>
      </c>
    </row>
    <row r="89" spans="1:32" ht="15" hidden="1" thickBot="1">
      <c r="A89">
        <v>2023</v>
      </c>
      <c r="B89" s="15">
        <v>33</v>
      </c>
      <c r="C89" s="1" t="s">
        <v>452</v>
      </c>
      <c r="D89" s="2">
        <v>26</v>
      </c>
      <c r="E89" s="1" t="s">
        <v>22</v>
      </c>
      <c r="F89" s="3" t="s">
        <v>32</v>
      </c>
      <c r="G89" s="2">
        <v>40</v>
      </c>
      <c r="H89" s="2">
        <v>40</v>
      </c>
      <c r="I89" s="2">
        <v>23</v>
      </c>
      <c r="J89" s="2">
        <v>7</v>
      </c>
      <c r="K89" s="2">
        <v>8</v>
      </c>
      <c r="L89" s="2">
        <v>120</v>
      </c>
      <c r="M89" s="2">
        <v>1087</v>
      </c>
      <c r="N89" s="2">
        <v>967</v>
      </c>
      <c r="O89" s="2">
        <v>0.89</v>
      </c>
      <c r="P89" s="2">
        <v>3.13</v>
      </c>
      <c r="Q89" s="2">
        <v>3</v>
      </c>
      <c r="R89" s="5">
        <v>95.873611111111117</v>
      </c>
      <c r="S89" s="2">
        <v>19</v>
      </c>
      <c r="T89" s="2">
        <v>0.47499999999999998</v>
      </c>
      <c r="U89" s="2">
        <v>9</v>
      </c>
      <c r="V89" s="2">
        <v>114</v>
      </c>
      <c r="W89" s="2">
        <v>-14.9</v>
      </c>
      <c r="X89" s="2">
        <v>3.23</v>
      </c>
      <c r="Y89" s="2">
        <v>4.7</v>
      </c>
      <c r="Z89" s="2">
        <v>0</v>
      </c>
      <c r="AA89" s="2">
        <v>1</v>
      </c>
      <c r="AB89" s="2">
        <v>1</v>
      </c>
      <c r="AC89" s="2">
        <v>0</v>
      </c>
      <c r="AD89" s="16"/>
      <c r="AE89" t="str">
        <f t="shared" si="5"/>
        <v>Exclude</v>
      </c>
    </row>
    <row r="90" spans="1:32" ht="15" hidden="1" thickBot="1">
      <c r="A90">
        <v>2023</v>
      </c>
      <c r="B90" s="15">
        <v>34</v>
      </c>
      <c r="C90" s="1" t="s">
        <v>411</v>
      </c>
      <c r="D90" s="2">
        <v>30</v>
      </c>
      <c r="E90" s="1" t="s">
        <v>21</v>
      </c>
      <c r="F90" s="3" t="s">
        <v>32</v>
      </c>
      <c r="G90" s="2">
        <v>40</v>
      </c>
      <c r="H90" s="2">
        <v>39</v>
      </c>
      <c r="I90" s="2">
        <v>22</v>
      </c>
      <c r="J90" s="2">
        <v>10</v>
      </c>
      <c r="K90" s="2">
        <v>7</v>
      </c>
      <c r="L90" s="2">
        <v>103</v>
      </c>
      <c r="M90" s="2">
        <v>1207</v>
      </c>
      <c r="N90" s="2">
        <v>1104</v>
      </c>
      <c r="O90" s="2">
        <v>0.91500000000000004</v>
      </c>
      <c r="P90" s="2">
        <v>2.57</v>
      </c>
      <c r="Q90" s="2">
        <v>2</v>
      </c>
      <c r="R90" s="5">
        <v>100.00555555555556</v>
      </c>
      <c r="S90" s="2">
        <v>26</v>
      </c>
      <c r="T90" s="2">
        <v>0.66700000000000004</v>
      </c>
      <c r="U90" s="2">
        <v>3</v>
      </c>
      <c r="V90" s="2">
        <v>88</v>
      </c>
      <c r="W90" s="2">
        <v>13.7</v>
      </c>
      <c r="X90" s="2">
        <v>2.65</v>
      </c>
      <c r="Y90" s="2">
        <v>8.3000000000000007</v>
      </c>
      <c r="Z90" s="2">
        <v>0</v>
      </c>
      <c r="AA90" s="2">
        <v>1</v>
      </c>
      <c r="AB90" s="2">
        <v>1</v>
      </c>
      <c r="AC90" s="2">
        <v>2</v>
      </c>
      <c r="AD90" s="42" t="s">
        <v>453</v>
      </c>
      <c r="AE90" t="str">
        <f t="shared" si="5"/>
        <v>Exclude</v>
      </c>
    </row>
    <row r="91" spans="1:32" ht="15" hidden="1" thickBot="1">
      <c r="A91">
        <v>2023</v>
      </c>
      <c r="B91" s="15">
        <v>35</v>
      </c>
      <c r="C91" s="1" t="s">
        <v>415</v>
      </c>
      <c r="D91" s="2">
        <v>28</v>
      </c>
      <c r="E91" s="1" t="s">
        <v>27</v>
      </c>
      <c r="F91" s="3" t="s">
        <v>32</v>
      </c>
      <c r="G91" s="2">
        <v>38</v>
      </c>
      <c r="H91" s="2">
        <v>33</v>
      </c>
      <c r="I91" s="2">
        <v>18</v>
      </c>
      <c r="J91" s="2">
        <v>7</v>
      </c>
      <c r="K91" s="2">
        <v>7</v>
      </c>
      <c r="L91" s="2">
        <v>102</v>
      </c>
      <c r="M91" s="2">
        <v>1039</v>
      </c>
      <c r="N91" s="2">
        <v>937</v>
      </c>
      <c r="O91" s="2">
        <v>0.90200000000000002</v>
      </c>
      <c r="P91" s="2">
        <v>2.97</v>
      </c>
      <c r="Q91" s="2">
        <v>1</v>
      </c>
      <c r="R91" s="5">
        <v>85.852777777777774</v>
      </c>
      <c r="S91" s="2">
        <v>16</v>
      </c>
      <c r="T91" s="2">
        <v>0.48499999999999999</v>
      </c>
      <c r="U91" s="2">
        <v>10</v>
      </c>
      <c r="V91" s="2">
        <v>102</v>
      </c>
      <c r="W91" s="2">
        <v>-1.6</v>
      </c>
      <c r="X91" s="2">
        <v>3.06</v>
      </c>
      <c r="Y91" s="2">
        <v>5.8</v>
      </c>
      <c r="Z91" s="2">
        <v>0</v>
      </c>
      <c r="AA91" s="2">
        <v>0</v>
      </c>
      <c r="AB91" s="2">
        <v>0</v>
      </c>
      <c r="AC91" s="2">
        <v>0</v>
      </c>
      <c r="AD91" s="16"/>
      <c r="AE91" t="str">
        <f t="shared" si="5"/>
        <v>Exclude</v>
      </c>
    </row>
    <row r="92" spans="1:32" ht="15" hidden="1" thickBot="1">
      <c r="A92">
        <v>2023</v>
      </c>
      <c r="B92" s="15">
        <v>36</v>
      </c>
      <c r="C92" s="1" t="s">
        <v>391</v>
      </c>
      <c r="D92" s="2">
        <v>27</v>
      </c>
      <c r="E92" s="1" t="s">
        <v>444</v>
      </c>
      <c r="F92" s="3" t="s">
        <v>32</v>
      </c>
      <c r="G92" s="2">
        <v>38</v>
      </c>
      <c r="H92" s="2">
        <v>33</v>
      </c>
      <c r="I92" s="2">
        <v>13</v>
      </c>
      <c r="J92" s="2">
        <v>19</v>
      </c>
      <c r="K92" s="2">
        <v>2</v>
      </c>
      <c r="L92" s="2">
        <v>114</v>
      </c>
      <c r="M92" s="2">
        <v>1089</v>
      </c>
      <c r="N92" s="2">
        <v>975</v>
      </c>
      <c r="O92" s="2">
        <v>0.89500000000000002</v>
      </c>
      <c r="P92" s="2">
        <v>3.35</v>
      </c>
      <c r="Q92" s="2">
        <v>1</v>
      </c>
      <c r="R92" s="5">
        <v>85.00555555555556</v>
      </c>
      <c r="S92" s="2">
        <v>14</v>
      </c>
      <c r="T92" s="2">
        <v>0.42399999999999999</v>
      </c>
      <c r="U92" s="2">
        <v>10</v>
      </c>
      <c r="V92" s="2">
        <v>108</v>
      </c>
      <c r="W92" s="2">
        <v>-8.6999999999999993</v>
      </c>
      <c r="X92" s="2">
        <v>3.47</v>
      </c>
      <c r="Y92" s="2">
        <v>5.4</v>
      </c>
      <c r="Z92" s="2">
        <v>0</v>
      </c>
      <c r="AA92" s="2">
        <v>2</v>
      </c>
      <c r="AB92" s="2">
        <v>2</v>
      </c>
      <c r="AC92" s="2">
        <v>2</v>
      </c>
      <c r="AD92" s="16"/>
      <c r="AE92" t="str">
        <f t="shared" si="5"/>
        <v>Exclude</v>
      </c>
    </row>
    <row r="93" spans="1:32" ht="15" hidden="1" thickBot="1">
      <c r="A93">
        <v>2023</v>
      </c>
      <c r="B93" s="15">
        <v>37</v>
      </c>
      <c r="C93" s="1" t="s">
        <v>454</v>
      </c>
      <c r="D93" s="2">
        <v>27</v>
      </c>
      <c r="E93" s="3" t="s">
        <v>314</v>
      </c>
      <c r="F93" s="3" t="s">
        <v>32</v>
      </c>
      <c r="G93" s="2">
        <v>37</v>
      </c>
      <c r="H93" s="2">
        <v>33</v>
      </c>
      <c r="I93" s="2">
        <v>7</v>
      </c>
      <c r="J93" s="2">
        <v>24</v>
      </c>
      <c r="K93" s="2">
        <v>3</v>
      </c>
      <c r="L93" s="2">
        <v>116</v>
      </c>
      <c r="M93" s="2">
        <v>1139</v>
      </c>
      <c r="N93" s="2">
        <v>1023</v>
      </c>
      <c r="O93" s="2">
        <v>0.89800000000000002</v>
      </c>
      <c r="P93" s="2">
        <v>3.64</v>
      </c>
      <c r="Q93" s="2">
        <v>1</v>
      </c>
      <c r="R93" s="5">
        <v>79.759027777777774</v>
      </c>
      <c r="S93" s="2">
        <v>16</v>
      </c>
      <c r="T93" s="2">
        <v>0.48499999999999999</v>
      </c>
      <c r="U93" s="2">
        <v>7</v>
      </c>
      <c r="V93" s="2">
        <v>105</v>
      </c>
      <c r="W93" s="2">
        <v>-5.9</v>
      </c>
      <c r="X93" s="2">
        <v>3.76</v>
      </c>
      <c r="Y93" s="2">
        <v>5.9</v>
      </c>
      <c r="Z93" s="2">
        <v>0</v>
      </c>
      <c r="AA93" s="2">
        <v>1</v>
      </c>
      <c r="AB93" s="2">
        <v>1</v>
      </c>
      <c r="AC93" s="2">
        <v>4</v>
      </c>
      <c r="AD93" s="16"/>
      <c r="AE93" t="str">
        <f t="shared" si="5"/>
        <v>Exclude</v>
      </c>
    </row>
    <row r="94" spans="1:32" ht="15" hidden="1" thickBot="1">
      <c r="A94">
        <v>2023</v>
      </c>
      <c r="B94" s="65">
        <v>37</v>
      </c>
      <c r="C94" s="1" t="s">
        <v>454</v>
      </c>
      <c r="D94" s="63">
        <v>27</v>
      </c>
      <c r="E94" s="1" t="s">
        <v>171</v>
      </c>
      <c r="F94" s="62" t="s">
        <v>32</v>
      </c>
      <c r="G94" s="63">
        <v>31</v>
      </c>
      <c r="H94" s="63">
        <v>27</v>
      </c>
      <c r="I94" s="63">
        <v>6</v>
      </c>
      <c r="J94" s="63">
        <v>20</v>
      </c>
      <c r="K94" s="63">
        <v>3</v>
      </c>
      <c r="L94" s="63">
        <v>105</v>
      </c>
      <c r="M94" s="63">
        <v>996</v>
      </c>
      <c r="N94" s="63">
        <v>891</v>
      </c>
      <c r="O94" s="63">
        <v>0.89500000000000002</v>
      </c>
      <c r="P94" s="63">
        <v>3.81</v>
      </c>
      <c r="Q94" s="63">
        <v>0</v>
      </c>
      <c r="R94" s="64">
        <v>68.80972222222222</v>
      </c>
      <c r="S94" s="63">
        <v>13</v>
      </c>
      <c r="T94" s="63">
        <v>0.48099999999999998</v>
      </c>
      <c r="U94" s="63">
        <v>5</v>
      </c>
      <c r="V94" s="63">
        <v>109</v>
      </c>
      <c r="W94" s="63">
        <v>-8.6999999999999993</v>
      </c>
      <c r="X94" s="63">
        <v>3.96</v>
      </c>
      <c r="Y94" s="63">
        <v>4.8</v>
      </c>
      <c r="Z94" s="63">
        <v>0</v>
      </c>
      <c r="AA94" s="63">
        <v>1</v>
      </c>
      <c r="AB94" s="63">
        <v>1</v>
      </c>
      <c r="AC94" s="63">
        <v>4</v>
      </c>
      <c r="AD94" s="66"/>
      <c r="AE94" t="str">
        <f t="shared" si="5"/>
        <v>Exclude</v>
      </c>
    </row>
    <row r="95" spans="1:32" ht="15" hidden="1" thickBot="1">
      <c r="A95">
        <v>2023</v>
      </c>
      <c r="B95" s="65">
        <v>37</v>
      </c>
      <c r="C95" s="1" t="s">
        <v>454</v>
      </c>
      <c r="D95" s="63">
        <v>27</v>
      </c>
      <c r="E95" s="1" t="s">
        <v>150</v>
      </c>
      <c r="F95" s="62" t="s">
        <v>32</v>
      </c>
      <c r="G95" s="63">
        <v>6</v>
      </c>
      <c r="H95" s="63">
        <v>6</v>
      </c>
      <c r="I95" s="63">
        <v>1</v>
      </c>
      <c r="J95" s="63">
        <v>4</v>
      </c>
      <c r="K95" s="63">
        <v>0</v>
      </c>
      <c r="L95" s="63">
        <v>11</v>
      </c>
      <c r="M95" s="63">
        <v>143</v>
      </c>
      <c r="N95" s="63">
        <v>132</v>
      </c>
      <c r="O95" s="63">
        <v>0.92300000000000004</v>
      </c>
      <c r="P95" s="63">
        <v>2.5099999999999998</v>
      </c>
      <c r="Q95" s="63">
        <v>1</v>
      </c>
      <c r="R95" s="64">
        <v>10.949305555555556</v>
      </c>
      <c r="S95" s="63">
        <v>3</v>
      </c>
      <c r="T95" s="63">
        <v>0.5</v>
      </c>
      <c r="U95" s="63">
        <v>2</v>
      </c>
      <c r="V95" s="63">
        <v>80</v>
      </c>
      <c r="W95" s="63">
        <v>2.8</v>
      </c>
      <c r="X95" s="63">
        <v>2.5099999999999998</v>
      </c>
      <c r="Y95" s="63">
        <v>1.1000000000000001</v>
      </c>
      <c r="Z95" s="63">
        <v>0</v>
      </c>
      <c r="AA95" s="63">
        <v>0</v>
      </c>
      <c r="AB95" s="63">
        <v>0</v>
      </c>
      <c r="AC95" s="63">
        <v>0</v>
      </c>
      <c r="AD95" s="66"/>
      <c r="AE95" t="str">
        <f t="shared" si="5"/>
        <v>Exclude</v>
      </c>
    </row>
    <row r="96" spans="1:32" ht="15" hidden="1" thickBot="1">
      <c r="A96">
        <v>2023</v>
      </c>
      <c r="B96" s="15">
        <v>38</v>
      </c>
      <c r="C96" s="1" t="s">
        <v>455</v>
      </c>
      <c r="D96" s="2">
        <v>32</v>
      </c>
      <c r="E96" s="1" t="s">
        <v>394</v>
      </c>
      <c r="F96" s="3" t="s">
        <v>32</v>
      </c>
      <c r="G96" s="2">
        <v>36</v>
      </c>
      <c r="H96" s="2">
        <v>34</v>
      </c>
      <c r="I96" s="2">
        <v>14</v>
      </c>
      <c r="J96" s="2">
        <v>16</v>
      </c>
      <c r="K96" s="2">
        <v>2</v>
      </c>
      <c r="L96" s="2">
        <v>95</v>
      </c>
      <c r="M96" s="2">
        <v>941</v>
      </c>
      <c r="N96" s="2">
        <v>846</v>
      </c>
      <c r="O96" s="2">
        <v>0.89900000000000002</v>
      </c>
      <c r="P96" s="2">
        <v>2.85</v>
      </c>
      <c r="Q96" s="2">
        <v>2</v>
      </c>
      <c r="R96" s="5">
        <v>83.191666666666663</v>
      </c>
      <c r="S96" s="2">
        <v>15</v>
      </c>
      <c r="T96" s="2">
        <v>0.441</v>
      </c>
      <c r="U96" s="2">
        <v>6</v>
      </c>
      <c r="V96" s="2">
        <v>104</v>
      </c>
      <c r="W96" s="2">
        <v>-4</v>
      </c>
      <c r="X96" s="2">
        <v>2.95</v>
      </c>
      <c r="Y96" s="2">
        <v>5</v>
      </c>
      <c r="Z96" s="2">
        <v>0</v>
      </c>
      <c r="AA96" s="2">
        <v>1</v>
      </c>
      <c r="AB96" s="2">
        <v>1</v>
      </c>
      <c r="AC96" s="2">
        <v>4</v>
      </c>
      <c r="AD96" s="16"/>
      <c r="AE96" t="str">
        <f t="shared" si="5"/>
        <v>Exclude</v>
      </c>
    </row>
    <row r="97" spans="1:32" ht="15" hidden="1" thickBot="1">
      <c r="A97">
        <v>2023</v>
      </c>
      <c r="B97" s="15">
        <v>39</v>
      </c>
      <c r="C97" s="1" t="s">
        <v>404</v>
      </c>
      <c r="D97" s="2">
        <v>27</v>
      </c>
      <c r="E97" s="1" t="s">
        <v>25</v>
      </c>
      <c r="F97" s="3" t="s">
        <v>32</v>
      </c>
      <c r="G97" s="2">
        <v>35</v>
      </c>
      <c r="H97" s="2">
        <v>35</v>
      </c>
      <c r="I97" s="2">
        <v>19</v>
      </c>
      <c r="J97" s="2">
        <v>12</v>
      </c>
      <c r="K97" s="2">
        <v>2</v>
      </c>
      <c r="L97" s="2">
        <v>89</v>
      </c>
      <c r="M97" s="2">
        <v>979</v>
      </c>
      <c r="N97" s="2">
        <v>890</v>
      </c>
      <c r="O97" s="2">
        <v>0.90900000000000003</v>
      </c>
      <c r="P97" s="2">
        <v>2.71</v>
      </c>
      <c r="Q97" s="2">
        <v>2</v>
      </c>
      <c r="R97" s="5">
        <v>82.03402777777778</v>
      </c>
      <c r="S97" s="2">
        <v>19</v>
      </c>
      <c r="T97" s="2">
        <v>0.54300000000000004</v>
      </c>
      <c r="U97" s="2">
        <v>7</v>
      </c>
      <c r="V97" s="2">
        <v>94</v>
      </c>
      <c r="W97" s="2">
        <v>5.6</v>
      </c>
      <c r="X97" s="2">
        <v>2.8</v>
      </c>
      <c r="Y97" s="2">
        <v>6.2</v>
      </c>
      <c r="Z97" s="2">
        <v>0</v>
      </c>
      <c r="AA97" s="2">
        <v>1</v>
      </c>
      <c r="AB97" s="2">
        <v>1</v>
      </c>
      <c r="AC97" s="2">
        <v>0</v>
      </c>
      <c r="AD97" s="16"/>
      <c r="AE97" t="str">
        <f t="shared" si="5"/>
        <v>Exclude</v>
      </c>
    </row>
    <row r="98" spans="1:32" ht="15" hidden="1" thickBot="1">
      <c r="A98">
        <v>2023</v>
      </c>
      <c r="B98" s="15">
        <v>40</v>
      </c>
      <c r="C98" s="1" t="s">
        <v>424</v>
      </c>
      <c r="D98" s="2">
        <v>33</v>
      </c>
      <c r="E98" s="3" t="s">
        <v>314</v>
      </c>
      <c r="F98" s="3" t="s">
        <v>32</v>
      </c>
      <c r="G98" s="2">
        <v>34</v>
      </c>
      <c r="H98" s="2">
        <v>33</v>
      </c>
      <c r="I98" s="2">
        <v>12</v>
      </c>
      <c r="J98" s="2">
        <v>18</v>
      </c>
      <c r="K98" s="2">
        <v>4</v>
      </c>
      <c r="L98" s="2">
        <v>114</v>
      </c>
      <c r="M98" s="2">
        <v>1087</v>
      </c>
      <c r="N98" s="2">
        <v>973</v>
      </c>
      <c r="O98" s="2">
        <v>0.89500000000000002</v>
      </c>
      <c r="P98" s="2">
        <v>3.44</v>
      </c>
      <c r="Q98" s="2">
        <v>0</v>
      </c>
      <c r="R98" s="5">
        <v>82.78680555555556</v>
      </c>
      <c r="S98" s="2">
        <v>15</v>
      </c>
      <c r="T98" s="2">
        <v>0.45500000000000002</v>
      </c>
      <c r="U98" s="2">
        <v>8</v>
      </c>
      <c r="V98" s="2">
        <v>108</v>
      </c>
      <c r="W98" s="2">
        <v>-8.9</v>
      </c>
      <c r="X98" s="2">
        <v>3.53</v>
      </c>
      <c r="Y98" s="2">
        <v>5.3</v>
      </c>
      <c r="Z98" s="2">
        <v>0</v>
      </c>
      <c r="AA98" s="2">
        <v>1</v>
      </c>
      <c r="AB98" s="2">
        <v>1</v>
      </c>
      <c r="AC98" s="2">
        <v>2</v>
      </c>
      <c r="AD98" s="16"/>
      <c r="AE98" t="str">
        <f t="shared" si="5"/>
        <v>Exclude</v>
      </c>
    </row>
    <row r="99" spans="1:32" ht="15" hidden="1" thickBot="1">
      <c r="A99">
        <v>2023</v>
      </c>
      <c r="B99" s="65">
        <v>40</v>
      </c>
      <c r="C99" s="1" t="s">
        <v>424</v>
      </c>
      <c r="D99" s="63">
        <v>33</v>
      </c>
      <c r="E99" s="1" t="s">
        <v>383</v>
      </c>
      <c r="F99" s="62" t="s">
        <v>32</v>
      </c>
      <c r="G99" s="63">
        <v>21</v>
      </c>
      <c r="H99" s="63">
        <v>21</v>
      </c>
      <c r="I99" s="63">
        <v>6</v>
      </c>
      <c r="J99" s="63">
        <v>12</v>
      </c>
      <c r="K99" s="63">
        <v>3</v>
      </c>
      <c r="L99" s="63">
        <v>74</v>
      </c>
      <c r="M99" s="63">
        <v>686</v>
      </c>
      <c r="N99" s="63">
        <v>612</v>
      </c>
      <c r="O99" s="63">
        <v>0.89200000000000002</v>
      </c>
      <c r="P99" s="63">
        <v>3.65</v>
      </c>
      <c r="Q99" s="63">
        <v>0</v>
      </c>
      <c r="R99" s="64">
        <v>50.680555555555557</v>
      </c>
      <c r="S99" s="63">
        <v>9</v>
      </c>
      <c r="T99" s="63">
        <v>0.42899999999999999</v>
      </c>
      <c r="U99" s="63">
        <v>4</v>
      </c>
      <c r="V99" s="63">
        <v>112</v>
      </c>
      <c r="W99" s="63">
        <v>-7.7</v>
      </c>
      <c r="X99" s="63">
        <v>3.75</v>
      </c>
      <c r="Y99" s="63">
        <v>3.2</v>
      </c>
      <c r="Z99" s="63">
        <v>0</v>
      </c>
      <c r="AA99" s="63">
        <v>1</v>
      </c>
      <c r="AB99" s="63">
        <v>1</v>
      </c>
      <c r="AC99" s="63">
        <v>2</v>
      </c>
      <c r="AD99" s="66"/>
      <c r="AE99" t="str">
        <f t="shared" si="5"/>
        <v>Exclude</v>
      </c>
    </row>
    <row r="100" spans="1:32" ht="15" hidden="1" thickBot="1">
      <c r="A100">
        <v>2023</v>
      </c>
      <c r="B100" s="65">
        <v>40</v>
      </c>
      <c r="C100" s="1" t="s">
        <v>424</v>
      </c>
      <c r="D100" s="63">
        <v>33</v>
      </c>
      <c r="E100" s="1" t="s">
        <v>150</v>
      </c>
      <c r="F100" s="62" t="s">
        <v>32</v>
      </c>
      <c r="G100" s="63">
        <v>13</v>
      </c>
      <c r="H100" s="63">
        <v>12</v>
      </c>
      <c r="I100" s="63">
        <v>6</v>
      </c>
      <c r="J100" s="63">
        <v>6</v>
      </c>
      <c r="K100" s="63">
        <v>1</v>
      </c>
      <c r="L100" s="63">
        <v>40</v>
      </c>
      <c r="M100" s="63">
        <v>401</v>
      </c>
      <c r="N100" s="63">
        <v>361</v>
      </c>
      <c r="O100" s="63">
        <v>0.9</v>
      </c>
      <c r="P100" s="63">
        <v>3.11</v>
      </c>
      <c r="Q100" s="63">
        <v>0</v>
      </c>
      <c r="R100" s="64">
        <v>32.106250000000003</v>
      </c>
      <c r="S100" s="63">
        <v>6</v>
      </c>
      <c r="T100" s="63">
        <v>0.5</v>
      </c>
      <c r="U100" s="63">
        <v>4</v>
      </c>
      <c r="V100" s="63">
        <v>103</v>
      </c>
      <c r="W100" s="63">
        <v>-1.2</v>
      </c>
      <c r="X100" s="63">
        <v>3.19</v>
      </c>
      <c r="Y100" s="63">
        <v>2.2000000000000002</v>
      </c>
      <c r="Z100" s="63">
        <v>0</v>
      </c>
      <c r="AA100" s="63">
        <v>0</v>
      </c>
      <c r="AB100" s="63">
        <v>0</v>
      </c>
      <c r="AC100" s="63">
        <v>0</v>
      </c>
      <c r="AD100" s="66"/>
      <c r="AE100" t="str">
        <f t="shared" si="5"/>
        <v>Exclude</v>
      </c>
    </row>
    <row r="101" spans="1:32" ht="15" hidden="1" thickBot="1">
      <c r="A101">
        <v>2023</v>
      </c>
      <c r="B101" s="15">
        <v>41</v>
      </c>
      <c r="C101" s="1" t="s">
        <v>405</v>
      </c>
      <c r="D101" s="2">
        <v>33</v>
      </c>
      <c r="E101" s="1" t="s">
        <v>164</v>
      </c>
      <c r="F101" s="3" t="s">
        <v>32</v>
      </c>
      <c r="G101" s="2">
        <v>33</v>
      </c>
      <c r="H101" s="2">
        <v>30</v>
      </c>
      <c r="I101" s="2">
        <v>13</v>
      </c>
      <c r="J101" s="2">
        <v>14</v>
      </c>
      <c r="K101" s="2">
        <v>3</v>
      </c>
      <c r="L101" s="2">
        <v>103</v>
      </c>
      <c r="M101" s="2">
        <v>940</v>
      </c>
      <c r="N101" s="2">
        <v>837</v>
      </c>
      <c r="O101" s="2">
        <v>0.89</v>
      </c>
      <c r="P101" s="2">
        <v>3.31</v>
      </c>
      <c r="Q101" s="2">
        <v>1</v>
      </c>
      <c r="R101" s="5">
        <v>77.772222222222226</v>
      </c>
      <c r="S101" s="2">
        <v>14</v>
      </c>
      <c r="T101" s="2">
        <v>0.46700000000000003</v>
      </c>
      <c r="U101" s="2">
        <v>10</v>
      </c>
      <c r="V101" s="2">
        <v>113</v>
      </c>
      <c r="W101" s="2">
        <v>-12.1</v>
      </c>
      <c r="X101" s="2">
        <v>3.41</v>
      </c>
      <c r="Y101" s="2">
        <v>4.2</v>
      </c>
      <c r="Z101" s="2">
        <v>0</v>
      </c>
      <c r="AA101" s="2">
        <v>1</v>
      </c>
      <c r="AB101" s="2">
        <v>1</v>
      </c>
      <c r="AC101" s="2">
        <v>0</v>
      </c>
      <c r="AD101" s="16"/>
      <c r="AE101" t="str">
        <f t="shared" si="5"/>
        <v>Exclude</v>
      </c>
    </row>
    <row r="102" spans="1:32" ht="15" hidden="1" thickBot="1">
      <c r="A102">
        <v>2023</v>
      </c>
      <c r="B102" s="44">
        <v>42</v>
      </c>
      <c r="C102" s="26" t="s">
        <v>420</v>
      </c>
      <c r="D102" s="27">
        <v>24</v>
      </c>
      <c r="E102" s="26" t="s">
        <v>111</v>
      </c>
      <c r="F102" s="28" t="s">
        <v>32</v>
      </c>
      <c r="G102" s="27">
        <v>32</v>
      </c>
      <c r="H102" s="27">
        <v>29</v>
      </c>
      <c r="I102" s="27">
        <v>5</v>
      </c>
      <c r="J102" s="27">
        <v>22</v>
      </c>
      <c r="K102" s="27">
        <v>2</v>
      </c>
      <c r="L102" s="27">
        <v>114</v>
      </c>
      <c r="M102" s="27">
        <v>942</v>
      </c>
      <c r="N102" s="27">
        <v>828</v>
      </c>
      <c r="O102" s="27">
        <v>0.879</v>
      </c>
      <c r="P102" s="27">
        <v>3.92</v>
      </c>
      <c r="Q102" s="27">
        <v>0</v>
      </c>
      <c r="R102" s="29">
        <v>72.680555555555557</v>
      </c>
      <c r="S102" s="27">
        <v>10</v>
      </c>
      <c r="T102" s="27">
        <v>0.34499999999999997</v>
      </c>
      <c r="U102" s="27">
        <v>6</v>
      </c>
      <c r="V102" s="27">
        <v>125</v>
      </c>
      <c r="W102" s="27">
        <v>-22.9</v>
      </c>
      <c r="X102" s="27">
        <v>4.0599999999999996</v>
      </c>
      <c r="Y102" s="27">
        <v>3.1</v>
      </c>
      <c r="Z102" s="27">
        <v>0</v>
      </c>
      <c r="AA102" s="27">
        <v>0</v>
      </c>
      <c r="AB102" s="27">
        <v>0</v>
      </c>
      <c r="AC102" s="27">
        <v>0</v>
      </c>
      <c r="AD102" s="106"/>
      <c r="AE102" t="str">
        <f t="shared" si="5"/>
        <v>Exclude</v>
      </c>
    </row>
    <row r="103" spans="1:32" ht="15" hidden="1" thickBot="1">
      <c r="A103">
        <v>2023</v>
      </c>
      <c r="B103" s="15">
        <v>43</v>
      </c>
      <c r="C103" s="1" t="s">
        <v>456</v>
      </c>
      <c r="D103" s="2">
        <v>28</v>
      </c>
      <c r="E103" s="1" t="s">
        <v>150</v>
      </c>
      <c r="F103" s="3" t="s">
        <v>32</v>
      </c>
      <c r="G103" s="2">
        <v>32</v>
      </c>
      <c r="H103" s="2">
        <v>29</v>
      </c>
      <c r="I103" s="2">
        <v>17</v>
      </c>
      <c r="J103" s="2">
        <v>9</v>
      </c>
      <c r="K103" s="2">
        <v>3</v>
      </c>
      <c r="L103" s="2">
        <v>95</v>
      </c>
      <c r="M103" s="2">
        <v>862</v>
      </c>
      <c r="N103" s="2">
        <v>767</v>
      </c>
      <c r="O103" s="2">
        <v>0.89</v>
      </c>
      <c r="P103" s="2">
        <v>3.18</v>
      </c>
      <c r="Q103" s="2">
        <v>0</v>
      </c>
      <c r="R103" s="5">
        <v>74.65902777777778</v>
      </c>
      <c r="S103" s="2">
        <v>12</v>
      </c>
      <c r="T103" s="2">
        <v>0.41399999999999998</v>
      </c>
      <c r="U103" s="2">
        <v>8</v>
      </c>
      <c r="V103" s="2">
        <v>114</v>
      </c>
      <c r="W103" s="2">
        <v>-11.7</v>
      </c>
      <c r="X103" s="2">
        <v>3.28</v>
      </c>
      <c r="Y103" s="2">
        <v>3.8</v>
      </c>
      <c r="Z103" s="2">
        <v>0</v>
      </c>
      <c r="AA103" s="2">
        <v>1</v>
      </c>
      <c r="AB103" s="2">
        <v>1</v>
      </c>
      <c r="AC103" s="2">
        <v>0</v>
      </c>
      <c r="AD103" s="16"/>
      <c r="AE103" t="str">
        <f t="shared" si="5"/>
        <v>Exclude</v>
      </c>
    </row>
    <row r="104" spans="1:32" ht="15" hidden="1" thickBot="1">
      <c r="A104">
        <v>2023</v>
      </c>
      <c r="B104" s="15">
        <v>44</v>
      </c>
      <c r="C104" s="1" t="s">
        <v>457</v>
      </c>
      <c r="D104" s="2">
        <v>31</v>
      </c>
      <c r="E104" s="1" t="s">
        <v>79</v>
      </c>
      <c r="F104" s="3" t="s">
        <v>32</v>
      </c>
      <c r="G104" s="2">
        <v>32</v>
      </c>
      <c r="H104" s="2">
        <v>28</v>
      </c>
      <c r="I104" s="2">
        <v>16</v>
      </c>
      <c r="J104" s="2">
        <v>7</v>
      </c>
      <c r="K104" s="2">
        <v>5</v>
      </c>
      <c r="L104" s="2">
        <v>85</v>
      </c>
      <c r="M104" s="2">
        <v>844</v>
      </c>
      <c r="N104" s="2">
        <v>759</v>
      </c>
      <c r="O104" s="2">
        <v>0.89900000000000002</v>
      </c>
      <c r="P104" s="2">
        <v>2.85</v>
      </c>
      <c r="Q104" s="2">
        <v>0</v>
      </c>
      <c r="R104" s="5">
        <v>74.547222222222217</v>
      </c>
      <c r="S104" s="2">
        <v>13</v>
      </c>
      <c r="T104" s="2">
        <v>0.46400000000000002</v>
      </c>
      <c r="U104" s="2">
        <v>4</v>
      </c>
      <c r="V104" s="2">
        <v>104</v>
      </c>
      <c r="W104" s="2">
        <v>-3.4</v>
      </c>
      <c r="X104" s="2">
        <v>2.95</v>
      </c>
      <c r="Y104" s="2">
        <v>4.5</v>
      </c>
      <c r="Z104" s="2">
        <v>0</v>
      </c>
      <c r="AA104" s="2">
        <v>0</v>
      </c>
      <c r="AB104" s="2">
        <v>0</v>
      </c>
      <c r="AC104" s="2">
        <v>0</v>
      </c>
      <c r="AD104" s="16"/>
      <c r="AE104" t="str">
        <f t="shared" si="5"/>
        <v>Exclude</v>
      </c>
    </row>
    <row r="105" spans="1:32" ht="15" hidden="1" thickBot="1">
      <c r="A105">
        <v>2023</v>
      </c>
      <c r="B105" s="15">
        <v>45</v>
      </c>
      <c r="C105" s="1" t="s">
        <v>426</v>
      </c>
      <c r="D105" s="2">
        <v>31</v>
      </c>
      <c r="E105" s="1" t="s">
        <v>181</v>
      </c>
      <c r="F105" s="3" t="s">
        <v>32</v>
      </c>
      <c r="G105" s="2">
        <v>30</v>
      </c>
      <c r="H105" s="2">
        <v>28</v>
      </c>
      <c r="I105" s="2">
        <v>15</v>
      </c>
      <c r="J105" s="2">
        <v>12</v>
      </c>
      <c r="K105" s="2">
        <v>0</v>
      </c>
      <c r="L105" s="2">
        <v>84</v>
      </c>
      <c r="M105" s="2">
        <v>765</v>
      </c>
      <c r="N105" s="2">
        <v>681</v>
      </c>
      <c r="O105" s="2">
        <v>0.89</v>
      </c>
      <c r="P105" s="2">
        <v>3.21</v>
      </c>
      <c r="Q105" s="2">
        <v>2</v>
      </c>
      <c r="R105" s="5">
        <v>65.40625</v>
      </c>
      <c r="S105" s="2">
        <v>14</v>
      </c>
      <c r="T105" s="2">
        <v>0.5</v>
      </c>
      <c r="U105" s="2">
        <v>10</v>
      </c>
      <c r="V105" s="2">
        <v>114</v>
      </c>
      <c r="W105" s="2">
        <v>-10.1</v>
      </c>
      <c r="X105" s="2">
        <v>3.33</v>
      </c>
      <c r="Y105" s="2">
        <v>3.4</v>
      </c>
      <c r="Z105" s="2">
        <v>0</v>
      </c>
      <c r="AA105" s="2">
        <v>1</v>
      </c>
      <c r="AB105" s="2">
        <v>1</v>
      </c>
      <c r="AC105" s="2">
        <v>2</v>
      </c>
      <c r="AD105" s="16"/>
      <c r="AE105" t="str">
        <f t="shared" si="5"/>
        <v>Exclude</v>
      </c>
    </row>
    <row r="106" spans="1:32" ht="15" hidden="1" thickBot="1">
      <c r="A106">
        <v>2023</v>
      </c>
      <c r="B106" s="18">
        <v>46</v>
      </c>
      <c r="C106" s="19" t="s">
        <v>425</v>
      </c>
      <c r="D106" s="20">
        <v>23</v>
      </c>
      <c r="E106" s="19" t="s">
        <v>174</v>
      </c>
      <c r="F106" s="21" t="s">
        <v>32</v>
      </c>
      <c r="G106" s="20">
        <v>30</v>
      </c>
      <c r="H106" s="20">
        <v>27</v>
      </c>
      <c r="I106" s="20">
        <v>15</v>
      </c>
      <c r="J106" s="20">
        <v>12</v>
      </c>
      <c r="K106" s="20">
        <v>1</v>
      </c>
      <c r="L106" s="20">
        <v>72</v>
      </c>
      <c r="M106" s="20">
        <v>830</v>
      </c>
      <c r="N106" s="20">
        <v>758</v>
      </c>
      <c r="O106" s="20">
        <v>0.91300000000000003</v>
      </c>
      <c r="P106" s="20">
        <v>2.65</v>
      </c>
      <c r="Q106" s="20">
        <v>1</v>
      </c>
      <c r="R106" s="22">
        <v>67.860416666666666</v>
      </c>
      <c r="S106" s="20">
        <v>16</v>
      </c>
      <c r="T106" s="20">
        <v>0.59299999999999997</v>
      </c>
      <c r="U106" s="20">
        <v>4</v>
      </c>
      <c r="V106" s="20">
        <v>90</v>
      </c>
      <c r="W106" s="20">
        <v>8.1999999999999993</v>
      </c>
      <c r="X106" s="20">
        <v>2.73</v>
      </c>
      <c r="Y106" s="20">
        <v>5.6</v>
      </c>
      <c r="Z106" s="20">
        <v>0</v>
      </c>
      <c r="AA106" s="20">
        <v>1</v>
      </c>
      <c r="AB106" s="20">
        <v>1</v>
      </c>
      <c r="AC106" s="20">
        <v>4</v>
      </c>
      <c r="AD106" s="46" t="s">
        <v>458</v>
      </c>
      <c r="AE106" t="str">
        <f t="shared" si="5"/>
        <v>Exclude</v>
      </c>
    </row>
    <row r="107" spans="1:32">
      <c r="A107">
        <v>2022</v>
      </c>
      <c r="B107" s="7">
        <v>1</v>
      </c>
      <c r="C107" s="8" t="s">
        <v>379</v>
      </c>
      <c r="D107" s="9">
        <v>29</v>
      </c>
      <c r="E107" s="8" t="s">
        <v>23</v>
      </c>
      <c r="F107" s="10" t="s">
        <v>32</v>
      </c>
      <c r="G107" s="11">
        <v>64</v>
      </c>
      <c r="H107" s="9">
        <v>64</v>
      </c>
      <c r="I107" s="9">
        <v>37</v>
      </c>
      <c r="J107" s="9">
        <v>25</v>
      </c>
      <c r="K107" s="9">
        <v>2</v>
      </c>
      <c r="L107" s="9">
        <v>157</v>
      </c>
      <c r="M107" s="9">
        <v>1964</v>
      </c>
      <c r="N107" s="9">
        <v>1807</v>
      </c>
      <c r="O107" s="9">
        <v>0.92</v>
      </c>
      <c r="P107" s="9">
        <v>2.4900000000000002</v>
      </c>
      <c r="Q107" s="9">
        <v>4</v>
      </c>
      <c r="R107" s="12">
        <v>157.41527777777779</v>
      </c>
      <c r="S107" s="9">
        <v>44</v>
      </c>
      <c r="T107" s="9">
        <v>0.68799999999999994</v>
      </c>
      <c r="U107" s="9">
        <v>6</v>
      </c>
      <c r="V107" s="9">
        <v>83</v>
      </c>
      <c r="W107" s="9">
        <v>31.1</v>
      </c>
      <c r="X107" s="9">
        <v>2.5099999999999998</v>
      </c>
      <c r="Y107" s="9">
        <v>14.3</v>
      </c>
      <c r="Z107" s="9">
        <v>0</v>
      </c>
      <c r="AA107" s="9">
        <v>0</v>
      </c>
      <c r="AB107" s="9">
        <v>0</v>
      </c>
      <c r="AC107" s="9">
        <v>0</v>
      </c>
      <c r="AD107" s="41" t="s">
        <v>459</v>
      </c>
      <c r="AE107" t="str">
        <f t="shared" si="5"/>
        <v>Include</v>
      </c>
      <c r="AF107" t="str">
        <f t="shared" ref="AF107:AF131" si="6">A107 &amp; "_" &amp; E107</f>
        <v>2022_WPG</v>
      </c>
    </row>
    <row r="108" spans="1:32">
      <c r="A108">
        <v>2022</v>
      </c>
      <c r="B108" s="15">
        <v>2</v>
      </c>
      <c r="C108" s="1" t="s">
        <v>388</v>
      </c>
      <c r="D108" s="2">
        <v>27</v>
      </c>
      <c r="E108" s="1" t="s">
        <v>389</v>
      </c>
      <c r="F108" s="3" t="s">
        <v>32</v>
      </c>
      <c r="G108" s="4">
        <v>64</v>
      </c>
      <c r="H108" s="2">
        <v>63</v>
      </c>
      <c r="I108" s="2">
        <v>33</v>
      </c>
      <c r="J108" s="2">
        <v>23</v>
      </c>
      <c r="K108" s="2">
        <v>7</v>
      </c>
      <c r="L108" s="2">
        <v>171</v>
      </c>
      <c r="M108" s="4">
        <v>2099</v>
      </c>
      <c r="N108" s="4">
        <v>1928</v>
      </c>
      <c r="O108" s="2">
        <v>0.91900000000000004</v>
      </c>
      <c r="P108" s="2">
        <v>2.69</v>
      </c>
      <c r="Q108" s="2">
        <v>2</v>
      </c>
      <c r="R108" s="99">
        <v>158.74930555555557</v>
      </c>
      <c r="S108" s="2">
        <v>40</v>
      </c>
      <c r="T108" s="2">
        <v>0.63500000000000001</v>
      </c>
      <c r="U108" s="2">
        <v>9</v>
      </c>
      <c r="V108" s="2">
        <v>85</v>
      </c>
      <c r="W108" s="2">
        <v>30</v>
      </c>
      <c r="X108" s="2">
        <v>2.72</v>
      </c>
      <c r="Y108" s="4">
        <v>14.9</v>
      </c>
      <c r="Z108" s="2">
        <v>0</v>
      </c>
      <c r="AA108" s="2">
        <v>1</v>
      </c>
      <c r="AB108" s="2">
        <v>1</v>
      </c>
      <c r="AC108" s="2">
        <v>0</v>
      </c>
      <c r="AD108" s="42" t="s">
        <v>460</v>
      </c>
      <c r="AE108" t="str">
        <f t="shared" si="5"/>
        <v>Include</v>
      </c>
      <c r="AF108" t="str">
        <f t="shared" si="6"/>
        <v>2022_NSH</v>
      </c>
    </row>
    <row r="109" spans="1:32">
      <c r="A109">
        <v>2022</v>
      </c>
      <c r="B109" s="15">
        <v>3</v>
      </c>
      <c r="C109" s="1" t="s">
        <v>407</v>
      </c>
      <c r="D109" s="2">
        <v>26</v>
      </c>
      <c r="E109" s="1" t="s">
        <v>17</v>
      </c>
      <c r="F109" s="3" t="s">
        <v>32</v>
      </c>
      <c r="G109" s="2">
        <v>62</v>
      </c>
      <c r="H109" s="2">
        <v>62</v>
      </c>
      <c r="I109" s="4">
        <v>40</v>
      </c>
      <c r="J109" s="2">
        <v>16</v>
      </c>
      <c r="K109" s="2">
        <v>6</v>
      </c>
      <c r="L109" s="2">
        <v>156</v>
      </c>
      <c r="M109" s="2">
        <v>1904</v>
      </c>
      <c r="N109" s="2">
        <v>1748</v>
      </c>
      <c r="O109" s="2">
        <v>0.91800000000000004</v>
      </c>
      <c r="P109" s="2">
        <v>2.5299999999999998</v>
      </c>
      <c r="Q109" s="2">
        <v>5</v>
      </c>
      <c r="R109" s="5">
        <v>154.18055555555554</v>
      </c>
      <c r="S109" s="2">
        <v>41</v>
      </c>
      <c r="T109" s="2">
        <v>0.66100000000000003</v>
      </c>
      <c r="U109" s="2">
        <v>6</v>
      </c>
      <c r="V109" s="2">
        <v>86</v>
      </c>
      <c r="W109" s="2">
        <v>26.3</v>
      </c>
      <c r="X109" s="2">
        <v>2.5499999999999998</v>
      </c>
      <c r="Y109" s="2">
        <v>13.4</v>
      </c>
      <c r="Z109" s="2">
        <v>0</v>
      </c>
      <c r="AA109" s="2">
        <v>1</v>
      </c>
      <c r="AB109" s="2">
        <v>1</v>
      </c>
      <c r="AC109" s="2">
        <v>0</v>
      </c>
      <c r="AD109" s="42" t="s">
        <v>461</v>
      </c>
      <c r="AE109" t="str">
        <f t="shared" si="5"/>
        <v>Include</v>
      </c>
      <c r="AF109" t="str">
        <f t="shared" si="6"/>
        <v>2022_COL</v>
      </c>
    </row>
    <row r="110" spans="1:32">
      <c r="A110">
        <v>2022</v>
      </c>
      <c r="B110" s="15">
        <v>4</v>
      </c>
      <c r="C110" s="1" t="s">
        <v>387</v>
      </c>
      <c r="D110" s="2">
        <v>24</v>
      </c>
      <c r="E110" s="1" t="s">
        <v>79</v>
      </c>
      <c r="F110" s="3" t="s">
        <v>32</v>
      </c>
      <c r="G110" s="2">
        <v>62</v>
      </c>
      <c r="H110" s="2">
        <v>61</v>
      </c>
      <c r="I110" s="2">
        <v>37</v>
      </c>
      <c r="J110" s="2">
        <v>11</v>
      </c>
      <c r="K110" s="2">
        <v>11</v>
      </c>
      <c r="L110" s="2">
        <v>144</v>
      </c>
      <c r="M110" s="2">
        <v>1776</v>
      </c>
      <c r="N110" s="2">
        <v>1632</v>
      </c>
      <c r="O110" s="2">
        <v>0.91900000000000004</v>
      </c>
      <c r="P110" s="2">
        <v>2.37</v>
      </c>
      <c r="Q110" s="2">
        <v>5</v>
      </c>
      <c r="R110" s="5">
        <v>151.8701388888889</v>
      </c>
      <c r="S110" s="2">
        <v>39</v>
      </c>
      <c r="T110" s="2">
        <v>0.63900000000000001</v>
      </c>
      <c r="U110" s="2">
        <v>8</v>
      </c>
      <c r="V110" s="2">
        <v>85</v>
      </c>
      <c r="W110" s="2">
        <v>26.1</v>
      </c>
      <c r="X110" s="2">
        <v>2.39</v>
      </c>
      <c r="Y110" s="2">
        <v>12.7</v>
      </c>
      <c r="Z110" s="2">
        <v>0</v>
      </c>
      <c r="AA110" s="2">
        <v>1</v>
      </c>
      <c r="AB110" s="2">
        <v>1</v>
      </c>
      <c r="AC110" s="2">
        <v>2</v>
      </c>
      <c r="AD110" s="42" t="s">
        <v>462</v>
      </c>
      <c r="AE110" t="str">
        <f t="shared" si="5"/>
        <v>Include</v>
      </c>
      <c r="AF110" t="str">
        <f t="shared" si="6"/>
        <v>2022_DAL</v>
      </c>
    </row>
    <row r="111" spans="1:32">
      <c r="A111">
        <v>2022</v>
      </c>
      <c r="B111" s="15">
        <v>5</v>
      </c>
      <c r="C111" s="1" t="s">
        <v>385</v>
      </c>
      <c r="D111" s="2">
        <v>27</v>
      </c>
      <c r="E111" s="1" t="s">
        <v>194</v>
      </c>
      <c r="F111" s="3" t="s">
        <v>32</v>
      </c>
      <c r="G111" s="2">
        <v>62</v>
      </c>
      <c r="H111" s="2">
        <v>60</v>
      </c>
      <c r="I111" s="2">
        <v>31</v>
      </c>
      <c r="J111" s="2">
        <v>22</v>
      </c>
      <c r="K111" s="2">
        <v>7</v>
      </c>
      <c r="L111" s="2">
        <v>140</v>
      </c>
      <c r="M111" s="2">
        <v>1838</v>
      </c>
      <c r="N111" s="2">
        <v>1698</v>
      </c>
      <c r="O111" s="2">
        <v>0.92400000000000004</v>
      </c>
      <c r="P111" s="2">
        <v>2.34</v>
      </c>
      <c r="Q111" s="4">
        <v>6</v>
      </c>
      <c r="R111" s="5">
        <v>149.46111111111111</v>
      </c>
      <c r="S111" s="2">
        <v>42</v>
      </c>
      <c r="T111" s="2">
        <v>0.7</v>
      </c>
      <c r="U111" s="2">
        <v>8</v>
      </c>
      <c r="V111" s="2">
        <v>80</v>
      </c>
      <c r="W111" s="2">
        <v>36</v>
      </c>
      <c r="X111" s="2">
        <v>2.36</v>
      </c>
      <c r="Y111" s="2">
        <v>14.1</v>
      </c>
      <c r="Z111" s="2">
        <v>0</v>
      </c>
      <c r="AA111" s="2">
        <v>1</v>
      </c>
      <c r="AB111" s="2">
        <v>1</v>
      </c>
      <c r="AC111" s="2">
        <v>0</v>
      </c>
      <c r="AD111" s="42" t="s">
        <v>463</v>
      </c>
      <c r="AE111" t="str">
        <f t="shared" si="5"/>
        <v>Include</v>
      </c>
      <c r="AF111" t="str">
        <f t="shared" si="6"/>
        <v>2022_NYI</v>
      </c>
    </row>
    <row r="112" spans="1:32">
      <c r="A112">
        <v>2022</v>
      </c>
      <c r="B112" s="15">
        <v>6</v>
      </c>
      <c r="C112" s="1" t="s">
        <v>395</v>
      </c>
      <c r="D112" s="2">
        <v>29</v>
      </c>
      <c r="E112" s="1" t="s">
        <v>174</v>
      </c>
      <c r="F112" s="3" t="s">
        <v>32</v>
      </c>
      <c r="G112" s="2">
        <v>61</v>
      </c>
      <c r="H112" s="2">
        <v>60</v>
      </c>
      <c r="I112" s="2">
        <v>27</v>
      </c>
      <c r="J112" s="2">
        <v>27</v>
      </c>
      <c r="K112" s="2">
        <v>6</v>
      </c>
      <c r="L112" s="2">
        <v>194</v>
      </c>
      <c r="M112" s="2">
        <v>1826</v>
      </c>
      <c r="N112" s="2">
        <v>1632</v>
      </c>
      <c r="O112" s="2">
        <v>0.89400000000000002</v>
      </c>
      <c r="P112" s="2">
        <v>3.31</v>
      </c>
      <c r="Q112" s="2">
        <v>2</v>
      </c>
      <c r="R112" s="5">
        <v>146.50208333333333</v>
      </c>
      <c r="S112" s="2">
        <v>27</v>
      </c>
      <c r="T112" s="2">
        <v>0.45</v>
      </c>
      <c r="U112" s="2">
        <v>13</v>
      </c>
      <c r="V112" s="2">
        <v>111</v>
      </c>
      <c r="W112" s="2">
        <v>-19.2</v>
      </c>
      <c r="X112" s="2">
        <v>3.36</v>
      </c>
      <c r="Y112" s="2">
        <v>8.4</v>
      </c>
      <c r="Z112" s="2">
        <v>0</v>
      </c>
      <c r="AA112" s="2">
        <v>2</v>
      </c>
      <c r="AB112" s="2">
        <v>2</v>
      </c>
      <c r="AC112" s="2">
        <v>29</v>
      </c>
      <c r="AD112" s="16"/>
      <c r="AE112" t="str">
        <f t="shared" si="5"/>
        <v>Include</v>
      </c>
      <c r="AF112" t="str">
        <f t="shared" si="6"/>
        <v>2022_STL</v>
      </c>
    </row>
    <row r="113" spans="1:32">
      <c r="A113">
        <v>2022</v>
      </c>
      <c r="B113" s="15">
        <v>7</v>
      </c>
      <c r="C113" s="1" t="s">
        <v>381</v>
      </c>
      <c r="D113" s="2">
        <v>28</v>
      </c>
      <c r="E113" s="1" t="s">
        <v>14</v>
      </c>
      <c r="F113" s="3" t="s">
        <v>32</v>
      </c>
      <c r="G113" s="2">
        <v>60</v>
      </c>
      <c r="H113" s="2">
        <v>60</v>
      </c>
      <c r="I113" s="2">
        <v>34</v>
      </c>
      <c r="J113" s="2">
        <v>22</v>
      </c>
      <c r="K113" s="2">
        <v>4</v>
      </c>
      <c r="L113" s="2">
        <v>159</v>
      </c>
      <c r="M113" s="2">
        <v>1875</v>
      </c>
      <c r="N113" s="2">
        <v>1716</v>
      </c>
      <c r="O113" s="2">
        <v>0.91500000000000004</v>
      </c>
      <c r="P113" s="2">
        <v>2.65</v>
      </c>
      <c r="Q113" s="2">
        <v>4</v>
      </c>
      <c r="R113" s="5">
        <v>149.85069444444446</v>
      </c>
      <c r="S113" s="2">
        <v>35</v>
      </c>
      <c r="T113" s="2">
        <v>0.58299999999999996</v>
      </c>
      <c r="U113" s="2">
        <v>11</v>
      </c>
      <c r="V113" s="2">
        <v>89</v>
      </c>
      <c r="W113" s="2">
        <v>20.5</v>
      </c>
      <c r="X113" s="2">
        <v>2.67</v>
      </c>
      <c r="Y113" s="2">
        <v>12.7</v>
      </c>
      <c r="Z113" s="2">
        <v>0</v>
      </c>
      <c r="AA113" s="2">
        <v>2</v>
      </c>
      <c r="AB113" s="2">
        <v>2</v>
      </c>
      <c r="AC113" s="2">
        <v>0</v>
      </c>
      <c r="AD113" s="42" t="s">
        <v>464</v>
      </c>
      <c r="AE113" t="str">
        <f t="shared" si="5"/>
        <v>Include</v>
      </c>
      <c r="AF113" t="str">
        <f t="shared" si="6"/>
        <v>2022_TBL</v>
      </c>
    </row>
    <row r="114" spans="1:32">
      <c r="A114">
        <v>2022</v>
      </c>
      <c r="B114" s="15">
        <v>8</v>
      </c>
      <c r="C114" s="1" t="s">
        <v>406</v>
      </c>
      <c r="D114" s="2">
        <v>33</v>
      </c>
      <c r="E114" s="1" t="s">
        <v>91</v>
      </c>
      <c r="F114" s="3" t="s">
        <v>32</v>
      </c>
      <c r="G114" s="2">
        <v>59</v>
      </c>
      <c r="H114" s="2">
        <v>58</v>
      </c>
      <c r="I114" s="2">
        <v>23</v>
      </c>
      <c r="J114" s="2">
        <v>21</v>
      </c>
      <c r="K114" s="4">
        <v>12</v>
      </c>
      <c r="L114" s="2">
        <v>166</v>
      </c>
      <c r="M114" s="2">
        <v>1542</v>
      </c>
      <c r="N114" s="2">
        <v>1376</v>
      </c>
      <c r="O114" s="2">
        <v>0.89200000000000002</v>
      </c>
      <c r="P114" s="2">
        <v>2.92</v>
      </c>
      <c r="Q114" s="2">
        <v>1</v>
      </c>
      <c r="R114" s="5">
        <v>142.11805555555554</v>
      </c>
      <c r="S114" s="2">
        <v>26</v>
      </c>
      <c r="T114" s="2">
        <v>0.44800000000000001</v>
      </c>
      <c r="U114" s="2">
        <v>14</v>
      </c>
      <c r="V114" s="2">
        <v>112</v>
      </c>
      <c r="W114" s="2">
        <v>-18.399999999999999</v>
      </c>
      <c r="X114" s="2">
        <v>2.96</v>
      </c>
      <c r="Y114" s="2">
        <v>6.9</v>
      </c>
      <c r="Z114" s="2">
        <v>0</v>
      </c>
      <c r="AA114" s="2">
        <v>2</v>
      </c>
      <c r="AB114" s="2">
        <v>2</v>
      </c>
      <c r="AC114" s="2">
        <v>14</v>
      </c>
      <c r="AD114" s="16"/>
      <c r="AE114" t="str">
        <f t="shared" si="5"/>
        <v>Include</v>
      </c>
      <c r="AF114" t="str">
        <f t="shared" si="6"/>
        <v>2022_CGY</v>
      </c>
    </row>
    <row r="115" spans="1:32">
      <c r="A115">
        <v>2022</v>
      </c>
      <c r="B115" s="15">
        <v>9</v>
      </c>
      <c r="C115" s="1" t="s">
        <v>384</v>
      </c>
      <c r="D115" s="2">
        <v>27</v>
      </c>
      <c r="E115" s="1" t="s">
        <v>60</v>
      </c>
      <c r="F115" s="3" t="s">
        <v>32</v>
      </c>
      <c r="G115" s="2">
        <v>58</v>
      </c>
      <c r="H115" s="2">
        <v>58</v>
      </c>
      <c r="I115" s="2">
        <v>37</v>
      </c>
      <c r="J115" s="2">
        <v>13</v>
      </c>
      <c r="K115" s="2">
        <v>8</v>
      </c>
      <c r="L115" s="2">
        <v>144</v>
      </c>
      <c r="M115" s="2">
        <v>1719</v>
      </c>
      <c r="N115" s="2">
        <v>1575</v>
      </c>
      <c r="O115" s="2">
        <v>0.91600000000000004</v>
      </c>
      <c r="P115" s="2">
        <v>2.48</v>
      </c>
      <c r="Q115" s="2">
        <v>3</v>
      </c>
      <c r="R115" s="5">
        <v>145.36527777777778</v>
      </c>
      <c r="S115" s="2">
        <v>35</v>
      </c>
      <c r="T115" s="2">
        <v>0.60299999999999998</v>
      </c>
      <c r="U115" s="2">
        <v>6</v>
      </c>
      <c r="V115" s="2">
        <v>87</v>
      </c>
      <c r="W115" s="2">
        <v>20.6</v>
      </c>
      <c r="X115" s="2">
        <v>2.4900000000000002</v>
      </c>
      <c r="Y115" s="2">
        <v>11.8</v>
      </c>
      <c r="Z115" s="2">
        <v>0</v>
      </c>
      <c r="AA115" s="2">
        <v>1</v>
      </c>
      <c r="AB115" s="2">
        <v>1</v>
      </c>
      <c r="AC115" s="2">
        <v>2</v>
      </c>
      <c r="AD115" s="42" t="s">
        <v>465</v>
      </c>
      <c r="AE115" t="str">
        <f t="shared" si="5"/>
        <v>Include</v>
      </c>
      <c r="AF115" t="str">
        <f t="shared" si="6"/>
        <v>2022_NYR</v>
      </c>
    </row>
    <row r="116" spans="1:32">
      <c r="A116">
        <v>2022</v>
      </c>
      <c r="B116" s="15">
        <v>10</v>
      </c>
      <c r="C116" s="1" t="s">
        <v>405</v>
      </c>
      <c r="D116" s="2">
        <v>32</v>
      </c>
      <c r="E116" s="1" t="s">
        <v>164</v>
      </c>
      <c r="F116" s="3" t="s">
        <v>32</v>
      </c>
      <c r="G116" s="2">
        <v>57</v>
      </c>
      <c r="H116" s="2">
        <v>56</v>
      </c>
      <c r="I116" s="2">
        <v>22</v>
      </c>
      <c r="J116" s="2">
        <v>26</v>
      </c>
      <c r="K116" s="2">
        <v>7</v>
      </c>
      <c r="L116" s="2">
        <v>154</v>
      </c>
      <c r="M116" s="2">
        <v>1674</v>
      </c>
      <c r="N116" s="2">
        <v>1520</v>
      </c>
      <c r="O116" s="2">
        <v>0.90800000000000003</v>
      </c>
      <c r="P116" s="2">
        <v>2.87</v>
      </c>
      <c r="Q116" s="2">
        <v>5</v>
      </c>
      <c r="R116" s="5">
        <v>134.32430555555555</v>
      </c>
      <c r="S116" s="2">
        <v>28</v>
      </c>
      <c r="T116" s="2">
        <v>0.5</v>
      </c>
      <c r="U116" s="2">
        <v>7</v>
      </c>
      <c r="V116" s="2">
        <v>96</v>
      </c>
      <c r="W116" s="2">
        <v>6.3</v>
      </c>
      <c r="X116" s="2">
        <v>2.9</v>
      </c>
      <c r="Y116" s="2">
        <v>10.1</v>
      </c>
      <c r="Z116" s="2">
        <v>0</v>
      </c>
      <c r="AA116" s="2">
        <v>0</v>
      </c>
      <c r="AB116" s="2">
        <v>0</v>
      </c>
      <c r="AC116" s="2">
        <v>4</v>
      </c>
      <c r="AD116" s="16"/>
      <c r="AE116" t="str">
        <f t="shared" si="5"/>
        <v>Include</v>
      </c>
      <c r="AF116" t="str">
        <f t="shared" si="6"/>
        <v>2022_WSH</v>
      </c>
    </row>
    <row r="117" spans="1:32">
      <c r="A117">
        <v>2022</v>
      </c>
      <c r="B117" s="15">
        <v>11</v>
      </c>
      <c r="C117" s="1" t="s">
        <v>466</v>
      </c>
      <c r="D117" s="2">
        <v>27</v>
      </c>
      <c r="E117" s="1" t="s">
        <v>234</v>
      </c>
      <c r="F117" s="3" t="s">
        <v>32</v>
      </c>
      <c r="G117" s="2">
        <v>56</v>
      </c>
      <c r="H117" s="2">
        <v>56</v>
      </c>
      <c r="I117" s="2">
        <v>26</v>
      </c>
      <c r="J117" s="2">
        <v>22</v>
      </c>
      <c r="K117" s="2">
        <v>7</v>
      </c>
      <c r="L117" s="2">
        <v>167</v>
      </c>
      <c r="M117" s="2">
        <v>1603</v>
      </c>
      <c r="N117" s="2">
        <v>1436</v>
      </c>
      <c r="O117" s="2">
        <v>0.89600000000000002</v>
      </c>
      <c r="P117" s="2">
        <v>3.11</v>
      </c>
      <c r="Q117" s="2">
        <v>4</v>
      </c>
      <c r="R117" s="5">
        <v>134.17638888888888</v>
      </c>
      <c r="S117" s="2">
        <v>26</v>
      </c>
      <c r="T117" s="2">
        <v>0.46400000000000002</v>
      </c>
      <c r="U117" s="2">
        <v>17</v>
      </c>
      <c r="V117" s="2">
        <v>109</v>
      </c>
      <c r="W117" s="2">
        <v>-13.5</v>
      </c>
      <c r="X117" s="2">
        <v>3.15</v>
      </c>
      <c r="Y117" s="2">
        <v>7.7</v>
      </c>
      <c r="Z117" s="2">
        <v>0</v>
      </c>
      <c r="AA117" s="2">
        <v>0</v>
      </c>
      <c r="AB117" s="2">
        <v>0</v>
      </c>
      <c r="AC117" s="2">
        <v>0</v>
      </c>
      <c r="AD117" s="16"/>
      <c r="AE117" t="str">
        <f t="shared" si="5"/>
        <v>Include</v>
      </c>
      <c r="AF117" t="str">
        <f t="shared" si="6"/>
        <v>2022_DET</v>
      </c>
    </row>
    <row r="118" spans="1:32">
      <c r="A118">
        <v>2022</v>
      </c>
      <c r="B118" s="15">
        <v>12</v>
      </c>
      <c r="C118" s="1" t="s">
        <v>467</v>
      </c>
      <c r="D118" s="2">
        <v>24</v>
      </c>
      <c r="E118" s="1" t="s">
        <v>143</v>
      </c>
      <c r="F118" s="3" t="s">
        <v>32</v>
      </c>
      <c r="G118" s="2">
        <v>55</v>
      </c>
      <c r="H118" s="2">
        <v>54</v>
      </c>
      <c r="I118" s="2">
        <v>22</v>
      </c>
      <c r="J118" s="2">
        <v>23</v>
      </c>
      <c r="K118" s="2">
        <v>10</v>
      </c>
      <c r="L118" s="2">
        <v>155</v>
      </c>
      <c r="M118" s="2">
        <v>1665</v>
      </c>
      <c r="N118" s="2">
        <v>1510</v>
      </c>
      <c r="O118" s="2">
        <v>0.90700000000000003</v>
      </c>
      <c r="P118" s="2">
        <v>2.94</v>
      </c>
      <c r="Q118" s="2">
        <v>2</v>
      </c>
      <c r="R118" s="5">
        <v>131.82361111111112</v>
      </c>
      <c r="S118" s="2">
        <v>24</v>
      </c>
      <c r="T118" s="2">
        <v>0.44400000000000001</v>
      </c>
      <c r="U118" s="2">
        <v>11</v>
      </c>
      <c r="V118" s="2">
        <v>97</v>
      </c>
      <c r="W118" s="2">
        <v>4.4000000000000004</v>
      </c>
      <c r="X118" s="2">
        <v>2.98</v>
      </c>
      <c r="Y118" s="2">
        <v>9.9</v>
      </c>
      <c r="Z118" s="2">
        <v>0</v>
      </c>
      <c r="AA118" s="2">
        <v>0</v>
      </c>
      <c r="AB118" s="2">
        <v>0</v>
      </c>
      <c r="AC118" s="2">
        <v>0</v>
      </c>
      <c r="AD118" s="16"/>
      <c r="AE118" t="str">
        <f t="shared" si="5"/>
        <v>Include</v>
      </c>
      <c r="AF118" t="str">
        <f t="shared" si="6"/>
        <v>2022_PHI</v>
      </c>
    </row>
    <row r="119" spans="1:32">
      <c r="A119">
        <v>2022</v>
      </c>
      <c r="B119" s="15">
        <v>13</v>
      </c>
      <c r="C119" s="1" t="s">
        <v>447</v>
      </c>
      <c r="D119" s="2">
        <v>29</v>
      </c>
      <c r="E119" s="1" t="s">
        <v>213</v>
      </c>
      <c r="F119" s="3" t="s">
        <v>32</v>
      </c>
      <c r="G119" s="2">
        <v>53</v>
      </c>
      <c r="H119" s="2">
        <v>52</v>
      </c>
      <c r="I119" s="2">
        <v>14</v>
      </c>
      <c r="J119" s="4">
        <v>31</v>
      </c>
      <c r="K119" s="2">
        <v>8</v>
      </c>
      <c r="L119" s="4">
        <v>200</v>
      </c>
      <c r="M119" s="2">
        <v>1983</v>
      </c>
      <c r="N119" s="2">
        <v>1783</v>
      </c>
      <c r="O119" s="2">
        <v>0.89900000000000002</v>
      </c>
      <c r="P119" s="2">
        <v>3.99</v>
      </c>
      <c r="Q119" s="2">
        <v>1</v>
      </c>
      <c r="R119" s="5">
        <v>125.20486111111111</v>
      </c>
      <c r="S119" s="2">
        <v>25</v>
      </c>
      <c r="T119" s="2">
        <v>0.48099999999999998</v>
      </c>
      <c r="U119" s="2">
        <v>13</v>
      </c>
      <c r="V119" s="2">
        <v>105</v>
      </c>
      <c r="W119" s="2">
        <v>-10.1</v>
      </c>
      <c r="X119" s="2">
        <v>4.07</v>
      </c>
      <c r="Y119" s="2">
        <v>10.199999999999999</v>
      </c>
      <c r="Z119" s="2">
        <v>0</v>
      </c>
      <c r="AA119" s="2">
        <v>2</v>
      </c>
      <c r="AB119" s="2">
        <v>2</v>
      </c>
      <c r="AC119" s="2">
        <v>12</v>
      </c>
      <c r="AD119" s="16"/>
      <c r="AE119" t="str">
        <f t="shared" si="5"/>
        <v>Include</v>
      </c>
      <c r="AF119" t="str">
        <f t="shared" si="6"/>
        <v>2022_ANA</v>
      </c>
    </row>
    <row r="120" spans="1:32">
      <c r="A120">
        <v>2022</v>
      </c>
      <c r="B120" s="15">
        <v>14</v>
      </c>
      <c r="C120" s="1" t="s">
        <v>456</v>
      </c>
      <c r="D120" s="2">
        <v>27</v>
      </c>
      <c r="E120" s="1" t="s">
        <v>150</v>
      </c>
      <c r="F120" s="3" t="s">
        <v>32</v>
      </c>
      <c r="G120" s="2">
        <v>52</v>
      </c>
      <c r="H120" s="2">
        <v>48</v>
      </c>
      <c r="I120" s="2">
        <v>33</v>
      </c>
      <c r="J120" s="2">
        <v>11</v>
      </c>
      <c r="K120" s="2">
        <v>4</v>
      </c>
      <c r="L120" s="2">
        <v>119</v>
      </c>
      <c r="M120" s="2">
        <v>1333</v>
      </c>
      <c r="N120" s="2">
        <v>1214</v>
      </c>
      <c r="O120" s="2">
        <v>0.91100000000000003</v>
      </c>
      <c r="P120" s="2">
        <v>2.4500000000000002</v>
      </c>
      <c r="Q120" s="2">
        <v>3</v>
      </c>
      <c r="R120" s="5">
        <v>121.48194444444445</v>
      </c>
      <c r="S120" s="2">
        <v>32</v>
      </c>
      <c r="T120" s="2">
        <v>0.66700000000000004</v>
      </c>
      <c r="U120" s="2">
        <v>9</v>
      </c>
      <c r="V120" s="2">
        <v>93</v>
      </c>
      <c r="W120" s="2">
        <v>8.6</v>
      </c>
      <c r="X120" s="2">
        <v>2.4700000000000002</v>
      </c>
      <c r="Y120" s="2">
        <v>8.4</v>
      </c>
      <c r="Z120" s="2">
        <v>0</v>
      </c>
      <c r="AA120" s="2">
        <v>3</v>
      </c>
      <c r="AB120" s="2">
        <v>3</v>
      </c>
      <c r="AC120" s="2">
        <v>2</v>
      </c>
      <c r="AD120" s="16"/>
      <c r="AE120" t="str">
        <f t="shared" si="5"/>
        <v>Include</v>
      </c>
      <c r="AF120" t="str">
        <f t="shared" si="6"/>
        <v>2022_NJD</v>
      </c>
    </row>
    <row r="121" spans="1:32">
      <c r="A121">
        <v>2022</v>
      </c>
      <c r="B121" s="15">
        <v>15</v>
      </c>
      <c r="C121" s="1" t="s">
        <v>398</v>
      </c>
      <c r="D121" s="2">
        <v>34</v>
      </c>
      <c r="E121" s="1" t="s">
        <v>82</v>
      </c>
      <c r="F121" s="3" t="s">
        <v>32</v>
      </c>
      <c r="G121" s="2">
        <v>50</v>
      </c>
      <c r="H121" s="2">
        <v>49</v>
      </c>
      <c r="I121" s="2">
        <v>24</v>
      </c>
      <c r="J121" s="2">
        <v>20</v>
      </c>
      <c r="K121" s="2">
        <v>3</v>
      </c>
      <c r="L121" s="2">
        <v>145</v>
      </c>
      <c r="M121" s="2">
        <v>1466</v>
      </c>
      <c r="N121" s="2">
        <v>1321</v>
      </c>
      <c r="O121" s="2">
        <v>0.90100000000000002</v>
      </c>
      <c r="P121" s="2">
        <v>3.07</v>
      </c>
      <c r="Q121" s="2">
        <v>1</v>
      </c>
      <c r="R121" s="5">
        <v>118.09861111111111</v>
      </c>
      <c r="S121" s="2">
        <v>30</v>
      </c>
      <c r="T121" s="2">
        <v>0.61199999999999999</v>
      </c>
      <c r="U121" s="2">
        <v>10</v>
      </c>
      <c r="V121" s="2">
        <v>103</v>
      </c>
      <c r="W121" s="2">
        <v>-4.5999999999999996</v>
      </c>
      <c r="X121" s="2">
        <v>3.11</v>
      </c>
      <c r="Y121" s="2">
        <v>7.8</v>
      </c>
      <c r="Z121" s="2">
        <v>0</v>
      </c>
      <c r="AA121" s="2">
        <v>0</v>
      </c>
      <c r="AB121" s="2">
        <v>0</v>
      </c>
      <c r="AC121" s="2">
        <v>2</v>
      </c>
      <c r="AD121" s="16"/>
      <c r="AE121" t="str">
        <f t="shared" si="5"/>
        <v>Include</v>
      </c>
      <c r="AF121" t="str">
        <f t="shared" si="6"/>
        <v>2022_FLA</v>
      </c>
    </row>
    <row r="122" spans="1:32">
      <c r="A122">
        <v>2022</v>
      </c>
      <c r="B122" s="15">
        <v>16</v>
      </c>
      <c r="C122" s="1" t="s">
        <v>403</v>
      </c>
      <c r="D122" s="2">
        <v>24</v>
      </c>
      <c r="E122" s="1" t="s">
        <v>19</v>
      </c>
      <c r="F122" s="3" t="s">
        <v>32</v>
      </c>
      <c r="G122" s="2">
        <v>50</v>
      </c>
      <c r="H122" s="2">
        <v>48</v>
      </c>
      <c r="I122" s="2">
        <v>29</v>
      </c>
      <c r="J122" s="2">
        <v>14</v>
      </c>
      <c r="K122" s="2">
        <v>5</v>
      </c>
      <c r="L122" s="2">
        <v>133</v>
      </c>
      <c r="M122" s="2">
        <v>1536</v>
      </c>
      <c r="N122" s="2">
        <v>1403</v>
      </c>
      <c r="O122" s="2">
        <v>0.91300000000000003</v>
      </c>
      <c r="P122" s="2">
        <v>2.75</v>
      </c>
      <c r="Q122" s="2">
        <v>1</v>
      </c>
      <c r="R122" s="5">
        <v>120.96180555555556</v>
      </c>
      <c r="S122" s="2">
        <v>29</v>
      </c>
      <c r="T122" s="2">
        <v>0.60399999999999998</v>
      </c>
      <c r="U122" s="2">
        <v>9</v>
      </c>
      <c r="V122" s="2">
        <v>90</v>
      </c>
      <c r="W122" s="2">
        <v>14.1</v>
      </c>
      <c r="X122" s="2">
        <v>2.77</v>
      </c>
      <c r="Y122" s="2">
        <v>10.1</v>
      </c>
      <c r="Z122" s="2">
        <v>0</v>
      </c>
      <c r="AA122" s="2">
        <v>2</v>
      </c>
      <c r="AB122" s="2">
        <v>2</v>
      </c>
      <c r="AC122" s="2">
        <v>0</v>
      </c>
      <c r="AD122" s="42" t="s">
        <v>468</v>
      </c>
      <c r="AE122" t="str">
        <f t="shared" si="5"/>
        <v>Include</v>
      </c>
      <c r="AF122" t="str">
        <f t="shared" si="6"/>
        <v>2022_EDM</v>
      </c>
    </row>
    <row r="123" spans="1:32">
      <c r="A123">
        <v>2022</v>
      </c>
      <c r="B123" s="15">
        <v>17</v>
      </c>
      <c r="C123" s="1" t="s">
        <v>391</v>
      </c>
      <c r="D123" s="2">
        <v>26</v>
      </c>
      <c r="E123" s="1" t="s">
        <v>444</v>
      </c>
      <c r="F123" s="3" t="s">
        <v>32</v>
      </c>
      <c r="G123" s="2">
        <v>50</v>
      </c>
      <c r="H123" s="2">
        <v>49</v>
      </c>
      <c r="I123" s="2">
        <v>18</v>
      </c>
      <c r="J123" s="2">
        <v>24</v>
      </c>
      <c r="K123" s="2">
        <v>6</v>
      </c>
      <c r="L123" s="2">
        <v>168</v>
      </c>
      <c r="M123" s="2">
        <v>1670</v>
      </c>
      <c r="N123" s="2">
        <v>1502</v>
      </c>
      <c r="O123" s="2">
        <v>0.89900000000000002</v>
      </c>
      <c r="P123" s="2">
        <v>3.43</v>
      </c>
      <c r="Q123" s="2">
        <v>3</v>
      </c>
      <c r="R123" s="5">
        <v>122.53472222222223</v>
      </c>
      <c r="S123" s="2">
        <v>22</v>
      </c>
      <c r="T123" s="2">
        <v>0.44900000000000001</v>
      </c>
      <c r="U123" s="2">
        <v>7</v>
      </c>
      <c r="V123" s="2">
        <v>105</v>
      </c>
      <c r="W123" s="2">
        <v>-8.1</v>
      </c>
      <c r="X123" s="2">
        <v>3.47</v>
      </c>
      <c r="Y123" s="2">
        <v>8.6</v>
      </c>
      <c r="Z123" s="2">
        <v>0</v>
      </c>
      <c r="AA123" s="2">
        <v>0</v>
      </c>
      <c r="AB123" s="2">
        <v>0</v>
      </c>
      <c r="AC123" s="2">
        <v>2</v>
      </c>
      <c r="AD123" s="16"/>
      <c r="AE123" t="str">
        <f t="shared" si="5"/>
        <v>Include</v>
      </c>
      <c r="AF123" t="str">
        <f t="shared" si="6"/>
        <v>2022_ARI</v>
      </c>
    </row>
    <row r="124" spans="1:32">
      <c r="A124">
        <v>2022</v>
      </c>
      <c r="B124" s="15">
        <v>18</v>
      </c>
      <c r="C124" s="1" t="s">
        <v>411</v>
      </c>
      <c r="D124" s="2">
        <v>29</v>
      </c>
      <c r="E124" s="1" t="s">
        <v>21</v>
      </c>
      <c r="F124" s="3" t="s">
        <v>32</v>
      </c>
      <c r="G124" s="2">
        <v>49</v>
      </c>
      <c r="H124" s="2">
        <v>48</v>
      </c>
      <c r="I124" s="4">
        <v>40</v>
      </c>
      <c r="J124" s="2">
        <v>6</v>
      </c>
      <c r="K124" s="2">
        <v>1</v>
      </c>
      <c r="L124" s="2">
        <v>91</v>
      </c>
      <c r="M124" s="2">
        <v>1457</v>
      </c>
      <c r="N124" s="2">
        <v>1366</v>
      </c>
      <c r="O124" s="4">
        <v>0.93799999999999994</v>
      </c>
      <c r="P124" s="4">
        <v>1.89</v>
      </c>
      <c r="Q124" s="2">
        <v>2</v>
      </c>
      <c r="R124" s="5">
        <v>120.09166666666667</v>
      </c>
      <c r="S124" s="2">
        <v>43</v>
      </c>
      <c r="T124" s="2">
        <v>0.89600000000000002</v>
      </c>
      <c r="U124" s="2">
        <v>1</v>
      </c>
      <c r="V124" s="4">
        <v>65</v>
      </c>
      <c r="W124" s="4">
        <v>48.5</v>
      </c>
      <c r="X124" s="4">
        <v>1.89</v>
      </c>
      <c r="Y124" s="2">
        <v>13.2</v>
      </c>
      <c r="Z124" s="2">
        <v>1</v>
      </c>
      <c r="AA124" s="2">
        <v>0</v>
      </c>
      <c r="AB124" s="2">
        <v>1</v>
      </c>
      <c r="AC124" s="2">
        <v>2</v>
      </c>
      <c r="AD124" s="42" t="s">
        <v>469</v>
      </c>
      <c r="AE124" t="str">
        <f t="shared" si="5"/>
        <v>Include</v>
      </c>
      <c r="AF124" t="str">
        <f t="shared" si="6"/>
        <v>2022_BOS</v>
      </c>
    </row>
    <row r="125" spans="1:32">
      <c r="A125">
        <v>2022</v>
      </c>
      <c r="B125" s="15">
        <v>19</v>
      </c>
      <c r="C125" s="1" t="s">
        <v>470</v>
      </c>
      <c r="D125" s="2">
        <v>33</v>
      </c>
      <c r="E125" s="1" t="s">
        <v>394</v>
      </c>
      <c r="F125" s="3" t="s">
        <v>32</v>
      </c>
      <c r="G125" s="2">
        <v>48</v>
      </c>
      <c r="H125" s="2">
        <v>42</v>
      </c>
      <c r="I125" s="2">
        <v>27</v>
      </c>
      <c r="J125" s="2">
        <v>13</v>
      </c>
      <c r="K125" s="2">
        <v>3</v>
      </c>
      <c r="L125" s="2">
        <v>131</v>
      </c>
      <c r="M125" s="2">
        <v>1145</v>
      </c>
      <c r="N125" s="2">
        <v>1014</v>
      </c>
      <c r="O125" s="2">
        <v>0.88600000000000001</v>
      </c>
      <c r="P125" s="2">
        <v>2.99</v>
      </c>
      <c r="Q125" s="2">
        <v>3</v>
      </c>
      <c r="R125" s="5">
        <v>109.40208333333334</v>
      </c>
      <c r="S125" s="2">
        <v>20</v>
      </c>
      <c r="T125" s="2">
        <v>0.47599999999999998</v>
      </c>
      <c r="U125" s="2">
        <v>14</v>
      </c>
      <c r="V125" s="2">
        <v>119</v>
      </c>
      <c r="W125" s="2">
        <v>-21.4</v>
      </c>
      <c r="X125" s="2">
        <v>3.02</v>
      </c>
      <c r="Y125" s="2">
        <v>4.3</v>
      </c>
      <c r="Z125" s="2">
        <v>0</v>
      </c>
      <c r="AA125" s="2">
        <v>0</v>
      </c>
      <c r="AB125" s="2">
        <v>0</v>
      </c>
      <c r="AC125" s="2">
        <v>0</v>
      </c>
      <c r="AD125" s="16"/>
      <c r="AE125" t="str">
        <f t="shared" si="5"/>
        <v>Include</v>
      </c>
      <c r="AF125" t="str">
        <f t="shared" si="6"/>
        <v>2022_SEA</v>
      </c>
    </row>
    <row r="126" spans="1:32">
      <c r="A126">
        <v>2022</v>
      </c>
      <c r="B126" s="15">
        <v>20</v>
      </c>
      <c r="C126" s="1" t="s">
        <v>418</v>
      </c>
      <c r="D126" s="2">
        <v>27</v>
      </c>
      <c r="E126" s="1" t="s">
        <v>27</v>
      </c>
      <c r="F126" s="3" t="s">
        <v>32</v>
      </c>
      <c r="G126" s="2">
        <v>47</v>
      </c>
      <c r="H126" s="2">
        <v>47</v>
      </c>
      <c r="I126" s="2">
        <v>24</v>
      </c>
      <c r="J126" s="2">
        <v>13</v>
      </c>
      <c r="K126" s="2">
        <v>7</v>
      </c>
      <c r="L126" s="2">
        <v>128</v>
      </c>
      <c r="M126" s="2">
        <v>1414</v>
      </c>
      <c r="N126" s="2">
        <v>1286</v>
      </c>
      <c r="O126" s="2">
        <v>0.90900000000000003</v>
      </c>
      <c r="P126" s="2">
        <v>2.9</v>
      </c>
      <c r="Q126" s="2">
        <v>2</v>
      </c>
      <c r="R126" s="5">
        <v>110.41805555555555</v>
      </c>
      <c r="S126" s="2">
        <v>27</v>
      </c>
      <c r="T126" s="2">
        <v>0.57399999999999995</v>
      </c>
      <c r="U126" s="2">
        <v>5</v>
      </c>
      <c r="V126" s="2">
        <v>95</v>
      </c>
      <c r="W126" s="2">
        <v>7.4</v>
      </c>
      <c r="X126" s="2">
        <v>2.92</v>
      </c>
      <c r="Y126" s="2">
        <v>8.8000000000000007</v>
      </c>
      <c r="Z126" s="2">
        <v>0</v>
      </c>
      <c r="AA126" s="2">
        <v>2</v>
      </c>
      <c r="AB126" s="2">
        <v>2</v>
      </c>
      <c r="AC126" s="2">
        <v>2</v>
      </c>
      <c r="AD126" s="16"/>
      <c r="AE126" t="str">
        <f t="shared" si="5"/>
        <v>Include</v>
      </c>
      <c r="AF126" t="str">
        <f t="shared" si="6"/>
        <v>2022_PIT</v>
      </c>
    </row>
    <row r="127" spans="1:32">
      <c r="A127">
        <v>2022</v>
      </c>
      <c r="B127" s="15">
        <v>21</v>
      </c>
      <c r="C127" s="1" t="s">
        <v>450</v>
      </c>
      <c r="D127" s="2">
        <v>38</v>
      </c>
      <c r="E127" s="1" t="s">
        <v>97</v>
      </c>
      <c r="F127" s="3" t="s">
        <v>32</v>
      </c>
      <c r="G127" s="2">
        <v>46</v>
      </c>
      <c r="H127" s="2">
        <v>45</v>
      </c>
      <c r="I127" s="2">
        <v>24</v>
      </c>
      <c r="J127" s="2">
        <v>16</v>
      </c>
      <c r="K127" s="2">
        <v>4</v>
      </c>
      <c r="L127" s="2">
        <v>126</v>
      </c>
      <c r="M127" s="2">
        <v>1367</v>
      </c>
      <c r="N127" s="2">
        <v>1241</v>
      </c>
      <c r="O127" s="2">
        <v>0.90800000000000003</v>
      </c>
      <c r="P127" s="2">
        <v>2.85</v>
      </c>
      <c r="Q127" s="2">
        <v>2</v>
      </c>
      <c r="R127" s="5">
        <v>110.59513888888888</v>
      </c>
      <c r="S127" s="2">
        <v>26</v>
      </c>
      <c r="T127" s="2">
        <v>0.57799999999999996</v>
      </c>
      <c r="U127" s="2">
        <v>8</v>
      </c>
      <c r="V127" s="2">
        <v>96</v>
      </c>
      <c r="W127" s="2">
        <v>4.9000000000000004</v>
      </c>
      <c r="X127" s="2">
        <v>2.87</v>
      </c>
      <c r="Y127" s="2">
        <v>8.1999999999999993</v>
      </c>
      <c r="Z127" s="2">
        <v>0</v>
      </c>
      <c r="AA127" s="2">
        <v>1</v>
      </c>
      <c r="AB127" s="2">
        <v>1</v>
      </c>
      <c r="AC127" s="2">
        <v>2</v>
      </c>
      <c r="AD127" s="17" t="s">
        <v>471</v>
      </c>
      <c r="AE127" t="str">
        <f t="shared" si="5"/>
        <v>Include</v>
      </c>
      <c r="AF127" t="str">
        <f t="shared" si="6"/>
        <v>2022_MIN</v>
      </c>
    </row>
    <row r="128" spans="1:32">
      <c r="A128">
        <v>2022</v>
      </c>
      <c r="B128" s="15">
        <v>22</v>
      </c>
      <c r="C128" s="1" t="s">
        <v>472</v>
      </c>
      <c r="D128" s="2">
        <v>34</v>
      </c>
      <c r="E128" s="1" t="s">
        <v>171</v>
      </c>
      <c r="F128" s="3" t="s">
        <v>32</v>
      </c>
      <c r="G128" s="2">
        <v>43</v>
      </c>
      <c r="H128" s="2">
        <v>41</v>
      </c>
      <c r="I128" s="2">
        <v>12</v>
      </c>
      <c r="J128" s="2">
        <v>21</v>
      </c>
      <c r="K128" s="2">
        <v>8</v>
      </c>
      <c r="L128" s="2">
        <v>147</v>
      </c>
      <c r="M128" s="2">
        <v>1335</v>
      </c>
      <c r="N128" s="2">
        <v>1188</v>
      </c>
      <c r="O128" s="2">
        <v>0.89</v>
      </c>
      <c r="P128" s="2">
        <v>3.48</v>
      </c>
      <c r="Q128" s="2">
        <v>3</v>
      </c>
      <c r="R128" s="5">
        <v>105.75</v>
      </c>
      <c r="S128" s="2">
        <v>18</v>
      </c>
      <c r="T128" s="2">
        <v>0.439</v>
      </c>
      <c r="U128" s="2">
        <v>11</v>
      </c>
      <c r="V128" s="2">
        <v>115</v>
      </c>
      <c r="W128" s="2">
        <v>-19.2</v>
      </c>
      <c r="X128" s="2">
        <v>3.52</v>
      </c>
      <c r="Y128" s="2">
        <v>5.6</v>
      </c>
      <c r="Z128" s="2">
        <v>0</v>
      </c>
      <c r="AA128" s="2">
        <v>0</v>
      </c>
      <c r="AB128" s="2">
        <v>0</v>
      </c>
      <c r="AC128" s="2">
        <v>2</v>
      </c>
      <c r="AD128" s="16"/>
      <c r="AE128" t="str">
        <f t="shared" si="5"/>
        <v>Include</v>
      </c>
      <c r="AF128" t="str">
        <f t="shared" si="6"/>
        <v>2022_SJS</v>
      </c>
    </row>
    <row r="129" spans="1:32">
      <c r="A129">
        <v>2022</v>
      </c>
      <c r="B129" s="44">
        <v>23</v>
      </c>
      <c r="C129" s="26" t="s">
        <v>424</v>
      </c>
      <c r="D129" s="27">
        <v>32</v>
      </c>
      <c r="E129" s="26" t="s">
        <v>383</v>
      </c>
      <c r="F129" s="28" t="s">
        <v>32</v>
      </c>
      <c r="G129" s="27">
        <v>42</v>
      </c>
      <c r="H129" s="27">
        <v>41</v>
      </c>
      <c r="I129" s="27">
        <v>15</v>
      </c>
      <c r="J129" s="27">
        <v>24</v>
      </c>
      <c r="K129" s="27">
        <v>3</v>
      </c>
      <c r="L129" s="27">
        <v>145</v>
      </c>
      <c r="M129" s="27">
        <v>1335</v>
      </c>
      <c r="N129" s="27">
        <v>1190</v>
      </c>
      <c r="O129" s="27">
        <v>0.89100000000000001</v>
      </c>
      <c r="P129" s="27">
        <v>3.55</v>
      </c>
      <c r="Q129" s="27">
        <v>1</v>
      </c>
      <c r="R129" s="29">
        <v>102.10069444444444</v>
      </c>
      <c r="S129" s="27">
        <v>20</v>
      </c>
      <c r="T129" s="27">
        <v>0.48799999999999999</v>
      </c>
      <c r="U129" s="27">
        <v>10</v>
      </c>
      <c r="V129" s="27">
        <v>113</v>
      </c>
      <c r="W129" s="27">
        <v>-17.2</v>
      </c>
      <c r="X129" s="27">
        <v>3.6</v>
      </c>
      <c r="Y129" s="27">
        <v>5.8</v>
      </c>
      <c r="Z129" s="27">
        <v>0</v>
      </c>
      <c r="AA129" s="27">
        <v>1</v>
      </c>
      <c r="AB129" s="27">
        <v>1</v>
      </c>
      <c r="AC129" s="27">
        <v>2</v>
      </c>
      <c r="AD129" s="106"/>
      <c r="AE129" t="str">
        <f t="shared" si="5"/>
        <v>Include</v>
      </c>
      <c r="AF129" t="str">
        <f t="shared" si="6"/>
        <v>2022_MTL</v>
      </c>
    </row>
    <row r="130" spans="1:32">
      <c r="A130">
        <v>2022</v>
      </c>
      <c r="B130" s="15">
        <v>24</v>
      </c>
      <c r="C130" s="1" t="s">
        <v>452</v>
      </c>
      <c r="D130" s="2">
        <v>25</v>
      </c>
      <c r="E130" s="1" t="s">
        <v>22</v>
      </c>
      <c r="F130" s="3" t="s">
        <v>32</v>
      </c>
      <c r="G130" s="2">
        <v>42</v>
      </c>
      <c r="H130" s="2">
        <v>40</v>
      </c>
      <c r="I130" s="2">
        <v>27</v>
      </c>
      <c r="J130" s="2">
        <v>10</v>
      </c>
      <c r="K130" s="2">
        <v>5</v>
      </c>
      <c r="L130" s="2">
        <v>96</v>
      </c>
      <c r="M130" s="2">
        <v>1184</v>
      </c>
      <c r="N130" s="2">
        <v>1088</v>
      </c>
      <c r="O130" s="2">
        <v>0.91900000000000004</v>
      </c>
      <c r="P130" s="2">
        <v>2.33</v>
      </c>
      <c r="Q130" s="2">
        <v>4</v>
      </c>
      <c r="R130" s="5">
        <v>103.15</v>
      </c>
      <c r="S130" s="2">
        <v>27</v>
      </c>
      <c r="T130" s="2">
        <v>0.67500000000000004</v>
      </c>
      <c r="U130" s="2">
        <v>7</v>
      </c>
      <c r="V130" s="2">
        <v>85</v>
      </c>
      <c r="W130" s="2">
        <v>17.399999999999999</v>
      </c>
      <c r="X130" s="2">
        <v>2.35</v>
      </c>
      <c r="Y130" s="2">
        <v>8.5</v>
      </c>
      <c r="Z130" s="2">
        <v>0</v>
      </c>
      <c r="AA130" s="2">
        <v>2</v>
      </c>
      <c r="AB130" s="2">
        <v>2</v>
      </c>
      <c r="AC130" s="2">
        <v>0</v>
      </c>
      <c r="AD130" s="16"/>
      <c r="AE130" t="str">
        <f t="shared" si="5"/>
        <v>Include</v>
      </c>
      <c r="AF130" t="str">
        <f t="shared" si="6"/>
        <v>2022_TOR</v>
      </c>
    </row>
    <row r="131" spans="1:32" ht="15" thickBot="1">
      <c r="A131">
        <v>2022</v>
      </c>
      <c r="B131" s="18">
        <v>25</v>
      </c>
      <c r="C131" s="19" t="s">
        <v>473</v>
      </c>
      <c r="D131" s="20">
        <v>37</v>
      </c>
      <c r="E131" s="21" t="s">
        <v>314</v>
      </c>
      <c r="F131" s="21" t="s">
        <v>32</v>
      </c>
      <c r="G131" s="20">
        <v>41</v>
      </c>
      <c r="H131" s="20">
        <v>36</v>
      </c>
      <c r="I131" s="20">
        <v>16</v>
      </c>
      <c r="J131" s="20">
        <v>15</v>
      </c>
      <c r="K131" s="20">
        <v>6</v>
      </c>
      <c r="L131" s="20">
        <v>127</v>
      </c>
      <c r="M131" s="20">
        <v>1080</v>
      </c>
      <c r="N131" s="20">
        <v>953</v>
      </c>
      <c r="O131" s="20">
        <v>0.88200000000000001</v>
      </c>
      <c r="P131" s="20">
        <v>3.41</v>
      </c>
      <c r="Q131" s="20">
        <v>2</v>
      </c>
      <c r="R131" s="22">
        <v>93.114583333333329</v>
      </c>
      <c r="S131" s="20">
        <v>14</v>
      </c>
      <c r="T131" s="20">
        <v>0.38900000000000001</v>
      </c>
      <c r="U131" s="20">
        <v>10</v>
      </c>
      <c r="V131" s="20">
        <v>123</v>
      </c>
      <c r="W131" s="20">
        <v>-23.6</v>
      </c>
      <c r="X131" s="20">
        <v>3.44</v>
      </c>
      <c r="Y131" s="20">
        <v>3.7</v>
      </c>
      <c r="Z131" s="20">
        <v>0</v>
      </c>
      <c r="AA131" s="20">
        <v>0</v>
      </c>
      <c r="AB131" s="20">
        <v>0</v>
      </c>
      <c r="AC131" s="20">
        <v>4</v>
      </c>
      <c r="AD131" s="24"/>
      <c r="AE131" t="str">
        <f t="shared" ref="AE131:AE190" si="7">IF(G131&gt;40,"Include","Exclude")</f>
        <v>Include</v>
      </c>
      <c r="AF131" t="str">
        <f t="shared" si="6"/>
        <v>2022_2TM</v>
      </c>
    </row>
    <row r="132" spans="1:32" ht="15" hidden="1" thickBot="1">
      <c r="A132">
        <v>2022</v>
      </c>
      <c r="B132" s="107">
        <v>26</v>
      </c>
      <c r="C132" s="108" t="s">
        <v>382</v>
      </c>
      <c r="D132" s="109">
        <v>26</v>
      </c>
      <c r="E132" s="108" t="s">
        <v>383</v>
      </c>
      <c r="F132" s="110" t="s">
        <v>32</v>
      </c>
      <c r="G132" s="109">
        <v>40</v>
      </c>
      <c r="H132" s="109">
        <v>39</v>
      </c>
      <c r="I132" s="109">
        <v>16</v>
      </c>
      <c r="J132" s="109">
        <v>19</v>
      </c>
      <c r="K132" s="109">
        <v>3</v>
      </c>
      <c r="L132" s="109">
        <v>133</v>
      </c>
      <c r="M132" s="109">
        <v>1345</v>
      </c>
      <c r="N132" s="109">
        <v>1212</v>
      </c>
      <c r="O132" s="109">
        <v>0.90100000000000002</v>
      </c>
      <c r="P132" s="109">
        <v>3.42</v>
      </c>
      <c r="Q132" s="109">
        <v>0</v>
      </c>
      <c r="R132" s="111">
        <v>97.243750000000006</v>
      </c>
      <c r="S132" s="109">
        <v>21</v>
      </c>
      <c r="T132" s="109">
        <v>0.53800000000000003</v>
      </c>
      <c r="U132" s="109">
        <v>8</v>
      </c>
      <c r="V132" s="109">
        <v>103</v>
      </c>
      <c r="W132" s="109">
        <v>-4.2</v>
      </c>
      <c r="X132" s="109">
        <v>3.47</v>
      </c>
      <c r="Y132" s="109">
        <v>7.2</v>
      </c>
      <c r="Z132" s="109">
        <v>0</v>
      </c>
      <c r="AA132" s="109">
        <v>0</v>
      </c>
      <c r="AB132" s="109">
        <v>0</v>
      </c>
      <c r="AC132" s="109">
        <v>0</v>
      </c>
      <c r="AD132" s="112"/>
      <c r="AE132" t="str">
        <f t="shared" si="7"/>
        <v>Exclude</v>
      </c>
    </row>
    <row r="133" spans="1:32">
      <c r="A133">
        <v>2021</v>
      </c>
      <c r="B133" s="7">
        <v>1</v>
      </c>
      <c r="C133" s="8" t="s">
        <v>388</v>
      </c>
      <c r="D133" s="9">
        <v>26</v>
      </c>
      <c r="E133" s="8" t="s">
        <v>389</v>
      </c>
      <c r="F133" s="10" t="s">
        <v>32</v>
      </c>
      <c r="G133" s="11">
        <v>67</v>
      </c>
      <c r="H133" s="9">
        <v>67</v>
      </c>
      <c r="I133" s="9">
        <v>38</v>
      </c>
      <c r="J133" s="9">
        <v>25</v>
      </c>
      <c r="K133" s="9">
        <v>3</v>
      </c>
      <c r="L133" s="9">
        <v>173</v>
      </c>
      <c r="M133" s="9">
        <v>2107</v>
      </c>
      <c r="N133" s="9">
        <v>1934</v>
      </c>
      <c r="O133" s="9">
        <v>0.91800000000000004</v>
      </c>
      <c r="P133" s="9">
        <v>2.64</v>
      </c>
      <c r="Q133" s="9">
        <v>4</v>
      </c>
      <c r="R133" s="113">
        <v>163.82083333333333</v>
      </c>
      <c r="S133" s="9">
        <v>43</v>
      </c>
      <c r="T133" s="9">
        <v>0.64200000000000002</v>
      </c>
      <c r="U133" s="9">
        <v>8</v>
      </c>
      <c r="V133" s="9">
        <v>88</v>
      </c>
      <c r="W133" s="9">
        <v>23</v>
      </c>
      <c r="X133" s="9">
        <v>2.7</v>
      </c>
      <c r="Y133" s="11">
        <v>14</v>
      </c>
      <c r="Z133" s="9">
        <v>0</v>
      </c>
      <c r="AA133" s="9">
        <v>0</v>
      </c>
      <c r="AB133" s="9">
        <v>0</v>
      </c>
      <c r="AC133" s="9">
        <v>0</v>
      </c>
      <c r="AD133" s="41" t="s">
        <v>474</v>
      </c>
      <c r="AE133" t="str">
        <f t="shared" si="7"/>
        <v>Include</v>
      </c>
      <c r="AF133" t="str">
        <f t="shared" ref="AF133:AF144" si="8">A133 &amp; "_" &amp; E133</f>
        <v>2021_NSH</v>
      </c>
    </row>
    <row r="134" spans="1:32">
      <c r="A134">
        <v>2021</v>
      </c>
      <c r="B134" s="15">
        <v>2</v>
      </c>
      <c r="C134" s="1" t="s">
        <v>379</v>
      </c>
      <c r="D134" s="2">
        <v>28</v>
      </c>
      <c r="E134" s="1" t="s">
        <v>23</v>
      </c>
      <c r="F134" s="3" t="s">
        <v>32</v>
      </c>
      <c r="G134" s="2">
        <v>66</v>
      </c>
      <c r="H134" s="2">
        <v>66</v>
      </c>
      <c r="I134" s="2">
        <v>29</v>
      </c>
      <c r="J134" s="2">
        <v>27</v>
      </c>
      <c r="K134" s="2">
        <v>10</v>
      </c>
      <c r="L134" s="4">
        <v>193</v>
      </c>
      <c r="M134" s="4">
        <v>2155</v>
      </c>
      <c r="N134" s="4">
        <v>1962</v>
      </c>
      <c r="O134" s="2">
        <v>0.91</v>
      </c>
      <c r="P134" s="2">
        <v>2.97</v>
      </c>
      <c r="Q134" s="2">
        <v>4</v>
      </c>
      <c r="R134" s="5">
        <v>162.64583333333334</v>
      </c>
      <c r="S134" s="2">
        <v>39</v>
      </c>
      <c r="T134" s="2">
        <v>0.59099999999999997</v>
      </c>
      <c r="U134" s="2">
        <v>10</v>
      </c>
      <c r="V134" s="2">
        <v>96</v>
      </c>
      <c r="W134" s="2">
        <v>7.4</v>
      </c>
      <c r="X134" s="2">
        <v>3.04</v>
      </c>
      <c r="Y134" s="2">
        <v>12.7</v>
      </c>
      <c r="Z134" s="2">
        <v>0</v>
      </c>
      <c r="AA134" s="2">
        <v>2</v>
      </c>
      <c r="AB134" s="2">
        <v>2</v>
      </c>
      <c r="AC134" s="2">
        <v>0</v>
      </c>
      <c r="AD134" s="16"/>
      <c r="AE134" t="str">
        <f t="shared" si="7"/>
        <v>Include</v>
      </c>
      <c r="AF134" t="str">
        <f t="shared" si="8"/>
        <v>2021_WPG</v>
      </c>
    </row>
    <row r="135" spans="1:32">
      <c r="A135">
        <v>2021</v>
      </c>
      <c r="B135" s="15">
        <v>3</v>
      </c>
      <c r="C135" s="1" t="s">
        <v>440</v>
      </c>
      <c r="D135" s="2">
        <v>26</v>
      </c>
      <c r="E135" s="1" t="s">
        <v>69</v>
      </c>
      <c r="F135" s="3" t="s">
        <v>32</v>
      </c>
      <c r="G135" s="2">
        <v>64</v>
      </c>
      <c r="H135" s="2">
        <v>61</v>
      </c>
      <c r="I135" s="2">
        <v>33</v>
      </c>
      <c r="J135" s="2">
        <v>22</v>
      </c>
      <c r="K135" s="2">
        <v>7</v>
      </c>
      <c r="L135" s="2">
        <v>168</v>
      </c>
      <c r="M135" s="2">
        <v>1967</v>
      </c>
      <c r="N135" s="2">
        <v>1799</v>
      </c>
      <c r="O135" s="2">
        <v>0.91500000000000004</v>
      </c>
      <c r="P135" s="2">
        <v>2.72</v>
      </c>
      <c r="Q135" s="2">
        <v>1</v>
      </c>
      <c r="R135" s="5">
        <v>154.19374999999999</v>
      </c>
      <c r="S135" s="2">
        <v>35</v>
      </c>
      <c r="T135" s="2">
        <v>0.57399999999999995</v>
      </c>
      <c r="U135" s="2">
        <v>7</v>
      </c>
      <c r="V135" s="2">
        <v>92</v>
      </c>
      <c r="W135" s="2">
        <v>14.9</v>
      </c>
      <c r="X135" s="2">
        <v>2.79</v>
      </c>
      <c r="Y135" s="2">
        <v>12.4</v>
      </c>
      <c r="Z135" s="2">
        <v>0</v>
      </c>
      <c r="AA135" s="2">
        <v>2</v>
      </c>
      <c r="AB135" s="2">
        <v>2</v>
      </c>
      <c r="AC135" s="2">
        <v>2</v>
      </c>
      <c r="AD135" s="42" t="s">
        <v>475</v>
      </c>
      <c r="AE135" t="str">
        <f t="shared" si="7"/>
        <v>Include</v>
      </c>
      <c r="AF135" t="str">
        <f t="shared" si="8"/>
        <v>2021_VAN</v>
      </c>
    </row>
    <row r="136" spans="1:32">
      <c r="A136">
        <v>2021</v>
      </c>
      <c r="B136" s="15">
        <v>4</v>
      </c>
      <c r="C136" s="1" t="s">
        <v>406</v>
      </c>
      <c r="D136" s="2">
        <v>32</v>
      </c>
      <c r="E136" s="1" t="s">
        <v>91</v>
      </c>
      <c r="F136" s="3" t="s">
        <v>32</v>
      </c>
      <c r="G136" s="2">
        <v>63</v>
      </c>
      <c r="H136" s="2">
        <v>63</v>
      </c>
      <c r="I136" s="2">
        <v>37</v>
      </c>
      <c r="J136" s="2">
        <v>15</v>
      </c>
      <c r="K136" s="2">
        <v>9</v>
      </c>
      <c r="L136" s="2">
        <v>137</v>
      </c>
      <c r="M136" s="2">
        <v>1754</v>
      </c>
      <c r="N136" s="2">
        <v>1617</v>
      </c>
      <c r="O136" s="2">
        <v>0.92200000000000004</v>
      </c>
      <c r="P136" s="2">
        <v>2.2200000000000002</v>
      </c>
      <c r="Q136" s="4">
        <v>9</v>
      </c>
      <c r="R136" s="5">
        <v>153.99305555555554</v>
      </c>
      <c r="S136" s="2">
        <v>38</v>
      </c>
      <c r="T136" s="2">
        <v>0.60299999999999998</v>
      </c>
      <c r="U136" s="2">
        <v>6</v>
      </c>
      <c r="V136" s="2">
        <v>84</v>
      </c>
      <c r="W136" s="2">
        <v>26.1</v>
      </c>
      <c r="X136" s="2">
        <v>2.27</v>
      </c>
      <c r="Y136" s="2">
        <v>12.4</v>
      </c>
      <c r="Z136" s="2">
        <v>0</v>
      </c>
      <c r="AA136" s="2">
        <v>3</v>
      </c>
      <c r="AB136" s="2">
        <v>3</v>
      </c>
      <c r="AC136" s="2">
        <v>10</v>
      </c>
      <c r="AD136" s="42" t="s">
        <v>476</v>
      </c>
      <c r="AE136" t="str">
        <f t="shared" si="7"/>
        <v>Include</v>
      </c>
      <c r="AF136" t="str">
        <f t="shared" si="8"/>
        <v>2021_CGY</v>
      </c>
    </row>
    <row r="137" spans="1:32">
      <c r="A137">
        <v>2021</v>
      </c>
      <c r="B137" s="15">
        <v>5</v>
      </c>
      <c r="C137" s="1" t="s">
        <v>381</v>
      </c>
      <c r="D137" s="2">
        <v>27</v>
      </c>
      <c r="E137" s="1" t="s">
        <v>14</v>
      </c>
      <c r="F137" s="3" t="s">
        <v>32</v>
      </c>
      <c r="G137" s="2">
        <v>63</v>
      </c>
      <c r="H137" s="2">
        <v>63</v>
      </c>
      <c r="I137" s="4">
        <v>39</v>
      </c>
      <c r="J137" s="2">
        <v>18</v>
      </c>
      <c r="K137" s="2">
        <v>5</v>
      </c>
      <c r="L137" s="2">
        <v>156</v>
      </c>
      <c r="M137" s="2">
        <v>1868</v>
      </c>
      <c r="N137" s="2">
        <v>1712</v>
      </c>
      <c r="O137" s="2">
        <v>0.91600000000000004</v>
      </c>
      <c r="P137" s="2">
        <v>2.4900000000000002</v>
      </c>
      <c r="Q137" s="2">
        <v>2</v>
      </c>
      <c r="R137" s="5">
        <v>156.69791666666666</v>
      </c>
      <c r="S137" s="2">
        <v>39</v>
      </c>
      <c r="T137" s="2">
        <v>0.61899999999999999</v>
      </c>
      <c r="U137" s="2">
        <v>7</v>
      </c>
      <c r="V137" s="2">
        <v>90</v>
      </c>
      <c r="W137" s="2">
        <v>17.7</v>
      </c>
      <c r="X137" s="2">
        <v>2.5499999999999998</v>
      </c>
      <c r="Y137" s="2">
        <v>12.2</v>
      </c>
      <c r="Z137" s="2">
        <v>0</v>
      </c>
      <c r="AA137" s="2">
        <v>1</v>
      </c>
      <c r="AB137" s="2">
        <v>1</v>
      </c>
      <c r="AC137" s="2">
        <v>6</v>
      </c>
      <c r="AD137" s="42" t="s">
        <v>477</v>
      </c>
      <c r="AE137" t="str">
        <f t="shared" si="7"/>
        <v>Include</v>
      </c>
      <c r="AF137" t="str">
        <f t="shared" si="8"/>
        <v>2021_TBL</v>
      </c>
    </row>
    <row r="138" spans="1:32">
      <c r="A138">
        <v>2021</v>
      </c>
      <c r="B138" s="15">
        <v>6</v>
      </c>
      <c r="C138" s="1" t="s">
        <v>400</v>
      </c>
      <c r="D138" s="2">
        <v>27</v>
      </c>
      <c r="E138" s="1" t="s">
        <v>209</v>
      </c>
      <c r="F138" s="3" t="s">
        <v>32</v>
      </c>
      <c r="G138" s="2">
        <v>59</v>
      </c>
      <c r="H138" s="2">
        <v>56</v>
      </c>
      <c r="I138" s="2">
        <v>27</v>
      </c>
      <c r="J138" s="2">
        <v>23</v>
      </c>
      <c r="K138" s="2">
        <v>7</v>
      </c>
      <c r="L138" s="2">
        <v>178</v>
      </c>
      <c r="M138" s="2">
        <v>1920</v>
      </c>
      <c r="N138" s="2">
        <v>1742</v>
      </c>
      <c r="O138" s="2">
        <v>0.90700000000000003</v>
      </c>
      <c r="P138" s="2">
        <v>3.22</v>
      </c>
      <c r="Q138" s="2">
        <v>2</v>
      </c>
      <c r="R138" s="5">
        <v>138.33819444444444</v>
      </c>
      <c r="S138" s="2">
        <v>27</v>
      </c>
      <c r="T138" s="2">
        <v>0.48199999999999998</v>
      </c>
      <c r="U138" s="2">
        <v>5</v>
      </c>
      <c r="V138" s="2">
        <v>100</v>
      </c>
      <c r="W138" s="2">
        <v>0.6</v>
      </c>
      <c r="X138" s="2">
        <v>3.31</v>
      </c>
      <c r="Y138" s="2">
        <v>10.7</v>
      </c>
      <c r="Z138" s="2">
        <v>0</v>
      </c>
      <c r="AA138" s="2">
        <v>2</v>
      </c>
      <c r="AB138" s="2">
        <v>2</v>
      </c>
      <c r="AC138" s="2">
        <v>8</v>
      </c>
      <c r="AD138" s="16"/>
      <c r="AE138" t="str">
        <f t="shared" si="7"/>
        <v>Include</v>
      </c>
      <c r="AF138" t="str">
        <f t="shared" si="8"/>
        <v>2021_CBJ</v>
      </c>
    </row>
    <row r="139" spans="1:32">
      <c r="A139">
        <v>2021</v>
      </c>
      <c r="B139" s="15">
        <v>7</v>
      </c>
      <c r="C139" s="1" t="s">
        <v>415</v>
      </c>
      <c r="D139" s="2">
        <v>26</v>
      </c>
      <c r="E139" s="1" t="s">
        <v>234</v>
      </c>
      <c r="F139" s="3" t="s">
        <v>32</v>
      </c>
      <c r="G139" s="2">
        <v>59</v>
      </c>
      <c r="H139" s="2">
        <v>52</v>
      </c>
      <c r="I139" s="2">
        <v>20</v>
      </c>
      <c r="J139" s="2">
        <v>24</v>
      </c>
      <c r="K139" s="2">
        <v>9</v>
      </c>
      <c r="L139" s="2">
        <v>178</v>
      </c>
      <c r="M139" s="2">
        <v>1796</v>
      </c>
      <c r="N139" s="2">
        <v>1618</v>
      </c>
      <c r="O139" s="2">
        <v>0.90100000000000002</v>
      </c>
      <c r="P139" s="2">
        <v>3.31</v>
      </c>
      <c r="Q139" s="2">
        <v>4</v>
      </c>
      <c r="R139" s="5">
        <v>134.61666666666667</v>
      </c>
      <c r="S139" s="2">
        <v>28</v>
      </c>
      <c r="T139" s="2">
        <v>0.53800000000000003</v>
      </c>
      <c r="U139" s="2">
        <v>10</v>
      </c>
      <c r="V139" s="2">
        <v>107</v>
      </c>
      <c r="W139" s="2">
        <v>-11</v>
      </c>
      <c r="X139" s="2">
        <v>3.4</v>
      </c>
      <c r="Y139" s="2">
        <v>8.8000000000000007</v>
      </c>
      <c r="Z139" s="2">
        <v>0</v>
      </c>
      <c r="AA139" s="2">
        <v>2</v>
      </c>
      <c r="AB139" s="2">
        <v>2</v>
      </c>
      <c r="AC139" s="2">
        <v>2</v>
      </c>
      <c r="AD139" s="17" t="s">
        <v>478</v>
      </c>
      <c r="AE139" t="str">
        <f t="shared" si="7"/>
        <v>Include</v>
      </c>
      <c r="AF139" t="str">
        <f t="shared" si="8"/>
        <v>2021_DET</v>
      </c>
    </row>
    <row r="140" spans="1:32">
      <c r="A140">
        <v>2021</v>
      </c>
      <c r="B140" s="15">
        <v>8</v>
      </c>
      <c r="C140" s="1" t="s">
        <v>418</v>
      </c>
      <c r="D140" s="2">
        <v>26</v>
      </c>
      <c r="E140" s="1" t="s">
        <v>27</v>
      </c>
      <c r="F140" s="3" t="s">
        <v>32</v>
      </c>
      <c r="G140" s="2">
        <v>58</v>
      </c>
      <c r="H140" s="2">
        <v>56</v>
      </c>
      <c r="I140" s="2">
        <v>34</v>
      </c>
      <c r="J140" s="2">
        <v>18</v>
      </c>
      <c r="K140" s="2">
        <v>6</v>
      </c>
      <c r="L140" s="2">
        <v>138</v>
      </c>
      <c r="M140" s="2">
        <v>1711</v>
      </c>
      <c r="N140" s="2">
        <v>1573</v>
      </c>
      <c r="O140" s="2">
        <v>0.91900000000000004</v>
      </c>
      <c r="P140" s="2">
        <v>2.42</v>
      </c>
      <c r="Q140" s="2">
        <v>4</v>
      </c>
      <c r="R140" s="5">
        <v>142.29930555555555</v>
      </c>
      <c r="S140" s="2">
        <v>35</v>
      </c>
      <c r="T140" s="2">
        <v>0.625</v>
      </c>
      <c r="U140" s="2">
        <v>6</v>
      </c>
      <c r="V140" s="2">
        <v>87</v>
      </c>
      <c r="W140" s="2">
        <v>21.1</v>
      </c>
      <c r="X140" s="2">
        <v>2.48</v>
      </c>
      <c r="Y140" s="2">
        <v>11.6</v>
      </c>
      <c r="Z140" s="2">
        <v>0</v>
      </c>
      <c r="AA140" s="2">
        <v>2</v>
      </c>
      <c r="AB140" s="2">
        <v>2</v>
      </c>
      <c r="AC140" s="2">
        <v>2</v>
      </c>
      <c r="AD140" s="42" t="s">
        <v>479</v>
      </c>
      <c r="AE140" t="str">
        <f t="shared" si="7"/>
        <v>Include</v>
      </c>
      <c r="AF140" t="str">
        <f t="shared" si="8"/>
        <v>2021_PIT</v>
      </c>
    </row>
    <row r="141" spans="1:32">
      <c r="A141">
        <v>2021</v>
      </c>
      <c r="B141" s="15">
        <v>9</v>
      </c>
      <c r="C141" s="1" t="s">
        <v>405</v>
      </c>
      <c r="D141" s="2">
        <v>31</v>
      </c>
      <c r="E141" s="1" t="s">
        <v>17</v>
      </c>
      <c r="F141" s="3" t="s">
        <v>32</v>
      </c>
      <c r="G141" s="2">
        <v>57</v>
      </c>
      <c r="H141" s="2">
        <v>57</v>
      </c>
      <c r="I141" s="2">
        <v>37</v>
      </c>
      <c r="J141" s="2">
        <v>12</v>
      </c>
      <c r="K141" s="2">
        <v>4</v>
      </c>
      <c r="L141" s="2">
        <v>138</v>
      </c>
      <c r="M141" s="2">
        <v>1754</v>
      </c>
      <c r="N141" s="2">
        <v>1616</v>
      </c>
      <c r="O141" s="2">
        <v>0.92100000000000004</v>
      </c>
      <c r="P141" s="2">
        <v>2.54</v>
      </c>
      <c r="Q141" s="2">
        <v>5</v>
      </c>
      <c r="R141" s="5">
        <v>135.78125</v>
      </c>
      <c r="S141" s="2">
        <v>32</v>
      </c>
      <c r="T141" s="2">
        <v>0.56100000000000005</v>
      </c>
      <c r="U141" s="2">
        <v>7</v>
      </c>
      <c r="V141" s="2">
        <v>85</v>
      </c>
      <c r="W141" s="2">
        <v>25.1</v>
      </c>
      <c r="X141" s="2">
        <v>2.6</v>
      </c>
      <c r="Y141" s="2">
        <v>12.3</v>
      </c>
      <c r="Z141" s="2">
        <v>0</v>
      </c>
      <c r="AA141" s="2">
        <v>0</v>
      </c>
      <c r="AB141" s="2">
        <v>0</v>
      </c>
      <c r="AC141" s="2">
        <v>2</v>
      </c>
      <c r="AD141" s="17" t="s">
        <v>480</v>
      </c>
      <c r="AE141" t="str">
        <f t="shared" si="7"/>
        <v>Include</v>
      </c>
      <c r="AF141" t="str">
        <f t="shared" si="8"/>
        <v>2021_COL</v>
      </c>
    </row>
    <row r="142" spans="1:32">
      <c r="A142">
        <v>2021</v>
      </c>
      <c r="B142" s="15">
        <v>10</v>
      </c>
      <c r="C142" s="1" t="s">
        <v>447</v>
      </c>
      <c r="D142" s="2">
        <v>28</v>
      </c>
      <c r="E142" s="1" t="s">
        <v>213</v>
      </c>
      <c r="F142" s="3" t="s">
        <v>32</v>
      </c>
      <c r="G142" s="2">
        <v>56</v>
      </c>
      <c r="H142" s="2">
        <v>56</v>
      </c>
      <c r="I142" s="2">
        <v>18</v>
      </c>
      <c r="J142" s="2">
        <v>26</v>
      </c>
      <c r="K142" s="4">
        <v>11</v>
      </c>
      <c r="L142" s="2">
        <v>172</v>
      </c>
      <c r="M142" s="2">
        <v>1789</v>
      </c>
      <c r="N142" s="2">
        <v>1617</v>
      </c>
      <c r="O142" s="2">
        <v>0.90400000000000003</v>
      </c>
      <c r="P142" s="2">
        <v>3.19</v>
      </c>
      <c r="Q142" s="2">
        <v>1</v>
      </c>
      <c r="R142" s="5">
        <v>134.81597222222223</v>
      </c>
      <c r="S142" s="2">
        <v>28</v>
      </c>
      <c r="T142" s="2">
        <v>0.5</v>
      </c>
      <c r="U142" s="2">
        <v>11</v>
      </c>
      <c r="V142" s="2">
        <v>103</v>
      </c>
      <c r="W142" s="2">
        <v>-5.6</v>
      </c>
      <c r="X142" s="2">
        <v>3.28</v>
      </c>
      <c r="Y142" s="2">
        <v>9.3000000000000007</v>
      </c>
      <c r="Z142" s="2">
        <v>0</v>
      </c>
      <c r="AA142" s="2">
        <v>1</v>
      </c>
      <c r="AB142" s="2">
        <v>1</v>
      </c>
      <c r="AC142" s="2">
        <v>12</v>
      </c>
      <c r="AD142" s="17" t="s">
        <v>65</v>
      </c>
      <c r="AE142" t="str">
        <f t="shared" si="7"/>
        <v>Include</v>
      </c>
      <c r="AF142" t="str">
        <f t="shared" si="8"/>
        <v>2021_ANA</v>
      </c>
    </row>
    <row r="143" spans="1:32">
      <c r="A143">
        <v>2021</v>
      </c>
      <c r="B143" s="15">
        <v>11</v>
      </c>
      <c r="C143" s="1" t="s">
        <v>450</v>
      </c>
      <c r="D143" s="2">
        <v>37</v>
      </c>
      <c r="E143" s="3" t="s">
        <v>314</v>
      </c>
      <c r="F143" s="3" t="s">
        <v>32</v>
      </c>
      <c r="G143" s="2">
        <v>56</v>
      </c>
      <c r="H143" s="2">
        <v>56</v>
      </c>
      <c r="I143" s="2">
        <v>28</v>
      </c>
      <c r="J143" s="2">
        <v>23</v>
      </c>
      <c r="K143" s="2">
        <v>5</v>
      </c>
      <c r="L143" s="2">
        <v>159</v>
      </c>
      <c r="M143" s="2">
        <v>1732</v>
      </c>
      <c r="N143" s="2">
        <v>1573</v>
      </c>
      <c r="O143" s="2">
        <v>0.90800000000000003</v>
      </c>
      <c r="P143" s="2">
        <v>2.9</v>
      </c>
      <c r="Q143" s="2">
        <v>4</v>
      </c>
      <c r="R143" s="5">
        <v>136.86944444444444</v>
      </c>
      <c r="S143" s="2">
        <v>28</v>
      </c>
      <c r="T143" s="2">
        <v>0.5</v>
      </c>
      <c r="U143" s="2">
        <v>15</v>
      </c>
      <c r="V143" s="2">
        <v>99</v>
      </c>
      <c r="W143" s="2">
        <v>2.1</v>
      </c>
      <c r="X143" s="2">
        <v>3</v>
      </c>
      <c r="Y143" s="2">
        <v>9.8000000000000007</v>
      </c>
      <c r="Z143" s="2">
        <v>0</v>
      </c>
      <c r="AA143" s="2">
        <v>2</v>
      </c>
      <c r="AB143" s="2">
        <v>2</v>
      </c>
      <c r="AC143" s="2">
        <v>2</v>
      </c>
      <c r="AD143" s="17" t="s">
        <v>481</v>
      </c>
      <c r="AE143" t="str">
        <f t="shared" si="7"/>
        <v>Include</v>
      </c>
      <c r="AF143" t="str">
        <f t="shared" si="8"/>
        <v>2021_2TM</v>
      </c>
    </row>
    <row r="144" spans="1:32">
      <c r="A144">
        <v>2021</v>
      </c>
      <c r="B144" s="65">
        <v>11</v>
      </c>
      <c r="C144" s="1" t="s">
        <v>450</v>
      </c>
      <c r="D144" s="63">
        <v>37</v>
      </c>
      <c r="E144" s="1" t="s">
        <v>111</v>
      </c>
      <c r="F144" s="62" t="s">
        <v>32</v>
      </c>
      <c r="G144" s="63">
        <v>45</v>
      </c>
      <c r="H144" s="63">
        <v>45</v>
      </c>
      <c r="I144" s="63">
        <v>19</v>
      </c>
      <c r="J144" s="63">
        <v>21</v>
      </c>
      <c r="K144" s="63">
        <v>5</v>
      </c>
      <c r="L144" s="63">
        <v>129</v>
      </c>
      <c r="M144" s="63">
        <v>1398</v>
      </c>
      <c r="N144" s="63">
        <v>1269</v>
      </c>
      <c r="O144" s="63">
        <v>0.90800000000000003</v>
      </c>
      <c r="P144" s="63">
        <v>2.95</v>
      </c>
      <c r="Q144" s="63">
        <v>4</v>
      </c>
      <c r="R144" s="64">
        <v>109.45694444444445</v>
      </c>
      <c r="S144" s="63">
        <v>22</v>
      </c>
      <c r="T144" s="63">
        <v>0.48899999999999999</v>
      </c>
      <c r="U144" s="63">
        <v>12</v>
      </c>
      <c r="V144" s="63">
        <v>99</v>
      </c>
      <c r="W144" s="63">
        <v>1</v>
      </c>
      <c r="X144" s="63">
        <v>3.04</v>
      </c>
      <c r="Y144" s="63">
        <v>7.8</v>
      </c>
      <c r="Z144" s="63">
        <v>0</v>
      </c>
      <c r="AA144" s="63">
        <v>1</v>
      </c>
      <c r="AB144" s="63">
        <v>1</v>
      </c>
      <c r="AC144" s="63">
        <v>2</v>
      </c>
      <c r="AD144" s="66"/>
      <c r="AE144" t="str">
        <f t="shared" si="7"/>
        <v>Include</v>
      </c>
      <c r="AF144" t="str">
        <f t="shared" si="8"/>
        <v>2021_CHI</v>
      </c>
    </row>
    <row r="145" spans="1:32" hidden="1">
      <c r="A145">
        <v>2021</v>
      </c>
      <c r="B145" s="65">
        <v>11</v>
      </c>
      <c r="C145" s="1" t="s">
        <v>450</v>
      </c>
      <c r="D145" s="63">
        <v>37</v>
      </c>
      <c r="E145" s="1" t="s">
        <v>97</v>
      </c>
      <c r="F145" s="62" t="s">
        <v>32</v>
      </c>
      <c r="G145" s="63">
        <v>11</v>
      </c>
      <c r="H145" s="63">
        <v>11</v>
      </c>
      <c r="I145" s="63">
        <v>9</v>
      </c>
      <c r="J145" s="63">
        <v>2</v>
      </c>
      <c r="K145" s="63">
        <v>0</v>
      </c>
      <c r="L145" s="63">
        <v>30</v>
      </c>
      <c r="M145" s="63">
        <v>334</v>
      </c>
      <c r="N145" s="63">
        <v>304</v>
      </c>
      <c r="O145" s="63">
        <v>0.91</v>
      </c>
      <c r="P145" s="63">
        <v>2.74</v>
      </c>
      <c r="Q145" s="63">
        <v>0</v>
      </c>
      <c r="R145" s="64">
        <v>27.412500000000001</v>
      </c>
      <c r="S145" s="63">
        <v>6</v>
      </c>
      <c r="T145" s="63">
        <v>0.54500000000000004</v>
      </c>
      <c r="U145" s="63">
        <v>3</v>
      </c>
      <c r="V145" s="63">
        <v>97</v>
      </c>
      <c r="W145" s="63">
        <v>1.1000000000000001</v>
      </c>
      <c r="X145" s="63">
        <v>2.83</v>
      </c>
      <c r="Y145" s="63">
        <v>2</v>
      </c>
      <c r="Z145" s="63">
        <v>0</v>
      </c>
      <c r="AA145" s="63">
        <v>1</v>
      </c>
      <c r="AB145" s="63">
        <v>1</v>
      </c>
      <c r="AC145" s="63">
        <v>0</v>
      </c>
      <c r="AD145" s="66"/>
      <c r="AE145" t="str">
        <f t="shared" si="7"/>
        <v>Exclude</v>
      </c>
    </row>
    <row r="146" spans="1:32">
      <c r="A146">
        <v>2021</v>
      </c>
      <c r="B146" s="15">
        <v>12</v>
      </c>
      <c r="C146" s="1" t="s">
        <v>455</v>
      </c>
      <c r="D146" s="2">
        <v>30</v>
      </c>
      <c r="E146" s="1" t="s">
        <v>394</v>
      </c>
      <c r="F146" s="3" t="s">
        <v>32</v>
      </c>
      <c r="G146" s="2">
        <v>55</v>
      </c>
      <c r="H146" s="2">
        <v>54</v>
      </c>
      <c r="I146" s="2">
        <v>18</v>
      </c>
      <c r="J146" s="2">
        <v>31</v>
      </c>
      <c r="K146" s="2">
        <v>5</v>
      </c>
      <c r="L146" s="2">
        <v>164</v>
      </c>
      <c r="M146" s="2">
        <v>1479</v>
      </c>
      <c r="N146" s="2">
        <v>1315</v>
      </c>
      <c r="O146" s="2">
        <v>0.88900000000000001</v>
      </c>
      <c r="P146" s="2">
        <v>3.16</v>
      </c>
      <c r="Q146" s="2">
        <v>2</v>
      </c>
      <c r="R146" s="5">
        <v>129.64236111111111</v>
      </c>
      <c r="S146" s="2">
        <v>18</v>
      </c>
      <c r="T146" s="2">
        <v>0.33300000000000002</v>
      </c>
      <c r="U146" s="2">
        <v>10</v>
      </c>
      <c r="V146" s="2">
        <v>119</v>
      </c>
      <c r="W146" s="2">
        <v>-26.4</v>
      </c>
      <c r="X146" s="2">
        <v>3.26</v>
      </c>
      <c r="Y146" s="2">
        <v>5.5</v>
      </c>
      <c r="Z146" s="2">
        <v>0</v>
      </c>
      <c r="AA146" s="2">
        <v>1</v>
      </c>
      <c r="AB146" s="2">
        <v>1</v>
      </c>
      <c r="AC146" s="2">
        <v>0</v>
      </c>
      <c r="AD146" s="16"/>
      <c r="AE146" t="str">
        <f t="shared" si="7"/>
        <v>Include</v>
      </c>
      <c r="AF146" t="str">
        <f t="shared" ref="AF146:AF164" si="9">A146 &amp; "_" &amp; E146</f>
        <v>2021_SEA</v>
      </c>
    </row>
    <row r="147" spans="1:32">
      <c r="A147">
        <v>2021</v>
      </c>
      <c r="B147" s="15">
        <v>13</v>
      </c>
      <c r="C147" s="1" t="s">
        <v>398</v>
      </c>
      <c r="D147" s="2">
        <v>33</v>
      </c>
      <c r="E147" s="1" t="s">
        <v>82</v>
      </c>
      <c r="F147" s="3" t="s">
        <v>32</v>
      </c>
      <c r="G147" s="2">
        <v>54</v>
      </c>
      <c r="H147" s="2">
        <v>53</v>
      </c>
      <c r="I147" s="4">
        <v>39</v>
      </c>
      <c r="J147" s="2">
        <v>7</v>
      </c>
      <c r="K147" s="2">
        <v>3</v>
      </c>
      <c r="L147" s="2">
        <v>137</v>
      </c>
      <c r="M147" s="2">
        <v>1566</v>
      </c>
      <c r="N147" s="2">
        <v>1429</v>
      </c>
      <c r="O147" s="2">
        <v>0.91300000000000003</v>
      </c>
      <c r="P147" s="2">
        <v>2.67</v>
      </c>
      <c r="Q147" s="2">
        <v>3</v>
      </c>
      <c r="R147" s="5">
        <v>128.42361111111111</v>
      </c>
      <c r="S147" s="2">
        <v>33</v>
      </c>
      <c r="T147" s="2">
        <v>0.623</v>
      </c>
      <c r="U147" s="2">
        <v>6</v>
      </c>
      <c r="V147" s="2">
        <v>94</v>
      </c>
      <c r="W147" s="2">
        <v>8.6</v>
      </c>
      <c r="X147" s="2">
        <v>2.74</v>
      </c>
      <c r="Y147" s="2">
        <v>9.6</v>
      </c>
      <c r="Z147" s="2">
        <v>0</v>
      </c>
      <c r="AA147" s="2">
        <v>0</v>
      </c>
      <c r="AB147" s="2">
        <v>0</v>
      </c>
      <c r="AC147" s="2">
        <v>4</v>
      </c>
      <c r="AD147" s="17" t="s">
        <v>482</v>
      </c>
      <c r="AE147" t="str">
        <f t="shared" si="7"/>
        <v>Include</v>
      </c>
      <c r="AF147" t="str">
        <f t="shared" si="9"/>
        <v>2021_FLA</v>
      </c>
    </row>
    <row r="148" spans="1:32">
      <c r="A148">
        <v>2021</v>
      </c>
      <c r="B148" s="15">
        <v>14</v>
      </c>
      <c r="C148" s="1" t="s">
        <v>384</v>
      </c>
      <c r="D148" s="2">
        <v>26</v>
      </c>
      <c r="E148" s="1" t="s">
        <v>60</v>
      </c>
      <c r="F148" s="3" t="s">
        <v>32</v>
      </c>
      <c r="G148" s="2">
        <v>53</v>
      </c>
      <c r="H148" s="2">
        <v>52</v>
      </c>
      <c r="I148" s="2">
        <v>36</v>
      </c>
      <c r="J148" s="2">
        <v>13</v>
      </c>
      <c r="K148" s="2">
        <v>4</v>
      </c>
      <c r="L148" s="2">
        <v>106</v>
      </c>
      <c r="M148" s="2">
        <v>1622</v>
      </c>
      <c r="N148" s="2">
        <v>1516</v>
      </c>
      <c r="O148" s="4">
        <v>0.93500000000000005</v>
      </c>
      <c r="P148" s="4">
        <v>2.0699999999999998</v>
      </c>
      <c r="Q148" s="2">
        <v>6</v>
      </c>
      <c r="R148" s="5">
        <v>127.93888888888888</v>
      </c>
      <c r="S148" s="2">
        <v>38</v>
      </c>
      <c r="T148" s="2">
        <v>0.73099999999999998</v>
      </c>
      <c r="U148" s="2">
        <v>4</v>
      </c>
      <c r="V148" s="4">
        <v>70</v>
      </c>
      <c r="W148" s="4">
        <v>44.9</v>
      </c>
      <c r="X148" s="4">
        <v>2.11</v>
      </c>
      <c r="Y148" s="2">
        <v>13.6</v>
      </c>
      <c r="Z148" s="2">
        <v>0</v>
      </c>
      <c r="AA148" s="2">
        <v>1</v>
      </c>
      <c r="AB148" s="2">
        <v>1</v>
      </c>
      <c r="AC148" s="2">
        <v>2</v>
      </c>
      <c r="AD148" s="43" t="s">
        <v>483</v>
      </c>
      <c r="AE148" t="str">
        <f t="shared" si="7"/>
        <v>Include</v>
      </c>
      <c r="AF148" t="str">
        <f t="shared" si="9"/>
        <v>2021_NYR</v>
      </c>
    </row>
    <row r="149" spans="1:32">
      <c r="A149">
        <v>2021</v>
      </c>
      <c r="B149" s="15">
        <v>15</v>
      </c>
      <c r="C149" s="1" t="s">
        <v>484</v>
      </c>
      <c r="D149" s="2">
        <v>32</v>
      </c>
      <c r="E149" s="1" t="s">
        <v>228</v>
      </c>
      <c r="F149" s="3" t="s">
        <v>32</v>
      </c>
      <c r="G149" s="2">
        <v>52</v>
      </c>
      <c r="H149" s="2">
        <v>51</v>
      </c>
      <c r="I149" s="2">
        <v>35</v>
      </c>
      <c r="J149" s="2">
        <v>14</v>
      </c>
      <c r="K149" s="2">
        <v>3</v>
      </c>
      <c r="L149" s="2">
        <v>111</v>
      </c>
      <c r="M149" s="2">
        <v>1431</v>
      </c>
      <c r="N149" s="2">
        <v>1320</v>
      </c>
      <c r="O149" s="2">
        <v>0.92200000000000004</v>
      </c>
      <c r="P149" s="2">
        <v>2.17</v>
      </c>
      <c r="Q149" s="2">
        <v>4</v>
      </c>
      <c r="R149" s="5">
        <v>127.95347222222222</v>
      </c>
      <c r="S149" s="2">
        <v>30</v>
      </c>
      <c r="T149" s="2">
        <v>0.58799999999999997</v>
      </c>
      <c r="U149" s="2">
        <v>5</v>
      </c>
      <c r="V149" s="2">
        <v>83</v>
      </c>
      <c r="W149" s="2">
        <v>22.1</v>
      </c>
      <c r="X149" s="2">
        <v>2.23</v>
      </c>
      <c r="Y149" s="2">
        <v>10.199999999999999</v>
      </c>
      <c r="Z149" s="2">
        <v>0</v>
      </c>
      <c r="AA149" s="2">
        <v>4</v>
      </c>
      <c r="AB149" s="2">
        <v>4</v>
      </c>
      <c r="AC149" s="2">
        <v>0</v>
      </c>
      <c r="AD149" s="42" t="s">
        <v>485</v>
      </c>
      <c r="AE149" t="str">
        <f t="shared" si="7"/>
        <v>Include</v>
      </c>
      <c r="AF149" t="str">
        <f t="shared" si="9"/>
        <v>2021_CAR</v>
      </c>
    </row>
    <row r="150" spans="1:32">
      <c r="A150">
        <v>2021</v>
      </c>
      <c r="B150" s="15">
        <v>16</v>
      </c>
      <c r="C150" s="1" t="s">
        <v>385</v>
      </c>
      <c r="D150" s="2">
        <v>26</v>
      </c>
      <c r="E150" s="1" t="s">
        <v>194</v>
      </c>
      <c r="F150" s="3" t="s">
        <v>32</v>
      </c>
      <c r="G150" s="2">
        <v>52</v>
      </c>
      <c r="H150" s="2">
        <v>52</v>
      </c>
      <c r="I150" s="2">
        <v>26</v>
      </c>
      <c r="J150" s="2">
        <v>18</v>
      </c>
      <c r="K150" s="2">
        <v>8</v>
      </c>
      <c r="L150" s="2">
        <v>123</v>
      </c>
      <c r="M150" s="2">
        <v>1643</v>
      </c>
      <c r="N150" s="2">
        <v>1520</v>
      </c>
      <c r="O150" s="2">
        <v>0.92500000000000004</v>
      </c>
      <c r="P150" s="2">
        <v>2.4</v>
      </c>
      <c r="Q150" s="2">
        <v>7</v>
      </c>
      <c r="R150" s="5">
        <v>128.01180555555555</v>
      </c>
      <c r="S150" s="2">
        <v>37</v>
      </c>
      <c r="T150" s="2">
        <v>0.71199999999999997</v>
      </c>
      <c r="U150" s="2">
        <v>7</v>
      </c>
      <c r="V150" s="2">
        <v>80</v>
      </c>
      <c r="W150" s="2">
        <v>29.8</v>
      </c>
      <c r="X150" s="2">
        <v>2.46</v>
      </c>
      <c r="Y150" s="2">
        <v>12.1</v>
      </c>
      <c r="Z150" s="2">
        <v>0</v>
      </c>
      <c r="AA150" s="2">
        <v>0</v>
      </c>
      <c r="AB150" s="2">
        <v>0</v>
      </c>
      <c r="AC150" s="2">
        <v>0</v>
      </c>
      <c r="AD150" s="42" t="s">
        <v>486</v>
      </c>
      <c r="AE150" t="str">
        <f t="shared" si="7"/>
        <v>Include</v>
      </c>
      <c r="AF150" t="str">
        <f t="shared" si="9"/>
        <v>2021_NYI</v>
      </c>
    </row>
    <row r="151" spans="1:32">
      <c r="A151">
        <v>2021</v>
      </c>
      <c r="B151" s="15">
        <v>17</v>
      </c>
      <c r="C151" s="1" t="s">
        <v>391</v>
      </c>
      <c r="D151" s="2">
        <v>25</v>
      </c>
      <c r="E151" s="1" t="s">
        <v>444</v>
      </c>
      <c r="F151" s="3" t="s">
        <v>32</v>
      </c>
      <c r="G151" s="2">
        <v>52</v>
      </c>
      <c r="H151" s="2">
        <v>49</v>
      </c>
      <c r="I151" s="2">
        <v>13</v>
      </c>
      <c r="J151" s="4">
        <v>32</v>
      </c>
      <c r="K151" s="2">
        <v>3</v>
      </c>
      <c r="L151" s="2">
        <v>170</v>
      </c>
      <c r="M151" s="2">
        <v>1669</v>
      </c>
      <c r="N151" s="2">
        <v>1499</v>
      </c>
      <c r="O151" s="2">
        <v>0.89800000000000002</v>
      </c>
      <c r="P151" s="2">
        <v>3.68</v>
      </c>
      <c r="Q151" s="2">
        <v>1</v>
      </c>
      <c r="R151" s="5">
        <v>115.55138888888889</v>
      </c>
      <c r="S151" s="2">
        <v>22</v>
      </c>
      <c r="T151" s="2">
        <v>0.44900000000000001</v>
      </c>
      <c r="U151" s="2">
        <v>14</v>
      </c>
      <c r="V151" s="2">
        <v>110</v>
      </c>
      <c r="W151" s="2">
        <v>-14.8</v>
      </c>
      <c r="X151" s="2">
        <v>3.81</v>
      </c>
      <c r="Y151" s="2">
        <v>7.7</v>
      </c>
      <c r="Z151" s="2">
        <v>0</v>
      </c>
      <c r="AA151" s="2">
        <v>0</v>
      </c>
      <c r="AB151" s="2">
        <v>0</v>
      </c>
      <c r="AC151" s="2">
        <v>0</v>
      </c>
      <c r="AD151" s="16"/>
      <c r="AE151" t="str">
        <f t="shared" si="7"/>
        <v>Include</v>
      </c>
      <c r="AF151" t="str">
        <f t="shared" si="9"/>
        <v>2021_ARI</v>
      </c>
    </row>
    <row r="152" spans="1:32">
      <c r="A152">
        <v>2021</v>
      </c>
      <c r="B152" s="15">
        <v>18</v>
      </c>
      <c r="C152" s="1" t="s">
        <v>487</v>
      </c>
      <c r="D152" s="2">
        <v>30</v>
      </c>
      <c r="E152" s="1" t="s">
        <v>22</v>
      </c>
      <c r="F152" s="3" t="s">
        <v>32</v>
      </c>
      <c r="G152" s="2">
        <v>49</v>
      </c>
      <c r="H152" s="2">
        <v>47</v>
      </c>
      <c r="I152" s="2">
        <v>31</v>
      </c>
      <c r="J152" s="2">
        <v>9</v>
      </c>
      <c r="K152" s="2">
        <v>6</v>
      </c>
      <c r="L152" s="2">
        <v>123</v>
      </c>
      <c r="M152" s="2">
        <v>1430</v>
      </c>
      <c r="N152" s="2">
        <v>1307</v>
      </c>
      <c r="O152" s="2">
        <v>0.91400000000000003</v>
      </c>
      <c r="P152" s="2">
        <v>2.64</v>
      </c>
      <c r="Q152" s="2">
        <v>5</v>
      </c>
      <c r="R152" s="5">
        <v>116.47499999999999</v>
      </c>
      <c r="S152" s="2">
        <v>28</v>
      </c>
      <c r="T152" s="2">
        <v>0.59599999999999997</v>
      </c>
      <c r="U152" s="2">
        <v>10</v>
      </c>
      <c r="V152" s="2">
        <v>92</v>
      </c>
      <c r="W152" s="2">
        <v>10</v>
      </c>
      <c r="X152" s="2">
        <v>2.7</v>
      </c>
      <c r="Y152" s="2">
        <v>8.9</v>
      </c>
      <c r="Z152" s="2">
        <v>0</v>
      </c>
      <c r="AA152" s="2">
        <v>1</v>
      </c>
      <c r="AB152" s="2">
        <v>1</v>
      </c>
      <c r="AC152" s="2">
        <v>0</v>
      </c>
      <c r="AD152" s="42" t="s">
        <v>488</v>
      </c>
      <c r="AE152" t="str">
        <f t="shared" si="7"/>
        <v>Include</v>
      </c>
      <c r="AF152" t="str">
        <f t="shared" si="9"/>
        <v>2021_TOR</v>
      </c>
    </row>
    <row r="153" spans="1:32">
      <c r="A153">
        <v>2021</v>
      </c>
      <c r="B153" s="15">
        <v>19</v>
      </c>
      <c r="C153" s="1" t="s">
        <v>410</v>
      </c>
      <c r="D153" s="2">
        <v>34</v>
      </c>
      <c r="E153" s="1" t="s">
        <v>97</v>
      </c>
      <c r="F153" s="3" t="s">
        <v>32</v>
      </c>
      <c r="G153" s="2">
        <v>49</v>
      </c>
      <c r="H153" s="2">
        <v>48</v>
      </c>
      <c r="I153" s="2">
        <v>32</v>
      </c>
      <c r="J153" s="2">
        <v>12</v>
      </c>
      <c r="K153" s="2">
        <v>4</v>
      </c>
      <c r="L153" s="2">
        <v>132</v>
      </c>
      <c r="M153" s="2">
        <v>1488</v>
      </c>
      <c r="N153" s="2">
        <v>1356</v>
      </c>
      <c r="O153" s="2">
        <v>0.91100000000000003</v>
      </c>
      <c r="P153" s="2">
        <v>2.76</v>
      </c>
      <c r="Q153" s="2">
        <v>3</v>
      </c>
      <c r="R153" s="5">
        <v>119.34930555555556</v>
      </c>
      <c r="S153" s="2">
        <v>28</v>
      </c>
      <c r="T153" s="2">
        <v>0.58299999999999996</v>
      </c>
      <c r="U153" s="2">
        <v>7</v>
      </c>
      <c r="V153" s="2">
        <v>95</v>
      </c>
      <c r="W153" s="2">
        <v>6.4</v>
      </c>
      <c r="X153" s="2">
        <v>2.85</v>
      </c>
      <c r="Y153" s="2">
        <v>8.9</v>
      </c>
      <c r="Z153" s="2">
        <v>0</v>
      </c>
      <c r="AA153" s="2">
        <v>1</v>
      </c>
      <c r="AB153" s="2">
        <v>1</v>
      </c>
      <c r="AC153" s="2">
        <v>2</v>
      </c>
      <c r="AD153" s="17" t="s">
        <v>65</v>
      </c>
      <c r="AE153" t="str">
        <f t="shared" si="7"/>
        <v>Include</v>
      </c>
      <c r="AF153" t="str">
        <f t="shared" si="9"/>
        <v>2021_MIN</v>
      </c>
    </row>
    <row r="154" spans="1:32">
      <c r="A154">
        <v>2021</v>
      </c>
      <c r="B154" s="15">
        <v>20</v>
      </c>
      <c r="C154" s="1" t="s">
        <v>387</v>
      </c>
      <c r="D154" s="2">
        <v>23</v>
      </c>
      <c r="E154" s="1" t="s">
        <v>79</v>
      </c>
      <c r="F154" s="3" t="s">
        <v>32</v>
      </c>
      <c r="G154" s="2">
        <v>48</v>
      </c>
      <c r="H154" s="2">
        <v>46</v>
      </c>
      <c r="I154" s="2">
        <v>30</v>
      </c>
      <c r="J154" s="2">
        <v>15</v>
      </c>
      <c r="K154" s="2">
        <v>1</v>
      </c>
      <c r="L154" s="2">
        <v>114</v>
      </c>
      <c r="M154" s="2">
        <v>1331</v>
      </c>
      <c r="N154" s="2">
        <v>1217</v>
      </c>
      <c r="O154" s="2">
        <v>0.91400000000000003</v>
      </c>
      <c r="P154" s="2">
        <v>2.5299999999999998</v>
      </c>
      <c r="Q154" s="2">
        <v>1</v>
      </c>
      <c r="R154" s="5">
        <v>112.81666666666666</v>
      </c>
      <c r="S154" s="2">
        <v>27</v>
      </c>
      <c r="T154" s="2">
        <v>0.58699999999999997</v>
      </c>
      <c r="U154" s="2">
        <v>5</v>
      </c>
      <c r="V154" s="2">
        <v>92</v>
      </c>
      <c r="W154" s="2">
        <v>9.8000000000000007</v>
      </c>
      <c r="X154" s="2">
        <v>2.59</v>
      </c>
      <c r="Y154" s="2">
        <v>8.4</v>
      </c>
      <c r="Z154" s="2">
        <v>0</v>
      </c>
      <c r="AA154" s="2">
        <v>2</v>
      </c>
      <c r="AB154" s="2">
        <v>2</v>
      </c>
      <c r="AC154" s="2">
        <v>0</v>
      </c>
      <c r="AD154" s="16"/>
      <c r="AE154" t="str">
        <f t="shared" si="7"/>
        <v>Include</v>
      </c>
      <c r="AF154" t="str">
        <f t="shared" si="9"/>
        <v>2021_DAL</v>
      </c>
    </row>
    <row r="155" spans="1:32">
      <c r="A155">
        <v>2021</v>
      </c>
      <c r="B155" s="15">
        <v>21</v>
      </c>
      <c r="C155" s="1" t="s">
        <v>472</v>
      </c>
      <c r="D155" s="2">
        <v>33</v>
      </c>
      <c r="E155" s="1" t="s">
        <v>171</v>
      </c>
      <c r="F155" s="3" t="s">
        <v>32</v>
      </c>
      <c r="G155" s="2">
        <v>48</v>
      </c>
      <c r="H155" s="2">
        <v>46</v>
      </c>
      <c r="I155" s="2">
        <v>19</v>
      </c>
      <c r="J155" s="2">
        <v>17</v>
      </c>
      <c r="K155" s="2">
        <v>10</v>
      </c>
      <c r="L155" s="2">
        <v>129</v>
      </c>
      <c r="M155" s="2">
        <v>1450</v>
      </c>
      <c r="N155" s="2">
        <v>1321</v>
      </c>
      <c r="O155" s="2">
        <v>0.91100000000000003</v>
      </c>
      <c r="P155" s="2">
        <v>2.9</v>
      </c>
      <c r="Q155" s="2">
        <v>1</v>
      </c>
      <c r="R155" s="5">
        <v>111.36180555555555</v>
      </c>
      <c r="S155" s="2">
        <v>30</v>
      </c>
      <c r="T155" s="2">
        <v>0.65200000000000002</v>
      </c>
      <c r="U155" s="2">
        <v>9</v>
      </c>
      <c r="V155" s="2">
        <v>96</v>
      </c>
      <c r="W155" s="2">
        <v>5.9</v>
      </c>
      <c r="X155" s="2">
        <v>2.99</v>
      </c>
      <c r="Y155" s="2">
        <v>8.6</v>
      </c>
      <c r="Z155" s="2">
        <v>0</v>
      </c>
      <c r="AA155" s="2">
        <v>0</v>
      </c>
      <c r="AB155" s="2">
        <v>0</v>
      </c>
      <c r="AC155" s="2">
        <v>0</v>
      </c>
      <c r="AD155" s="16"/>
      <c r="AE155" t="str">
        <f t="shared" si="7"/>
        <v>Include</v>
      </c>
      <c r="AF155" t="str">
        <f t="shared" si="9"/>
        <v>2021_SJS</v>
      </c>
    </row>
    <row r="156" spans="1:32">
      <c r="A156">
        <v>2021</v>
      </c>
      <c r="B156" s="15">
        <v>22</v>
      </c>
      <c r="C156" s="1" t="s">
        <v>426</v>
      </c>
      <c r="D156" s="2">
        <v>29</v>
      </c>
      <c r="E156" s="1" t="s">
        <v>181</v>
      </c>
      <c r="F156" s="3" t="s">
        <v>32</v>
      </c>
      <c r="G156" s="2">
        <v>46</v>
      </c>
      <c r="H156" s="2">
        <v>44</v>
      </c>
      <c r="I156" s="2">
        <v>22</v>
      </c>
      <c r="J156" s="2">
        <v>17</v>
      </c>
      <c r="K156" s="2">
        <v>4</v>
      </c>
      <c r="L156" s="2">
        <v>121</v>
      </c>
      <c r="M156" s="2">
        <v>1457</v>
      </c>
      <c r="N156" s="2">
        <v>1336</v>
      </c>
      <c r="O156" s="2">
        <v>0.91700000000000004</v>
      </c>
      <c r="P156" s="2">
        <v>2.82</v>
      </c>
      <c r="Q156" s="2">
        <v>1</v>
      </c>
      <c r="R156" s="5">
        <v>107.14375</v>
      </c>
      <c r="S156" s="2">
        <v>29</v>
      </c>
      <c r="T156" s="2">
        <v>0.65900000000000003</v>
      </c>
      <c r="U156" s="2">
        <v>5</v>
      </c>
      <c r="V156" s="2">
        <v>89</v>
      </c>
      <c r="W156" s="2">
        <v>14.5</v>
      </c>
      <c r="X156" s="2">
        <v>2.89</v>
      </c>
      <c r="Y156" s="2">
        <v>9.6</v>
      </c>
      <c r="Z156" s="2">
        <v>0</v>
      </c>
      <c r="AA156" s="2">
        <v>0</v>
      </c>
      <c r="AB156" s="2">
        <v>0</v>
      </c>
      <c r="AC156" s="2">
        <v>2</v>
      </c>
      <c r="AD156" s="16"/>
      <c r="AE156" t="str">
        <f t="shared" si="7"/>
        <v>Include</v>
      </c>
      <c r="AF156" t="str">
        <f t="shared" si="9"/>
        <v>2021_OTT</v>
      </c>
    </row>
    <row r="157" spans="1:32" ht="15" thickBot="1">
      <c r="A157">
        <v>2021</v>
      </c>
      <c r="B157" s="34">
        <v>23</v>
      </c>
      <c r="C157" s="35" t="s">
        <v>473</v>
      </c>
      <c r="D157" s="36">
        <v>36</v>
      </c>
      <c r="E157" s="35" t="s">
        <v>155</v>
      </c>
      <c r="F157" s="37" t="s">
        <v>32</v>
      </c>
      <c r="G157" s="36">
        <v>46</v>
      </c>
      <c r="H157" s="36">
        <v>46</v>
      </c>
      <c r="I157" s="36">
        <v>23</v>
      </c>
      <c r="J157" s="36">
        <v>13</v>
      </c>
      <c r="K157" s="36">
        <v>9</v>
      </c>
      <c r="L157" s="36">
        <v>116</v>
      </c>
      <c r="M157" s="36">
        <v>1284</v>
      </c>
      <c r="N157" s="36">
        <v>1168</v>
      </c>
      <c r="O157" s="36">
        <v>0.91</v>
      </c>
      <c r="P157" s="36">
        <v>2.59</v>
      </c>
      <c r="Q157" s="36">
        <v>2</v>
      </c>
      <c r="R157" s="38">
        <v>111.91111111111111</v>
      </c>
      <c r="S157" s="36">
        <v>24</v>
      </c>
      <c r="T157" s="36">
        <v>0.52200000000000002</v>
      </c>
      <c r="U157" s="36">
        <v>7</v>
      </c>
      <c r="V157" s="36">
        <v>97</v>
      </c>
      <c r="W157" s="36">
        <v>3.4</v>
      </c>
      <c r="X157" s="36">
        <v>2.66</v>
      </c>
      <c r="Y157" s="36">
        <v>7.5</v>
      </c>
      <c r="Z157" s="36">
        <v>0</v>
      </c>
      <c r="AA157" s="36">
        <v>1</v>
      </c>
      <c r="AB157" s="36">
        <v>1</v>
      </c>
      <c r="AC157" s="36">
        <v>6</v>
      </c>
      <c r="AD157" s="56" t="s">
        <v>489</v>
      </c>
      <c r="AE157" t="str">
        <f t="shared" si="7"/>
        <v>Include</v>
      </c>
      <c r="AF157" t="str">
        <f t="shared" si="9"/>
        <v>2021_LAK</v>
      </c>
    </row>
    <row r="158" spans="1:32">
      <c r="A158">
        <v>2021</v>
      </c>
      <c r="B158" s="7">
        <v>24</v>
      </c>
      <c r="C158" s="8" t="s">
        <v>467</v>
      </c>
      <c r="D158" s="9">
        <v>23</v>
      </c>
      <c r="E158" s="8" t="s">
        <v>143</v>
      </c>
      <c r="F158" s="10" t="s">
        <v>32</v>
      </c>
      <c r="G158" s="9">
        <v>45</v>
      </c>
      <c r="H158" s="9">
        <v>44</v>
      </c>
      <c r="I158" s="9">
        <v>13</v>
      </c>
      <c r="J158" s="9">
        <v>24</v>
      </c>
      <c r="K158" s="9">
        <v>7</v>
      </c>
      <c r="L158" s="9">
        <v>137</v>
      </c>
      <c r="M158" s="9">
        <v>1441</v>
      </c>
      <c r="N158" s="9">
        <v>1304</v>
      </c>
      <c r="O158" s="9">
        <v>0.90500000000000003</v>
      </c>
      <c r="P158" s="9">
        <v>3.16</v>
      </c>
      <c r="Q158" s="9">
        <v>1</v>
      </c>
      <c r="R158" s="12">
        <v>108.46111111111111</v>
      </c>
      <c r="S158" s="9">
        <v>21</v>
      </c>
      <c r="T158" s="9">
        <v>0.47699999999999998</v>
      </c>
      <c r="U158" s="9">
        <v>6</v>
      </c>
      <c r="V158" s="9">
        <v>102</v>
      </c>
      <c r="W158" s="9">
        <v>-3</v>
      </c>
      <c r="X158" s="9">
        <v>3.25</v>
      </c>
      <c r="Y158" s="9">
        <v>7.7</v>
      </c>
      <c r="Z158" s="9">
        <v>0</v>
      </c>
      <c r="AA158" s="9">
        <v>1</v>
      </c>
      <c r="AB158" s="9">
        <v>1</v>
      </c>
      <c r="AC158" s="9">
        <v>0</v>
      </c>
      <c r="AD158" s="100"/>
      <c r="AE158" t="str">
        <f t="shared" si="7"/>
        <v>Include</v>
      </c>
      <c r="AF158" t="str">
        <f t="shared" si="9"/>
        <v>2021_PHI</v>
      </c>
    </row>
    <row r="159" spans="1:32">
      <c r="A159">
        <v>2021</v>
      </c>
      <c r="B159" s="15">
        <v>25</v>
      </c>
      <c r="C159" s="1" t="s">
        <v>490</v>
      </c>
      <c r="D159" s="2">
        <v>33</v>
      </c>
      <c r="E159" s="1" t="s">
        <v>19</v>
      </c>
      <c r="F159" s="3" t="s">
        <v>32</v>
      </c>
      <c r="G159" s="2">
        <v>45</v>
      </c>
      <c r="H159" s="2">
        <v>43</v>
      </c>
      <c r="I159" s="2">
        <v>27</v>
      </c>
      <c r="J159" s="2">
        <v>12</v>
      </c>
      <c r="K159" s="2">
        <v>4</v>
      </c>
      <c r="L159" s="2">
        <v>136</v>
      </c>
      <c r="M159" s="2">
        <v>1397</v>
      </c>
      <c r="N159" s="2">
        <v>1261</v>
      </c>
      <c r="O159" s="2">
        <v>0.90300000000000002</v>
      </c>
      <c r="P159" s="2">
        <v>3.1</v>
      </c>
      <c r="Q159" s="2">
        <v>1</v>
      </c>
      <c r="R159" s="5">
        <v>109.52638888888889</v>
      </c>
      <c r="S159" s="2">
        <v>19</v>
      </c>
      <c r="T159" s="2">
        <v>0.442</v>
      </c>
      <c r="U159" s="2">
        <v>7</v>
      </c>
      <c r="V159" s="2">
        <v>105</v>
      </c>
      <c r="W159" s="2">
        <v>-6.1</v>
      </c>
      <c r="X159" s="2">
        <v>3.2</v>
      </c>
      <c r="Y159" s="2">
        <v>7.1</v>
      </c>
      <c r="Z159" s="2">
        <v>0</v>
      </c>
      <c r="AA159" s="2">
        <v>0</v>
      </c>
      <c r="AB159" s="2">
        <v>0</v>
      </c>
      <c r="AC159" s="2">
        <v>4</v>
      </c>
      <c r="AD159" s="16"/>
      <c r="AE159" t="str">
        <f t="shared" si="7"/>
        <v>Include</v>
      </c>
      <c r="AF159" t="str">
        <f t="shared" si="9"/>
        <v>2021_EDM</v>
      </c>
    </row>
    <row r="160" spans="1:32">
      <c r="A160">
        <v>2021</v>
      </c>
      <c r="B160" s="15">
        <v>26</v>
      </c>
      <c r="C160" s="1" t="s">
        <v>491</v>
      </c>
      <c r="D160" s="2">
        <v>30</v>
      </c>
      <c r="E160" s="1" t="s">
        <v>25</v>
      </c>
      <c r="F160" s="3" t="s">
        <v>32</v>
      </c>
      <c r="G160" s="2">
        <v>44</v>
      </c>
      <c r="H160" s="2">
        <v>44</v>
      </c>
      <c r="I160" s="2">
        <v>23</v>
      </c>
      <c r="J160" s="2">
        <v>17</v>
      </c>
      <c r="K160" s="2">
        <v>2</v>
      </c>
      <c r="L160" s="2">
        <v>120</v>
      </c>
      <c r="M160" s="2">
        <v>1288</v>
      </c>
      <c r="N160" s="2">
        <v>1168</v>
      </c>
      <c r="O160" s="2">
        <v>0.90700000000000003</v>
      </c>
      <c r="P160" s="2">
        <v>2.83</v>
      </c>
      <c r="Q160" s="2">
        <v>1</v>
      </c>
      <c r="R160" s="5">
        <v>106.11041666666667</v>
      </c>
      <c r="S160" s="2">
        <v>20</v>
      </c>
      <c r="T160" s="2">
        <v>0.45500000000000002</v>
      </c>
      <c r="U160" s="2">
        <v>7</v>
      </c>
      <c r="V160" s="2">
        <v>100</v>
      </c>
      <c r="W160" s="2">
        <v>-0.2</v>
      </c>
      <c r="X160" s="2">
        <v>2.9</v>
      </c>
      <c r="Y160" s="2">
        <v>7.1</v>
      </c>
      <c r="Z160" s="2">
        <v>0</v>
      </c>
      <c r="AA160" s="2">
        <v>1</v>
      </c>
      <c r="AB160" s="2">
        <v>1</v>
      </c>
      <c r="AC160" s="2">
        <v>10</v>
      </c>
      <c r="AD160" s="16"/>
      <c r="AE160" t="str">
        <f t="shared" si="7"/>
        <v>Include</v>
      </c>
      <c r="AF160" t="str">
        <f t="shared" si="9"/>
        <v>2021_VEG</v>
      </c>
    </row>
    <row r="161" spans="1:32">
      <c r="A161">
        <v>2021</v>
      </c>
      <c r="B161" s="15">
        <v>27</v>
      </c>
      <c r="C161" s="1" t="s">
        <v>452</v>
      </c>
      <c r="D161" s="2">
        <v>24</v>
      </c>
      <c r="E161" s="1" t="s">
        <v>164</v>
      </c>
      <c r="F161" s="3" t="s">
        <v>32</v>
      </c>
      <c r="G161" s="2">
        <v>44</v>
      </c>
      <c r="H161" s="2">
        <v>39</v>
      </c>
      <c r="I161" s="2">
        <v>23</v>
      </c>
      <c r="J161" s="2">
        <v>12</v>
      </c>
      <c r="K161" s="2">
        <v>5</v>
      </c>
      <c r="L161" s="2">
        <v>119</v>
      </c>
      <c r="M161" s="2">
        <v>1145</v>
      </c>
      <c r="N161" s="2">
        <v>1026</v>
      </c>
      <c r="O161" s="2">
        <v>0.89600000000000002</v>
      </c>
      <c r="P161" s="2">
        <v>3.02</v>
      </c>
      <c r="Q161" s="2">
        <v>3</v>
      </c>
      <c r="R161" s="5">
        <v>98.387500000000003</v>
      </c>
      <c r="S161" s="2">
        <v>13</v>
      </c>
      <c r="T161" s="2">
        <v>0.33300000000000002</v>
      </c>
      <c r="U161" s="2">
        <v>8</v>
      </c>
      <c r="V161" s="2">
        <v>112</v>
      </c>
      <c r="W161" s="2">
        <v>-12.5</v>
      </c>
      <c r="X161" s="2">
        <v>3.1</v>
      </c>
      <c r="Y161" s="2">
        <v>5.0999999999999996</v>
      </c>
      <c r="Z161" s="2">
        <v>0</v>
      </c>
      <c r="AA161" s="2">
        <v>0</v>
      </c>
      <c r="AB161" s="2">
        <v>0</v>
      </c>
      <c r="AC161" s="2">
        <v>0</v>
      </c>
      <c r="AD161" s="16"/>
      <c r="AE161" t="str">
        <f t="shared" si="7"/>
        <v>Include</v>
      </c>
      <c r="AF161" t="str">
        <f t="shared" si="9"/>
        <v>2021_WSH</v>
      </c>
    </row>
    <row r="162" spans="1:32">
      <c r="A162">
        <v>2021</v>
      </c>
      <c r="B162" s="15">
        <v>28</v>
      </c>
      <c r="C162" s="1" t="s">
        <v>456</v>
      </c>
      <c r="D162" s="2">
        <v>26</v>
      </c>
      <c r="E162" s="1" t="s">
        <v>164</v>
      </c>
      <c r="F162" s="3" t="s">
        <v>32</v>
      </c>
      <c r="G162" s="2">
        <v>42</v>
      </c>
      <c r="H162" s="2">
        <v>39</v>
      </c>
      <c r="I162" s="2">
        <v>20</v>
      </c>
      <c r="J162" s="2">
        <v>12</v>
      </c>
      <c r="K162" s="2">
        <v>6</v>
      </c>
      <c r="L162" s="2">
        <v>103</v>
      </c>
      <c r="M162" s="2">
        <v>1117</v>
      </c>
      <c r="N162" s="2">
        <v>1014</v>
      </c>
      <c r="O162" s="2">
        <v>0.90800000000000003</v>
      </c>
      <c r="P162" s="2">
        <v>2.67</v>
      </c>
      <c r="Q162" s="2">
        <v>4</v>
      </c>
      <c r="R162" s="5">
        <v>96.557638888888889</v>
      </c>
      <c r="S162" s="2">
        <v>18</v>
      </c>
      <c r="T162" s="2">
        <v>0.46200000000000002</v>
      </c>
      <c r="U162" s="2">
        <v>5</v>
      </c>
      <c r="V162" s="2">
        <v>99</v>
      </c>
      <c r="W162" s="2">
        <v>0.9</v>
      </c>
      <c r="X162" s="2">
        <v>2.74</v>
      </c>
      <c r="Y162" s="2">
        <v>6.3</v>
      </c>
      <c r="Z162" s="2">
        <v>0</v>
      </c>
      <c r="AA162" s="2">
        <v>0</v>
      </c>
      <c r="AB162" s="2">
        <v>0</v>
      </c>
      <c r="AC162" s="2">
        <v>0</v>
      </c>
      <c r="AD162" s="16"/>
      <c r="AE162" t="str">
        <f t="shared" si="7"/>
        <v>Include</v>
      </c>
      <c r="AF162" t="str">
        <f t="shared" si="9"/>
        <v>2021_WSH</v>
      </c>
    </row>
    <row r="163" spans="1:32">
      <c r="A163">
        <v>2021</v>
      </c>
      <c r="B163" s="15">
        <v>29</v>
      </c>
      <c r="C163" s="1" t="s">
        <v>390</v>
      </c>
      <c r="D163" s="2">
        <v>23</v>
      </c>
      <c r="E163" s="1" t="s">
        <v>21</v>
      </c>
      <c r="F163" s="3" t="s">
        <v>32</v>
      </c>
      <c r="G163" s="2">
        <v>41</v>
      </c>
      <c r="H163" s="2">
        <v>39</v>
      </c>
      <c r="I163" s="2">
        <v>23</v>
      </c>
      <c r="J163" s="2">
        <v>14</v>
      </c>
      <c r="K163" s="2">
        <v>3</v>
      </c>
      <c r="L163" s="2">
        <v>96</v>
      </c>
      <c r="M163" s="2">
        <v>1111</v>
      </c>
      <c r="N163" s="2">
        <v>1015</v>
      </c>
      <c r="O163" s="2">
        <v>0.91400000000000003</v>
      </c>
      <c r="P163" s="2">
        <v>2.41</v>
      </c>
      <c r="Q163" s="2">
        <v>3</v>
      </c>
      <c r="R163" s="5">
        <v>99.593055555555551</v>
      </c>
      <c r="S163" s="2">
        <v>24</v>
      </c>
      <c r="T163" s="2">
        <v>0.61499999999999999</v>
      </c>
      <c r="U163" s="2">
        <v>5</v>
      </c>
      <c r="V163" s="2">
        <v>93</v>
      </c>
      <c r="W163" s="2">
        <v>7.3</v>
      </c>
      <c r="X163" s="2">
        <v>2.46</v>
      </c>
      <c r="Y163" s="2">
        <v>6.9</v>
      </c>
      <c r="Z163" s="2">
        <v>0</v>
      </c>
      <c r="AA163" s="2">
        <v>0</v>
      </c>
      <c r="AB163" s="2">
        <v>0</v>
      </c>
      <c r="AC163" s="2">
        <v>6</v>
      </c>
      <c r="AD163" s="43" t="s">
        <v>492</v>
      </c>
      <c r="AE163" t="str">
        <f t="shared" si="7"/>
        <v>Include</v>
      </c>
      <c r="AF163" t="str">
        <f t="shared" si="9"/>
        <v>2021_BOS</v>
      </c>
    </row>
    <row r="164" spans="1:32" ht="15" thickBot="1">
      <c r="A164">
        <v>2021</v>
      </c>
      <c r="B164" s="15">
        <v>30</v>
      </c>
      <c r="C164" s="1" t="s">
        <v>411</v>
      </c>
      <c r="D164" s="2">
        <v>28</v>
      </c>
      <c r="E164" s="1" t="s">
        <v>21</v>
      </c>
      <c r="F164" s="3" t="s">
        <v>32</v>
      </c>
      <c r="G164" s="2">
        <v>41</v>
      </c>
      <c r="H164" s="2">
        <v>39</v>
      </c>
      <c r="I164" s="2">
        <v>26</v>
      </c>
      <c r="J164" s="2">
        <v>10</v>
      </c>
      <c r="K164" s="2">
        <v>2</v>
      </c>
      <c r="L164" s="2">
        <v>95</v>
      </c>
      <c r="M164" s="2">
        <v>1140</v>
      </c>
      <c r="N164" s="2">
        <v>1045</v>
      </c>
      <c r="O164" s="2">
        <v>0.91700000000000004</v>
      </c>
      <c r="P164" s="2">
        <v>2.4500000000000002</v>
      </c>
      <c r="Q164" s="2">
        <v>1</v>
      </c>
      <c r="R164" s="5">
        <v>97.101388888888891</v>
      </c>
      <c r="S164" s="2">
        <v>20</v>
      </c>
      <c r="T164" s="2">
        <v>0.51300000000000001</v>
      </c>
      <c r="U164" s="2">
        <v>3</v>
      </c>
      <c r="V164" s="2">
        <v>90</v>
      </c>
      <c r="W164" s="2">
        <v>11</v>
      </c>
      <c r="X164" s="2">
        <v>2.5</v>
      </c>
      <c r="Y164" s="2">
        <v>7.4</v>
      </c>
      <c r="Z164" s="2">
        <v>0</v>
      </c>
      <c r="AA164" s="2">
        <v>1</v>
      </c>
      <c r="AB164" s="2">
        <v>1</v>
      </c>
      <c r="AC164" s="2">
        <v>4</v>
      </c>
      <c r="AD164" s="16"/>
      <c r="AE164" t="str">
        <f t="shared" si="7"/>
        <v>Include</v>
      </c>
      <c r="AF164" t="str">
        <f t="shared" si="9"/>
        <v>2021_BOS</v>
      </c>
    </row>
    <row r="165" spans="1:32" ht="15" hidden="1" thickBot="1">
      <c r="A165">
        <v>2021</v>
      </c>
      <c r="B165" s="34">
        <v>31</v>
      </c>
      <c r="C165" s="35" t="s">
        <v>466</v>
      </c>
      <c r="D165" s="36">
        <v>26</v>
      </c>
      <c r="E165" s="35" t="s">
        <v>174</v>
      </c>
      <c r="F165" s="37" t="s">
        <v>32</v>
      </c>
      <c r="G165" s="36">
        <v>40</v>
      </c>
      <c r="H165" s="36">
        <v>38</v>
      </c>
      <c r="I165" s="36">
        <v>25</v>
      </c>
      <c r="J165" s="36">
        <v>7</v>
      </c>
      <c r="K165" s="36">
        <v>6</v>
      </c>
      <c r="L165" s="36">
        <v>100</v>
      </c>
      <c r="M165" s="36">
        <v>1236</v>
      </c>
      <c r="N165" s="36">
        <v>1136</v>
      </c>
      <c r="O165" s="36">
        <v>0.91900000000000004</v>
      </c>
      <c r="P165" s="36">
        <v>2.56</v>
      </c>
      <c r="Q165" s="36">
        <v>2</v>
      </c>
      <c r="R165" s="38">
        <v>97.551388888888894</v>
      </c>
      <c r="S165" s="36">
        <v>23</v>
      </c>
      <c r="T165" s="36">
        <v>0.60499999999999998</v>
      </c>
      <c r="U165" s="36">
        <v>3</v>
      </c>
      <c r="V165" s="36">
        <v>87</v>
      </c>
      <c r="W165" s="36">
        <v>15</v>
      </c>
      <c r="X165" s="36">
        <v>2.64</v>
      </c>
      <c r="Y165" s="36">
        <v>8.4</v>
      </c>
      <c r="Z165" s="36">
        <v>0</v>
      </c>
      <c r="AA165" s="36">
        <v>0</v>
      </c>
      <c r="AB165" s="36">
        <v>0</v>
      </c>
      <c r="AC165" s="36">
        <v>0</v>
      </c>
      <c r="AD165" s="58" t="s">
        <v>493</v>
      </c>
      <c r="AE165" t="str">
        <f t="shared" si="7"/>
        <v>Exclude</v>
      </c>
    </row>
    <row r="166" spans="1:32">
      <c r="A166">
        <v>2019</v>
      </c>
      <c r="B166" s="7">
        <v>1</v>
      </c>
      <c r="C166" s="8" t="s">
        <v>379</v>
      </c>
      <c r="D166" s="9">
        <v>26</v>
      </c>
      <c r="E166" s="8" t="s">
        <v>23</v>
      </c>
      <c r="F166" s="10" t="s">
        <v>32</v>
      </c>
      <c r="G166" s="11">
        <v>58</v>
      </c>
      <c r="H166" s="9">
        <v>56</v>
      </c>
      <c r="I166" s="9">
        <v>31</v>
      </c>
      <c r="J166" s="9">
        <v>21</v>
      </c>
      <c r="K166" s="9">
        <v>5</v>
      </c>
      <c r="L166" s="9">
        <v>140</v>
      </c>
      <c r="M166" s="11">
        <v>1796</v>
      </c>
      <c r="N166" s="11">
        <v>1656</v>
      </c>
      <c r="O166" s="9">
        <v>0.92200000000000004</v>
      </c>
      <c r="P166" s="9">
        <v>2.57</v>
      </c>
      <c r="Q166" s="11">
        <v>6</v>
      </c>
      <c r="R166" s="12">
        <v>136.18958333333333</v>
      </c>
      <c r="S166" s="9">
        <v>36</v>
      </c>
      <c r="T166" s="9">
        <v>0.64300000000000002</v>
      </c>
      <c r="U166" s="9">
        <v>6</v>
      </c>
      <c r="V166" s="9">
        <v>86</v>
      </c>
      <c r="W166" s="9">
        <v>22.4</v>
      </c>
      <c r="X166" s="9">
        <v>2.74</v>
      </c>
      <c r="Y166" s="11">
        <v>12.5</v>
      </c>
      <c r="Z166" s="9">
        <v>0</v>
      </c>
      <c r="AA166" s="9">
        <v>2</v>
      </c>
      <c r="AB166" s="9">
        <v>2</v>
      </c>
      <c r="AC166" s="9">
        <v>0</v>
      </c>
      <c r="AD166" s="41" t="s">
        <v>494</v>
      </c>
      <c r="AE166" t="str">
        <f t="shared" si="7"/>
        <v>Include</v>
      </c>
      <c r="AF166" t="str">
        <f t="shared" ref="AF166:AF184" si="10">A166 &amp; "_" &amp; E166</f>
        <v>2019_WPG</v>
      </c>
    </row>
    <row r="167" spans="1:32">
      <c r="A167">
        <v>2019</v>
      </c>
      <c r="B167" s="15">
        <v>2</v>
      </c>
      <c r="C167" s="1" t="s">
        <v>495</v>
      </c>
      <c r="D167" s="2">
        <v>32</v>
      </c>
      <c r="E167" s="1" t="s">
        <v>383</v>
      </c>
      <c r="F167" s="3" t="s">
        <v>32</v>
      </c>
      <c r="G167" s="4">
        <v>58</v>
      </c>
      <c r="H167" s="2">
        <v>58</v>
      </c>
      <c r="I167" s="2">
        <v>27</v>
      </c>
      <c r="J167" s="2">
        <v>25</v>
      </c>
      <c r="K167" s="2">
        <v>6</v>
      </c>
      <c r="L167" s="4">
        <v>160</v>
      </c>
      <c r="M167" s="2">
        <v>1755</v>
      </c>
      <c r="N167" s="2">
        <v>1595</v>
      </c>
      <c r="O167" s="2">
        <v>0.90900000000000003</v>
      </c>
      <c r="P167" s="2">
        <v>2.79</v>
      </c>
      <c r="Q167" s="2">
        <v>4</v>
      </c>
      <c r="R167" s="99">
        <v>143.32569444444445</v>
      </c>
      <c r="S167" s="2">
        <v>31</v>
      </c>
      <c r="T167" s="2">
        <v>0.53400000000000003</v>
      </c>
      <c r="U167" s="2">
        <v>11</v>
      </c>
      <c r="V167" s="2">
        <v>101</v>
      </c>
      <c r="W167" s="2">
        <v>-1.3</v>
      </c>
      <c r="X167" s="2">
        <v>2.97</v>
      </c>
      <c r="Y167" s="2">
        <v>9.8000000000000007</v>
      </c>
      <c r="Z167" s="2">
        <v>0</v>
      </c>
      <c r="AA167" s="2">
        <v>0</v>
      </c>
      <c r="AB167" s="2">
        <v>0</v>
      </c>
      <c r="AC167" s="2">
        <v>6</v>
      </c>
      <c r="AD167" s="17" t="s">
        <v>446</v>
      </c>
      <c r="AE167" t="str">
        <f t="shared" si="7"/>
        <v>Include</v>
      </c>
      <c r="AF167" t="str">
        <f t="shared" si="10"/>
        <v>2019_MTL</v>
      </c>
    </row>
    <row r="168" spans="1:32">
      <c r="A168">
        <v>2019</v>
      </c>
      <c r="B168" s="15">
        <v>3</v>
      </c>
      <c r="C168" s="1" t="s">
        <v>484</v>
      </c>
      <c r="D168" s="2">
        <v>30</v>
      </c>
      <c r="E168" s="1" t="s">
        <v>22</v>
      </c>
      <c r="F168" s="3" t="s">
        <v>32</v>
      </c>
      <c r="G168" s="2">
        <v>52</v>
      </c>
      <c r="H168" s="2">
        <v>52</v>
      </c>
      <c r="I168" s="2">
        <v>29</v>
      </c>
      <c r="J168" s="2">
        <v>13</v>
      </c>
      <c r="K168" s="2">
        <v>7</v>
      </c>
      <c r="L168" s="2">
        <v>143</v>
      </c>
      <c r="M168" s="2">
        <v>1577</v>
      </c>
      <c r="N168" s="2">
        <v>1434</v>
      </c>
      <c r="O168" s="2">
        <v>0.90900000000000003</v>
      </c>
      <c r="P168" s="2">
        <v>2.85</v>
      </c>
      <c r="Q168" s="2">
        <v>3</v>
      </c>
      <c r="R168" s="5">
        <v>125.27777777777777</v>
      </c>
      <c r="S168" s="2">
        <v>27</v>
      </c>
      <c r="T168" s="2">
        <v>0.51900000000000002</v>
      </c>
      <c r="U168" s="2">
        <v>8</v>
      </c>
      <c r="V168" s="2">
        <v>100</v>
      </c>
      <c r="W168" s="2">
        <v>-0.4</v>
      </c>
      <c r="X168" s="2">
        <v>3.03</v>
      </c>
      <c r="Y168" s="2">
        <v>8.9</v>
      </c>
      <c r="Z168" s="2">
        <v>0</v>
      </c>
      <c r="AA168" s="2">
        <v>0</v>
      </c>
      <c r="AB168" s="2">
        <v>0</v>
      </c>
      <c r="AC168" s="2">
        <v>0</v>
      </c>
      <c r="AD168" s="42" t="s">
        <v>496</v>
      </c>
      <c r="AE168" t="str">
        <f t="shared" si="7"/>
        <v>Include</v>
      </c>
      <c r="AF168" t="str">
        <f t="shared" si="10"/>
        <v>2019_TOR</v>
      </c>
    </row>
    <row r="169" spans="1:32">
      <c r="A169">
        <v>2019</v>
      </c>
      <c r="B169" s="15">
        <v>4</v>
      </c>
      <c r="C169" s="1" t="s">
        <v>381</v>
      </c>
      <c r="D169" s="2">
        <v>25</v>
      </c>
      <c r="E169" s="1" t="s">
        <v>14</v>
      </c>
      <c r="F169" s="3" t="s">
        <v>32</v>
      </c>
      <c r="G169" s="2">
        <v>52</v>
      </c>
      <c r="H169" s="2">
        <v>52</v>
      </c>
      <c r="I169" s="4">
        <v>35</v>
      </c>
      <c r="J169" s="2">
        <v>14</v>
      </c>
      <c r="K169" s="2">
        <v>3</v>
      </c>
      <c r="L169" s="2">
        <v>133</v>
      </c>
      <c r="M169" s="2">
        <v>1605</v>
      </c>
      <c r="N169" s="2">
        <v>1472</v>
      </c>
      <c r="O169" s="2">
        <v>0.91700000000000004</v>
      </c>
      <c r="P169" s="2">
        <v>2.56</v>
      </c>
      <c r="Q169" s="2">
        <v>3</v>
      </c>
      <c r="R169" s="5">
        <v>130.07916666666668</v>
      </c>
      <c r="S169" s="2">
        <v>31</v>
      </c>
      <c r="T169" s="2">
        <v>0.59599999999999997</v>
      </c>
      <c r="U169" s="2">
        <v>7</v>
      </c>
      <c r="V169" s="2">
        <v>92</v>
      </c>
      <c r="W169" s="2">
        <v>12.1</v>
      </c>
      <c r="X169" s="2">
        <v>2.71</v>
      </c>
      <c r="Y169" s="2">
        <v>10.4</v>
      </c>
      <c r="Z169" s="2">
        <v>0</v>
      </c>
      <c r="AA169" s="2">
        <v>4</v>
      </c>
      <c r="AB169" s="2">
        <v>4</v>
      </c>
      <c r="AC169" s="2">
        <v>4</v>
      </c>
      <c r="AD169" s="42" t="s">
        <v>432</v>
      </c>
      <c r="AE169" t="str">
        <f t="shared" si="7"/>
        <v>Include</v>
      </c>
      <c r="AF169" t="str">
        <f t="shared" si="10"/>
        <v>2019_TBL</v>
      </c>
    </row>
    <row r="170" spans="1:32">
      <c r="A170">
        <v>2019</v>
      </c>
      <c r="B170" s="15">
        <v>5</v>
      </c>
      <c r="C170" s="1" t="s">
        <v>447</v>
      </c>
      <c r="D170" s="2">
        <v>26</v>
      </c>
      <c r="E170" s="1" t="s">
        <v>213</v>
      </c>
      <c r="F170" s="3" t="s">
        <v>32</v>
      </c>
      <c r="G170" s="2">
        <v>51</v>
      </c>
      <c r="H170" s="2">
        <v>51</v>
      </c>
      <c r="I170" s="2">
        <v>20</v>
      </c>
      <c r="J170" s="4">
        <v>26</v>
      </c>
      <c r="K170" s="2">
        <v>5</v>
      </c>
      <c r="L170" s="2">
        <v>149</v>
      </c>
      <c r="M170" s="2">
        <v>1552</v>
      </c>
      <c r="N170" s="2">
        <v>1403</v>
      </c>
      <c r="O170" s="2">
        <v>0.90400000000000003</v>
      </c>
      <c r="P170" s="2">
        <v>3</v>
      </c>
      <c r="Q170" s="2">
        <v>1</v>
      </c>
      <c r="R170" s="5">
        <v>124.22013888888888</v>
      </c>
      <c r="S170" s="2">
        <v>22</v>
      </c>
      <c r="T170" s="2">
        <v>0.43099999999999999</v>
      </c>
      <c r="U170" s="2">
        <v>10</v>
      </c>
      <c r="V170" s="2">
        <v>106</v>
      </c>
      <c r="W170" s="2">
        <v>-8.6999999999999993</v>
      </c>
      <c r="X170" s="2">
        <v>3.2</v>
      </c>
      <c r="Y170" s="2">
        <v>7.8</v>
      </c>
      <c r="Z170" s="2">
        <v>0</v>
      </c>
      <c r="AA170" s="2">
        <v>0</v>
      </c>
      <c r="AB170" s="2">
        <v>0</v>
      </c>
      <c r="AC170" s="2">
        <v>6</v>
      </c>
      <c r="AD170" s="16"/>
      <c r="AE170" t="str">
        <f t="shared" si="7"/>
        <v>Include</v>
      </c>
      <c r="AF170" t="str">
        <f t="shared" si="10"/>
        <v>2019_ANA</v>
      </c>
    </row>
    <row r="171" spans="1:32">
      <c r="A171">
        <v>2019</v>
      </c>
      <c r="B171" s="15">
        <v>6</v>
      </c>
      <c r="C171" s="1" t="s">
        <v>395</v>
      </c>
      <c r="D171" s="2">
        <v>26</v>
      </c>
      <c r="E171" s="1" t="s">
        <v>174</v>
      </c>
      <c r="F171" s="3" t="s">
        <v>32</v>
      </c>
      <c r="G171" s="2">
        <v>50</v>
      </c>
      <c r="H171" s="2">
        <v>50</v>
      </c>
      <c r="I171" s="2">
        <v>30</v>
      </c>
      <c r="J171" s="2">
        <v>13</v>
      </c>
      <c r="K171" s="2">
        <v>7</v>
      </c>
      <c r="L171" s="2">
        <v>126</v>
      </c>
      <c r="M171" s="2">
        <v>1430</v>
      </c>
      <c r="N171" s="2">
        <v>1304</v>
      </c>
      <c r="O171" s="2">
        <v>0.91200000000000003</v>
      </c>
      <c r="P171" s="2">
        <v>2.56</v>
      </c>
      <c r="Q171" s="2">
        <v>3</v>
      </c>
      <c r="R171" s="5">
        <v>122.82013888888889</v>
      </c>
      <c r="S171" s="2">
        <v>28</v>
      </c>
      <c r="T171" s="2">
        <v>0.56000000000000005</v>
      </c>
      <c r="U171" s="2">
        <v>5</v>
      </c>
      <c r="V171" s="2">
        <v>97</v>
      </c>
      <c r="W171" s="2">
        <v>3.3</v>
      </c>
      <c r="X171" s="2">
        <v>2.73</v>
      </c>
      <c r="Y171" s="2">
        <v>8.4</v>
      </c>
      <c r="Z171" s="2">
        <v>0</v>
      </c>
      <c r="AA171" s="2">
        <v>1</v>
      </c>
      <c r="AB171" s="2">
        <v>1</v>
      </c>
      <c r="AC171" s="2">
        <v>4</v>
      </c>
      <c r="AD171" s="42" t="s">
        <v>497</v>
      </c>
      <c r="AE171" t="str">
        <f t="shared" si="7"/>
        <v>Include</v>
      </c>
      <c r="AF171" t="str">
        <f t="shared" si="10"/>
        <v>2019_STL</v>
      </c>
    </row>
    <row r="172" spans="1:32">
      <c r="A172">
        <v>2019</v>
      </c>
      <c r="B172" s="15">
        <v>7</v>
      </c>
      <c r="C172" s="1" t="s">
        <v>398</v>
      </c>
      <c r="D172" s="2">
        <v>31</v>
      </c>
      <c r="E172" s="1" t="s">
        <v>82</v>
      </c>
      <c r="F172" s="3" t="s">
        <v>32</v>
      </c>
      <c r="G172" s="2">
        <v>50</v>
      </c>
      <c r="H172" s="2">
        <v>49</v>
      </c>
      <c r="I172" s="2">
        <v>23</v>
      </c>
      <c r="J172" s="2">
        <v>19</v>
      </c>
      <c r="K172" s="2">
        <v>6</v>
      </c>
      <c r="L172" s="2">
        <v>151</v>
      </c>
      <c r="M172" s="2">
        <v>1505</v>
      </c>
      <c r="N172" s="2">
        <v>1354</v>
      </c>
      <c r="O172" s="2">
        <v>0.9</v>
      </c>
      <c r="P172" s="2">
        <v>3.23</v>
      </c>
      <c r="Q172" s="2">
        <v>1</v>
      </c>
      <c r="R172" s="5">
        <v>116.91597222222222</v>
      </c>
      <c r="S172" s="2">
        <v>20</v>
      </c>
      <c r="T172" s="2">
        <v>0.40799999999999997</v>
      </c>
      <c r="U172" s="2">
        <v>10</v>
      </c>
      <c r="V172" s="2">
        <v>111</v>
      </c>
      <c r="W172" s="2">
        <v>-14.9</v>
      </c>
      <c r="X172" s="2">
        <v>3.44</v>
      </c>
      <c r="Y172" s="2">
        <v>6.9</v>
      </c>
      <c r="Z172" s="2">
        <v>0</v>
      </c>
      <c r="AA172" s="2">
        <v>0</v>
      </c>
      <c r="AB172" s="2">
        <v>0</v>
      </c>
      <c r="AC172" s="2">
        <v>0</v>
      </c>
      <c r="AD172" s="16"/>
      <c r="AE172" t="str">
        <f t="shared" si="7"/>
        <v>Include</v>
      </c>
      <c r="AF172" t="str">
        <f t="shared" si="10"/>
        <v>2019_FLA</v>
      </c>
    </row>
    <row r="173" spans="1:32">
      <c r="A173">
        <v>2019</v>
      </c>
      <c r="B173" s="15">
        <v>8</v>
      </c>
      <c r="C173" s="1" t="s">
        <v>450</v>
      </c>
      <c r="D173" s="2">
        <v>35</v>
      </c>
      <c r="E173" s="1" t="s">
        <v>25</v>
      </c>
      <c r="F173" s="3" t="s">
        <v>32</v>
      </c>
      <c r="G173" s="2">
        <v>49</v>
      </c>
      <c r="H173" s="2">
        <v>48</v>
      </c>
      <c r="I173" s="2">
        <v>27</v>
      </c>
      <c r="J173" s="2">
        <v>16</v>
      </c>
      <c r="K173" s="2">
        <v>5</v>
      </c>
      <c r="L173" s="2">
        <v>133</v>
      </c>
      <c r="M173" s="2">
        <v>1399</v>
      </c>
      <c r="N173" s="2">
        <v>1266</v>
      </c>
      <c r="O173" s="2">
        <v>0.90500000000000003</v>
      </c>
      <c r="P173" s="2">
        <v>2.77</v>
      </c>
      <c r="Q173" s="2">
        <v>5</v>
      </c>
      <c r="R173" s="5">
        <v>120.00416666666666</v>
      </c>
      <c r="S173" s="2">
        <v>24</v>
      </c>
      <c r="T173" s="2">
        <v>0.5</v>
      </c>
      <c r="U173" s="2">
        <v>9</v>
      </c>
      <c r="V173" s="2">
        <v>105</v>
      </c>
      <c r="W173" s="2">
        <v>-6.5</v>
      </c>
      <c r="X173" s="2">
        <v>2.96</v>
      </c>
      <c r="Y173" s="2">
        <v>7.2</v>
      </c>
      <c r="Z173" s="2">
        <v>0</v>
      </c>
      <c r="AA173" s="2">
        <v>0</v>
      </c>
      <c r="AB173" s="2">
        <v>0</v>
      </c>
      <c r="AC173" s="2">
        <v>8</v>
      </c>
      <c r="AD173" s="17" t="s">
        <v>498</v>
      </c>
      <c r="AE173" t="str">
        <f t="shared" si="7"/>
        <v>Include</v>
      </c>
      <c r="AF173" t="str">
        <f t="shared" si="10"/>
        <v>2019_VEG</v>
      </c>
    </row>
    <row r="174" spans="1:32">
      <c r="A174">
        <v>2019</v>
      </c>
      <c r="B174" s="15">
        <v>9</v>
      </c>
      <c r="C174" s="1" t="s">
        <v>499</v>
      </c>
      <c r="D174" s="2">
        <v>30</v>
      </c>
      <c r="E174" s="1" t="s">
        <v>164</v>
      </c>
      <c r="F174" s="3" t="s">
        <v>32</v>
      </c>
      <c r="G174" s="2">
        <v>48</v>
      </c>
      <c r="H174" s="2">
        <v>47</v>
      </c>
      <c r="I174" s="2">
        <v>25</v>
      </c>
      <c r="J174" s="2">
        <v>14</v>
      </c>
      <c r="K174" s="2">
        <v>6</v>
      </c>
      <c r="L174" s="2">
        <v>142</v>
      </c>
      <c r="M174" s="2">
        <v>1385</v>
      </c>
      <c r="N174" s="2">
        <v>1243</v>
      </c>
      <c r="O174" s="2">
        <v>0.89700000000000002</v>
      </c>
      <c r="P174" s="2">
        <v>3.11</v>
      </c>
      <c r="Q174" s="2">
        <v>0</v>
      </c>
      <c r="R174" s="5">
        <v>114.29861111111111</v>
      </c>
      <c r="S174" s="2">
        <v>22</v>
      </c>
      <c r="T174" s="2">
        <v>0.46800000000000003</v>
      </c>
      <c r="U174" s="2">
        <v>11</v>
      </c>
      <c r="V174" s="2">
        <v>113</v>
      </c>
      <c r="W174" s="2">
        <v>-16.8</v>
      </c>
      <c r="X174" s="2">
        <v>3.32</v>
      </c>
      <c r="Y174" s="2">
        <v>6</v>
      </c>
      <c r="Z174" s="2">
        <v>0</v>
      </c>
      <c r="AA174" s="2">
        <v>1</v>
      </c>
      <c r="AB174" s="2">
        <v>1</v>
      </c>
      <c r="AC174" s="2">
        <v>4</v>
      </c>
      <c r="AD174" s="42" t="s">
        <v>500</v>
      </c>
      <c r="AE174" t="str">
        <f t="shared" si="7"/>
        <v>Include</v>
      </c>
      <c r="AF174" t="str">
        <f t="shared" si="10"/>
        <v>2019_WSH</v>
      </c>
    </row>
    <row r="175" spans="1:32">
      <c r="A175">
        <v>2019</v>
      </c>
      <c r="B175" s="15">
        <v>10</v>
      </c>
      <c r="C175" s="1" t="s">
        <v>421</v>
      </c>
      <c r="D175" s="2">
        <v>27</v>
      </c>
      <c r="E175" s="1" t="s">
        <v>91</v>
      </c>
      <c r="F175" s="3" t="s">
        <v>32</v>
      </c>
      <c r="G175" s="2">
        <v>48</v>
      </c>
      <c r="H175" s="2">
        <v>48</v>
      </c>
      <c r="I175" s="2">
        <v>24</v>
      </c>
      <c r="J175" s="2">
        <v>17</v>
      </c>
      <c r="K175" s="2">
        <v>6</v>
      </c>
      <c r="L175" s="2">
        <v>138</v>
      </c>
      <c r="M175" s="2">
        <v>1478</v>
      </c>
      <c r="N175" s="2">
        <v>1340</v>
      </c>
      <c r="O175" s="2">
        <v>0.90700000000000003</v>
      </c>
      <c r="P175" s="2">
        <v>2.97</v>
      </c>
      <c r="Q175" s="2">
        <v>2</v>
      </c>
      <c r="R175" s="5">
        <v>116.33194444444445</v>
      </c>
      <c r="S175" s="2">
        <v>24</v>
      </c>
      <c r="T175" s="2">
        <v>0.5</v>
      </c>
      <c r="U175" s="2">
        <v>7</v>
      </c>
      <c r="V175" s="2">
        <v>103</v>
      </c>
      <c r="W175" s="2">
        <v>-4.4000000000000004</v>
      </c>
      <c r="X175" s="2">
        <v>3.16</v>
      </c>
      <c r="Y175" s="2">
        <v>7.9</v>
      </c>
      <c r="Z175" s="2">
        <v>0</v>
      </c>
      <c r="AA175" s="2">
        <v>1</v>
      </c>
      <c r="AB175" s="2">
        <v>1</v>
      </c>
      <c r="AC175" s="2">
        <v>6</v>
      </c>
      <c r="AD175" s="17" t="s">
        <v>65</v>
      </c>
      <c r="AE175" t="str">
        <f t="shared" si="7"/>
        <v>Include</v>
      </c>
      <c r="AF175" t="str">
        <f t="shared" si="10"/>
        <v>2019_CGY</v>
      </c>
    </row>
    <row r="176" spans="1:32">
      <c r="A176">
        <v>2019</v>
      </c>
      <c r="B176" s="15">
        <v>11</v>
      </c>
      <c r="C176" s="1" t="s">
        <v>396</v>
      </c>
      <c r="D176" s="2">
        <v>23</v>
      </c>
      <c r="E176" s="1" t="s">
        <v>150</v>
      </c>
      <c r="F176" s="3" t="s">
        <v>32</v>
      </c>
      <c r="G176" s="2">
        <v>47</v>
      </c>
      <c r="H176" s="2">
        <v>43</v>
      </c>
      <c r="I176" s="2">
        <v>22</v>
      </c>
      <c r="J176" s="2">
        <v>14</v>
      </c>
      <c r="K176" s="4">
        <v>8</v>
      </c>
      <c r="L176" s="2">
        <v>124</v>
      </c>
      <c r="M176" s="2">
        <v>1452</v>
      </c>
      <c r="N176" s="2">
        <v>1328</v>
      </c>
      <c r="O176" s="2">
        <v>0.91500000000000004</v>
      </c>
      <c r="P176" s="2">
        <v>2.77</v>
      </c>
      <c r="Q176" s="2">
        <v>3</v>
      </c>
      <c r="R176" s="5">
        <v>111.83402777777778</v>
      </c>
      <c r="S176" s="2">
        <v>22</v>
      </c>
      <c r="T176" s="2">
        <v>0.51200000000000001</v>
      </c>
      <c r="U176" s="2">
        <v>6</v>
      </c>
      <c r="V176" s="2">
        <v>94</v>
      </c>
      <c r="W176" s="2">
        <v>7.3</v>
      </c>
      <c r="X176" s="2">
        <v>2.95</v>
      </c>
      <c r="Y176" s="2">
        <v>9</v>
      </c>
      <c r="Z176" s="2">
        <v>0</v>
      </c>
      <c r="AA176" s="2">
        <v>1</v>
      </c>
      <c r="AB176" s="2">
        <v>1</v>
      </c>
      <c r="AC176" s="2">
        <v>0</v>
      </c>
      <c r="AD176" s="42" t="s">
        <v>501</v>
      </c>
      <c r="AE176" t="str">
        <f t="shared" si="7"/>
        <v>Include</v>
      </c>
      <c r="AF176" t="str">
        <f t="shared" si="10"/>
        <v>2019_NJD</v>
      </c>
    </row>
    <row r="177" spans="1:32">
      <c r="A177">
        <v>2019</v>
      </c>
      <c r="B177" s="15">
        <v>12</v>
      </c>
      <c r="C177" s="1" t="s">
        <v>502</v>
      </c>
      <c r="D177" s="2">
        <v>31</v>
      </c>
      <c r="E177" s="1" t="s">
        <v>234</v>
      </c>
      <c r="F177" s="3" t="s">
        <v>32</v>
      </c>
      <c r="G177" s="2">
        <v>46</v>
      </c>
      <c r="H177" s="2">
        <v>41</v>
      </c>
      <c r="I177" s="2">
        <v>15</v>
      </c>
      <c r="J177" s="2">
        <v>22</v>
      </c>
      <c r="K177" s="2">
        <v>3</v>
      </c>
      <c r="L177" s="2">
        <v>126</v>
      </c>
      <c r="M177" s="2">
        <v>1353</v>
      </c>
      <c r="N177" s="2">
        <v>1227</v>
      </c>
      <c r="O177" s="2">
        <v>0.90700000000000003</v>
      </c>
      <c r="P177" s="2">
        <v>2.95</v>
      </c>
      <c r="Q177" s="2">
        <v>1</v>
      </c>
      <c r="R177" s="5">
        <v>106.91388888888889</v>
      </c>
      <c r="S177" s="2">
        <v>17</v>
      </c>
      <c r="T177" s="2">
        <v>0.41499999999999998</v>
      </c>
      <c r="U177" s="2">
        <v>5</v>
      </c>
      <c r="V177" s="2">
        <v>103</v>
      </c>
      <c r="W177" s="2">
        <v>-3.7</v>
      </c>
      <c r="X177" s="2">
        <v>3.13</v>
      </c>
      <c r="Y177" s="2">
        <v>7.2</v>
      </c>
      <c r="Z177" s="2">
        <v>0</v>
      </c>
      <c r="AA177" s="2">
        <v>3</v>
      </c>
      <c r="AB177" s="2">
        <v>3</v>
      </c>
      <c r="AC177" s="2">
        <v>4</v>
      </c>
      <c r="AD177" s="16"/>
      <c r="AE177" t="str">
        <f t="shared" si="7"/>
        <v>Include</v>
      </c>
      <c r="AF177" t="str">
        <f t="shared" si="10"/>
        <v>2019_DET</v>
      </c>
    </row>
    <row r="178" spans="1:32">
      <c r="A178">
        <v>2019</v>
      </c>
      <c r="B178" s="15">
        <v>13</v>
      </c>
      <c r="C178" s="1" t="s">
        <v>503</v>
      </c>
      <c r="D178" s="2">
        <v>31</v>
      </c>
      <c r="E178" s="1" t="s">
        <v>194</v>
      </c>
      <c r="F178" s="3" t="s">
        <v>32</v>
      </c>
      <c r="G178" s="2">
        <v>45</v>
      </c>
      <c r="H178" s="2">
        <v>39</v>
      </c>
      <c r="I178" s="2">
        <v>19</v>
      </c>
      <c r="J178" s="2">
        <v>14</v>
      </c>
      <c r="K178" s="2">
        <v>6</v>
      </c>
      <c r="L178" s="2">
        <v>110</v>
      </c>
      <c r="M178" s="2">
        <v>1278</v>
      </c>
      <c r="N178" s="2">
        <v>1168</v>
      </c>
      <c r="O178" s="2">
        <v>0.91400000000000003</v>
      </c>
      <c r="P178" s="2">
        <v>2.62</v>
      </c>
      <c r="Q178" s="2">
        <v>2</v>
      </c>
      <c r="R178" s="5">
        <v>104.88819444444445</v>
      </c>
      <c r="S178" s="2">
        <v>21</v>
      </c>
      <c r="T178" s="2">
        <v>0.53800000000000003</v>
      </c>
      <c r="U178" s="2">
        <v>4</v>
      </c>
      <c r="V178" s="2">
        <v>95</v>
      </c>
      <c r="W178" s="2">
        <v>5.6</v>
      </c>
      <c r="X178" s="2">
        <v>2.79</v>
      </c>
      <c r="Y178" s="2">
        <v>7.8</v>
      </c>
      <c r="Z178" s="2">
        <v>0</v>
      </c>
      <c r="AA178" s="2">
        <v>0</v>
      </c>
      <c r="AB178" s="2">
        <v>0</v>
      </c>
      <c r="AC178" s="2">
        <v>0</v>
      </c>
      <c r="AD178" s="16"/>
      <c r="AE178" t="str">
        <f t="shared" si="7"/>
        <v>Include</v>
      </c>
      <c r="AF178" t="str">
        <f t="shared" si="10"/>
        <v>2019_NYI</v>
      </c>
    </row>
    <row r="179" spans="1:32">
      <c r="A179">
        <v>2019</v>
      </c>
      <c r="B179" s="15">
        <v>14</v>
      </c>
      <c r="C179" s="1" t="s">
        <v>504</v>
      </c>
      <c r="D179" s="2">
        <v>33</v>
      </c>
      <c r="E179" s="1" t="s">
        <v>79</v>
      </c>
      <c r="F179" s="3" t="s">
        <v>32</v>
      </c>
      <c r="G179" s="2">
        <v>44</v>
      </c>
      <c r="H179" s="2">
        <v>43</v>
      </c>
      <c r="I179" s="2">
        <v>21</v>
      </c>
      <c r="J179" s="2">
        <v>16</v>
      </c>
      <c r="K179" s="2">
        <v>4</v>
      </c>
      <c r="L179" s="2">
        <v>103</v>
      </c>
      <c r="M179" s="2">
        <v>1286</v>
      </c>
      <c r="N179" s="2">
        <v>1183</v>
      </c>
      <c r="O179" s="2">
        <v>0.92</v>
      </c>
      <c r="P179" s="2">
        <v>2.5</v>
      </c>
      <c r="Q179" s="2">
        <v>2</v>
      </c>
      <c r="R179" s="5">
        <v>103.07569444444445</v>
      </c>
      <c r="S179" s="2">
        <v>27</v>
      </c>
      <c r="T179" s="2">
        <v>0.628</v>
      </c>
      <c r="U179" s="2">
        <v>5</v>
      </c>
      <c r="V179" s="2">
        <v>89</v>
      </c>
      <c r="W179" s="2">
        <v>13.3</v>
      </c>
      <c r="X179" s="2">
        <v>2.64</v>
      </c>
      <c r="Y179" s="2">
        <v>8.6999999999999993</v>
      </c>
      <c r="Z179" s="2">
        <v>0</v>
      </c>
      <c r="AA179" s="2">
        <v>2</v>
      </c>
      <c r="AB179" s="2">
        <v>2</v>
      </c>
      <c r="AC179" s="2">
        <v>2</v>
      </c>
      <c r="AD179" s="17" t="s">
        <v>67</v>
      </c>
      <c r="AE179" t="str">
        <f t="shared" si="7"/>
        <v>Include</v>
      </c>
      <c r="AF179" t="str">
        <f t="shared" si="10"/>
        <v>2019_DAL</v>
      </c>
    </row>
    <row r="180" spans="1:32">
      <c r="A180">
        <v>2019</v>
      </c>
      <c r="B180" s="15">
        <v>15</v>
      </c>
      <c r="C180" s="1" t="s">
        <v>467</v>
      </c>
      <c r="D180" s="2">
        <v>21</v>
      </c>
      <c r="E180" s="1" t="s">
        <v>143</v>
      </c>
      <c r="F180" s="3" t="s">
        <v>32</v>
      </c>
      <c r="G180" s="2">
        <v>43</v>
      </c>
      <c r="H180" s="2">
        <v>40</v>
      </c>
      <c r="I180" s="2">
        <v>24</v>
      </c>
      <c r="J180" s="2">
        <v>13</v>
      </c>
      <c r="K180" s="2">
        <v>3</v>
      </c>
      <c r="L180" s="2">
        <v>95</v>
      </c>
      <c r="M180" s="2">
        <v>1100</v>
      </c>
      <c r="N180" s="2">
        <v>1005</v>
      </c>
      <c r="O180" s="2">
        <v>0.91400000000000003</v>
      </c>
      <c r="P180" s="2">
        <v>2.42</v>
      </c>
      <c r="Q180" s="2">
        <v>1</v>
      </c>
      <c r="R180" s="5">
        <v>98.159722222222229</v>
      </c>
      <c r="S180" s="2">
        <v>25</v>
      </c>
      <c r="T180" s="2">
        <v>0.625</v>
      </c>
      <c r="U180" s="2">
        <v>9</v>
      </c>
      <c r="V180" s="2">
        <v>96</v>
      </c>
      <c r="W180" s="2">
        <v>4.5</v>
      </c>
      <c r="X180" s="2">
        <v>2.57</v>
      </c>
      <c r="Y180" s="2">
        <v>6.7</v>
      </c>
      <c r="Z180" s="2">
        <v>0</v>
      </c>
      <c r="AA180" s="2">
        <v>0</v>
      </c>
      <c r="AB180" s="2">
        <v>0</v>
      </c>
      <c r="AC180" s="2">
        <v>0</v>
      </c>
      <c r="AD180" s="17" t="s">
        <v>482</v>
      </c>
      <c r="AE180" t="str">
        <f t="shared" si="7"/>
        <v>Include</v>
      </c>
      <c r="AF180" t="str">
        <f t="shared" si="10"/>
        <v>2019_PHI</v>
      </c>
    </row>
    <row r="181" spans="1:32">
      <c r="A181">
        <v>2019</v>
      </c>
      <c r="B181" s="15">
        <v>16</v>
      </c>
      <c r="C181" s="1" t="s">
        <v>406</v>
      </c>
      <c r="D181" s="2">
        <v>30</v>
      </c>
      <c r="E181" s="1" t="s">
        <v>69</v>
      </c>
      <c r="F181" s="3" t="s">
        <v>32</v>
      </c>
      <c r="G181" s="2">
        <v>43</v>
      </c>
      <c r="H181" s="2">
        <v>43</v>
      </c>
      <c r="I181" s="2">
        <v>23</v>
      </c>
      <c r="J181" s="2">
        <v>16</v>
      </c>
      <c r="K181" s="2">
        <v>4</v>
      </c>
      <c r="L181" s="2">
        <v>117</v>
      </c>
      <c r="M181" s="2">
        <v>1420</v>
      </c>
      <c r="N181" s="2">
        <v>1303</v>
      </c>
      <c r="O181" s="2">
        <v>0.91800000000000004</v>
      </c>
      <c r="P181" s="2">
        <v>2.75</v>
      </c>
      <c r="Q181" s="2">
        <v>2</v>
      </c>
      <c r="R181" s="5">
        <v>106.32847222222222</v>
      </c>
      <c r="S181" s="2">
        <v>25</v>
      </c>
      <c r="T181" s="2">
        <v>0.58099999999999996</v>
      </c>
      <c r="U181" s="2">
        <v>5</v>
      </c>
      <c r="V181" s="2">
        <v>91</v>
      </c>
      <c r="W181" s="2">
        <v>11.4</v>
      </c>
      <c r="X181" s="2">
        <v>2.92</v>
      </c>
      <c r="Y181" s="2">
        <v>9.1999999999999993</v>
      </c>
      <c r="Z181" s="2">
        <v>0</v>
      </c>
      <c r="AA181" s="2">
        <v>1</v>
      </c>
      <c r="AB181" s="2">
        <v>1</v>
      </c>
      <c r="AC181" s="2">
        <v>4</v>
      </c>
      <c r="AD181" s="42" t="s">
        <v>505</v>
      </c>
      <c r="AE181" t="str">
        <f t="shared" si="7"/>
        <v>Include</v>
      </c>
      <c r="AF181" t="str">
        <f t="shared" si="10"/>
        <v>2019_VAN</v>
      </c>
    </row>
    <row r="182" spans="1:32">
      <c r="A182">
        <v>2019</v>
      </c>
      <c r="B182" s="15">
        <v>17</v>
      </c>
      <c r="C182" s="1" t="s">
        <v>473</v>
      </c>
      <c r="D182" s="2">
        <v>34</v>
      </c>
      <c r="E182" s="1" t="s">
        <v>155</v>
      </c>
      <c r="F182" s="3" t="s">
        <v>32</v>
      </c>
      <c r="G182" s="2">
        <v>42</v>
      </c>
      <c r="H182" s="2">
        <v>42</v>
      </c>
      <c r="I182" s="2">
        <v>16</v>
      </c>
      <c r="J182" s="2">
        <v>22</v>
      </c>
      <c r="K182" s="2">
        <v>4</v>
      </c>
      <c r="L182" s="2">
        <v>117</v>
      </c>
      <c r="M182" s="2">
        <v>1224</v>
      </c>
      <c r="N182" s="2">
        <v>1107</v>
      </c>
      <c r="O182" s="2">
        <v>0.90400000000000003</v>
      </c>
      <c r="P182" s="2">
        <v>2.79</v>
      </c>
      <c r="Q182" s="2">
        <v>1</v>
      </c>
      <c r="R182" s="5">
        <v>104.84305555555555</v>
      </c>
      <c r="S182" s="2">
        <v>21</v>
      </c>
      <c r="T182" s="2">
        <v>0.5</v>
      </c>
      <c r="U182" s="2">
        <v>5</v>
      </c>
      <c r="V182" s="2">
        <v>106</v>
      </c>
      <c r="W182" s="2">
        <v>-6.3</v>
      </c>
      <c r="X182" s="2">
        <v>2.98</v>
      </c>
      <c r="Y182" s="2">
        <v>6.2</v>
      </c>
      <c r="Z182" s="2">
        <v>0</v>
      </c>
      <c r="AA182" s="2">
        <v>1</v>
      </c>
      <c r="AB182" s="2">
        <v>1</v>
      </c>
      <c r="AC182" s="2">
        <v>0</v>
      </c>
      <c r="AD182" s="16"/>
      <c r="AE182" t="str">
        <f t="shared" si="7"/>
        <v>Include</v>
      </c>
      <c r="AF182" t="str">
        <f t="shared" si="10"/>
        <v>2019_LAK</v>
      </c>
    </row>
    <row r="183" spans="1:32">
      <c r="A183">
        <v>2019</v>
      </c>
      <c r="B183" s="15">
        <v>18</v>
      </c>
      <c r="C183" s="1" t="s">
        <v>470</v>
      </c>
      <c r="D183" s="2">
        <v>30</v>
      </c>
      <c r="E183" s="1" t="s">
        <v>171</v>
      </c>
      <c r="F183" s="3" t="s">
        <v>32</v>
      </c>
      <c r="G183" s="2">
        <v>41</v>
      </c>
      <c r="H183" s="2">
        <v>40</v>
      </c>
      <c r="I183" s="2">
        <v>17</v>
      </c>
      <c r="J183" s="2">
        <v>21</v>
      </c>
      <c r="K183" s="2">
        <v>2</v>
      </c>
      <c r="L183" s="2">
        <v>118</v>
      </c>
      <c r="M183" s="2">
        <v>1139</v>
      </c>
      <c r="N183" s="2">
        <v>1021</v>
      </c>
      <c r="O183" s="2">
        <v>0.89600000000000002</v>
      </c>
      <c r="P183" s="2">
        <v>3</v>
      </c>
      <c r="Q183" s="2">
        <v>2</v>
      </c>
      <c r="R183" s="5">
        <v>98.326388888888886</v>
      </c>
      <c r="S183" s="2">
        <v>15</v>
      </c>
      <c r="T183" s="2">
        <v>0.375</v>
      </c>
      <c r="U183" s="2">
        <v>11</v>
      </c>
      <c r="V183" s="2">
        <v>115</v>
      </c>
      <c r="W183" s="2">
        <v>-15</v>
      </c>
      <c r="X183" s="2">
        <v>3.2</v>
      </c>
      <c r="Y183" s="2">
        <v>4.8</v>
      </c>
      <c r="Z183" s="2">
        <v>0</v>
      </c>
      <c r="AA183" s="2">
        <v>1</v>
      </c>
      <c r="AB183" s="2">
        <v>1</v>
      </c>
      <c r="AC183" s="2">
        <v>0</v>
      </c>
      <c r="AD183" s="16"/>
      <c r="AE183" t="str">
        <f t="shared" si="7"/>
        <v>Include</v>
      </c>
      <c r="AF183" t="str">
        <f t="shared" si="10"/>
        <v>2019_SJS</v>
      </c>
    </row>
    <row r="184" spans="1:32" ht="15" thickBot="1">
      <c r="A184">
        <v>2019</v>
      </c>
      <c r="B184" s="15">
        <v>19</v>
      </c>
      <c r="C184" s="1" t="s">
        <v>506</v>
      </c>
      <c r="D184" s="2">
        <v>32</v>
      </c>
      <c r="E184" s="1" t="s">
        <v>21</v>
      </c>
      <c r="F184" s="3" t="s">
        <v>32</v>
      </c>
      <c r="G184" s="2">
        <v>41</v>
      </c>
      <c r="H184" s="2">
        <v>41</v>
      </c>
      <c r="I184" s="2">
        <v>26</v>
      </c>
      <c r="J184" s="2">
        <v>8</v>
      </c>
      <c r="K184" s="2">
        <v>6</v>
      </c>
      <c r="L184" s="2">
        <v>85</v>
      </c>
      <c r="M184" s="2">
        <v>1189</v>
      </c>
      <c r="N184" s="2">
        <v>1104</v>
      </c>
      <c r="O184" s="2">
        <v>0.92900000000000005</v>
      </c>
      <c r="P184" s="4">
        <v>2.12</v>
      </c>
      <c r="Q184" s="2">
        <v>5</v>
      </c>
      <c r="R184" s="5">
        <v>100.07430555555555</v>
      </c>
      <c r="S184" s="2">
        <v>28</v>
      </c>
      <c r="T184" s="2">
        <v>0.68300000000000005</v>
      </c>
      <c r="U184" s="2">
        <v>3</v>
      </c>
      <c r="V184" s="2">
        <v>79</v>
      </c>
      <c r="W184" s="4">
        <v>22.5</v>
      </c>
      <c r="X184" s="4">
        <v>2.25</v>
      </c>
      <c r="Y184" s="2">
        <v>9.1</v>
      </c>
      <c r="Z184" s="2">
        <v>0</v>
      </c>
      <c r="AA184" s="2">
        <v>2</v>
      </c>
      <c r="AB184" s="2">
        <v>2</v>
      </c>
      <c r="AC184" s="2">
        <v>0</v>
      </c>
      <c r="AD184" s="42" t="s">
        <v>507</v>
      </c>
      <c r="AE184" t="str">
        <f t="shared" si="7"/>
        <v>Include</v>
      </c>
      <c r="AF184" t="str">
        <f t="shared" si="10"/>
        <v>2019_BOS</v>
      </c>
    </row>
    <row r="185" spans="1:32" ht="15" hidden="1" thickBot="1">
      <c r="A185">
        <v>2019</v>
      </c>
      <c r="B185" s="15">
        <v>20</v>
      </c>
      <c r="C185" s="1" t="s">
        <v>508</v>
      </c>
      <c r="D185" s="2">
        <v>35</v>
      </c>
      <c r="E185" s="1" t="s">
        <v>111</v>
      </c>
      <c r="F185" s="3" t="s">
        <v>32</v>
      </c>
      <c r="G185" s="2">
        <v>40</v>
      </c>
      <c r="H185" s="2">
        <v>39</v>
      </c>
      <c r="I185" s="2">
        <v>16</v>
      </c>
      <c r="J185" s="2">
        <v>20</v>
      </c>
      <c r="K185" s="2">
        <v>3</v>
      </c>
      <c r="L185" s="2">
        <v>108</v>
      </c>
      <c r="M185" s="2">
        <v>1294</v>
      </c>
      <c r="N185" s="2">
        <v>1186</v>
      </c>
      <c r="O185" s="2">
        <v>0.91700000000000004</v>
      </c>
      <c r="P185" s="2">
        <v>2.77</v>
      </c>
      <c r="Q185" s="2">
        <v>1</v>
      </c>
      <c r="R185" s="5">
        <v>97.502083333333331</v>
      </c>
      <c r="S185" s="2">
        <v>25</v>
      </c>
      <c r="T185" s="2">
        <v>0.64100000000000001</v>
      </c>
      <c r="U185" s="2">
        <v>3</v>
      </c>
      <c r="V185" s="2">
        <v>92</v>
      </c>
      <c r="W185" s="2">
        <v>9</v>
      </c>
      <c r="X185" s="2">
        <v>2.95</v>
      </c>
      <c r="Y185" s="2">
        <v>8.3000000000000007</v>
      </c>
      <c r="Z185" s="2">
        <v>0</v>
      </c>
      <c r="AA185" s="2">
        <v>0</v>
      </c>
      <c r="AB185" s="2">
        <v>0</v>
      </c>
      <c r="AC185" s="2">
        <v>0</v>
      </c>
      <c r="AD185" s="17" t="s">
        <v>437</v>
      </c>
      <c r="AE185" t="str">
        <f t="shared" si="7"/>
        <v>Exclude</v>
      </c>
    </row>
    <row r="186" spans="1:32" ht="15" hidden="1" thickBot="1">
      <c r="A186">
        <v>2019</v>
      </c>
      <c r="B186" s="15">
        <v>21</v>
      </c>
      <c r="C186" s="1" t="s">
        <v>416</v>
      </c>
      <c r="D186" s="2">
        <v>27</v>
      </c>
      <c r="E186" s="1" t="s">
        <v>228</v>
      </c>
      <c r="F186" s="3" t="s">
        <v>32</v>
      </c>
      <c r="G186" s="2">
        <v>40</v>
      </c>
      <c r="H186" s="2">
        <v>38</v>
      </c>
      <c r="I186" s="2">
        <v>21</v>
      </c>
      <c r="J186" s="2">
        <v>16</v>
      </c>
      <c r="K186" s="2">
        <v>2</v>
      </c>
      <c r="L186" s="2">
        <v>104</v>
      </c>
      <c r="M186" s="2">
        <v>1091</v>
      </c>
      <c r="N186" s="2">
        <v>987</v>
      </c>
      <c r="O186" s="2">
        <v>0.90500000000000003</v>
      </c>
      <c r="P186" s="2">
        <v>2.69</v>
      </c>
      <c r="Q186" s="2">
        <v>3</v>
      </c>
      <c r="R186" s="5">
        <v>96.707638888888894</v>
      </c>
      <c r="S186" s="2">
        <v>19</v>
      </c>
      <c r="T186" s="2">
        <v>0.5</v>
      </c>
      <c r="U186" s="2">
        <v>7</v>
      </c>
      <c r="V186" s="2">
        <v>105</v>
      </c>
      <c r="W186" s="2">
        <v>-5.3</v>
      </c>
      <c r="X186" s="2">
        <v>2.87</v>
      </c>
      <c r="Y186" s="2">
        <v>5.6</v>
      </c>
      <c r="Z186" s="2">
        <v>0</v>
      </c>
      <c r="AA186" s="2">
        <v>0</v>
      </c>
      <c r="AB186" s="2">
        <v>0</v>
      </c>
      <c r="AC186" s="2">
        <v>4</v>
      </c>
      <c r="AD186" s="16"/>
      <c r="AE186" t="str">
        <f t="shared" si="7"/>
        <v>Exclude</v>
      </c>
    </row>
    <row r="187" spans="1:32" ht="15" hidden="1" thickBot="1">
      <c r="A187">
        <v>2019</v>
      </c>
      <c r="B187" s="15">
        <v>22</v>
      </c>
      <c r="C187" s="1" t="s">
        <v>388</v>
      </c>
      <c r="D187" s="2">
        <v>24</v>
      </c>
      <c r="E187" s="1" t="s">
        <v>389</v>
      </c>
      <c r="F187" s="3" t="s">
        <v>32</v>
      </c>
      <c r="G187" s="2">
        <v>40</v>
      </c>
      <c r="H187" s="2">
        <v>34</v>
      </c>
      <c r="I187" s="2">
        <v>17</v>
      </c>
      <c r="J187" s="2">
        <v>12</v>
      </c>
      <c r="K187" s="2">
        <v>4</v>
      </c>
      <c r="L187" s="2">
        <v>98</v>
      </c>
      <c r="M187" s="2">
        <v>1142</v>
      </c>
      <c r="N187" s="2">
        <v>1044</v>
      </c>
      <c r="O187" s="2">
        <v>0.91400000000000003</v>
      </c>
      <c r="P187" s="2">
        <v>2.7</v>
      </c>
      <c r="Q187" s="2">
        <v>4</v>
      </c>
      <c r="R187" s="5">
        <v>90.701388888888886</v>
      </c>
      <c r="S187" s="2">
        <v>21</v>
      </c>
      <c r="T187" s="2">
        <v>0.61799999999999999</v>
      </c>
      <c r="U187" s="2">
        <v>3</v>
      </c>
      <c r="V187" s="2">
        <v>95</v>
      </c>
      <c r="W187" s="2">
        <v>5.3</v>
      </c>
      <c r="X187" s="2">
        <v>2.87</v>
      </c>
      <c r="Y187" s="2">
        <v>7</v>
      </c>
      <c r="Z187" s="2">
        <v>0</v>
      </c>
      <c r="AA187" s="2">
        <v>0</v>
      </c>
      <c r="AB187" s="2">
        <v>0</v>
      </c>
      <c r="AC187" s="2">
        <v>0</v>
      </c>
      <c r="AD187" s="16"/>
      <c r="AE187" t="str">
        <f t="shared" si="7"/>
        <v>Exclude</v>
      </c>
    </row>
    <row r="188" spans="1:32" ht="15" hidden="1" thickBot="1">
      <c r="A188">
        <v>2019</v>
      </c>
      <c r="B188" s="15">
        <v>23</v>
      </c>
      <c r="C188" s="1" t="s">
        <v>509</v>
      </c>
      <c r="D188" s="2">
        <v>37</v>
      </c>
      <c r="E188" s="1" t="s">
        <v>19</v>
      </c>
      <c r="F188" s="3" t="s">
        <v>32</v>
      </c>
      <c r="G188" s="2">
        <v>39</v>
      </c>
      <c r="H188" s="2">
        <v>37</v>
      </c>
      <c r="I188" s="2">
        <v>19</v>
      </c>
      <c r="J188" s="2">
        <v>12</v>
      </c>
      <c r="K188" s="2">
        <v>6</v>
      </c>
      <c r="L188" s="2">
        <v>106</v>
      </c>
      <c r="M188" s="2">
        <v>1087</v>
      </c>
      <c r="N188" s="2">
        <v>981</v>
      </c>
      <c r="O188" s="2">
        <v>0.90200000000000002</v>
      </c>
      <c r="P188" s="2">
        <v>2.95</v>
      </c>
      <c r="Q188" s="2">
        <v>1</v>
      </c>
      <c r="R188" s="5">
        <v>89.868750000000006</v>
      </c>
      <c r="S188" s="2">
        <v>17</v>
      </c>
      <c r="T188" s="2">
        <v>0.45900000000000002</v>
      </c>
      <c r="U188" s="2">
        <v>9</v>
      </c>
      <c r="V188" s="2">
        <v>108</v>
      </c>
      <c r="W188" s="2">
        <v>-7.7</v>
      </c>
      <c r="X188" s="2">
        <v>3.14</v>
      </c>
      <c r="Y188" s="2">
        <v>5.3</v>
      </c>
      <c r="Z188" s="2">
        <v>0</v>
      </c>
      <c r="AA188" s="2">
        <v>2</v>
      </c>
      <c r="AB188" s="2">
        <v>2</v>
      </c>
      <c r="AC188" s="2">
        <v>21</v>
      </c>
      <c r="AD188" s="16"/>
      <c r="AE188" t="str">
        <f t="shared" si="7"/>
        <v>Exclude</v>
      </c>
    </row>
    <row r="189" spans="1:32" ht="15" hidden="1" thickBot="1">
      <c r="A189">
        <v>2019</v>
      </c>
      <c r="B189" s="15">
        <v>24</v>
      </c>
      <c r="C189" s="1" t="s">
        <v>490</v>
      </c>
      <c r="D189" s="2">
        <v>31</v>
      </c>
      <c r="E189" s="1" t="s">
        <v>19</v>
      </c>
      <c r="F189" s="3" t="s">
        <v>32</v>
      </c>
      <c r="G189" s="2">
        <v>38</v>
      </c>
      <c r="H189" s="2">
        <v>34</v>
      </c>
      <c r="I189" s="2">
        <v>18</v>
      </c>
      <c r="J189" s="2">
        <v>13</v>
      </c>
      <c r="K189" s="2">
        <v>3</v>
      </c>
      <c r="L189" s="2">
        <v>97</v>
      </c>
      <c r="M189" s="2">
        <v>1175</v>
      </c>
      <c r="N189" s="2">
        <v>1078</v>
      </c>
      <c r="O189" s="2">
        <v>0.91700000000000004</v>
      </c>
      <c r="P189" s="2">
        <v>2.75</v>
      </c>
      <c r="Q189" s="2">
        <v>1</v>
      </c>
      <c r="R189" s="5">
        <v>88.188194444444449</v>
      </c>
      <c r="S189" s="2">
        <v>17</v>
      </c>
      <c r="T189" s="2">
        <v>0.5</v>
      </c>
      <c r="U189" s="2">
        <v>5</v>
      </c>
      <c r="V189" s="2">
        <v>91</v>
      </c>
      <c r="W189" s="2">
        <v>9.1999999999999993</v>
      </c>
      <c r="X189" s="2">
        <v>2.92</v>
      </c>
      <c r="Y189" s="2">
        <v>7.6</v>
      </c>
      <c r="Z189" s="2">
        <v>0</v>
      </c>
      <c r="AA189" s="2">
        <v>0</v>
      </c>
      <c r="AB189" s="2">
        <v>0</v>
      </c>
      <c r="AC189" s="2">
        <v>0</v>
      </c>
      <c r="AD189" s="16"/>
      <c r="AE189" t="str">
        <f t="shared" si="7"/>
        <v>Exclude</v>
      </c>
    </row>
    <row r="190" spans="1:32" ht="15" hidden="1" thickBot="1">
      <c r="A190">
        <v>2019</v>
      </c>
      <c r="B190" s="34">
        <v>25</v>
      </c>
      <c r="C190" s="35" t="s">
        <v>510</v>
      </c>
      <c r="D190" s="36">
        <v>25</v>
      </c>
      <c r="E190" s="35" t="s">
        <v>27</v>
      </c>
      <c r="F190" s="37" t="s">
        <v>32</v>
      </c>
      <c r="G190" s="36">
        <v>38</v>
      </c>
      <c r="H190" s="36">
        <v>38</v>
      </c>
      <c r="I190" s="36">
        <v>20</v>
      </c>
      <c r="J190" s="36">
        <v>11</v>
      </c>
      <c r="K190" s="36">
        <v>5</v>
      </c>
      <c r="L190" s="36">
        <v>107</v>
      </c>
      <c r="M190" s="36">
        <v>1055</v>
      </c>
      <c r="N190" s="36">
        <v>948</v>
      </c>
      <c r="O190" s="36">
        <v>0.89900000000000002</v>
      </c>
      <c r="P190" s="36">
        <v>2.87</v>
      </c>
      <c r="Q190" s="36">
        <v>1</v>
      </c>
      <c r="R190" s="38">
        <v>93.229166666666671</v>
      </c>
      <c r="S190" s="36">
        <v>16</v>
      </c>
      <c r="T190" s="36">
        <v>0.42099999999999999</v>
      </c>
      <c r="U190" s="36">
        <v>8</v>
      </c>
      <c r="V190" s="36">
        <v>112</v>
      </c>
      <c r="W190" s="36">
        <v>-11.6</v>
      </c>
      <c r="X190" s="36">
        <v>3.06</v>
      </c>
      <c r="Y190" s="36">
        <v>4.7</v>
      </c>
      <c r="Z190" s="36">
        <v>0</v>
      </c>
      <c r="AA190" s="36">
        <v>1</v>
      </c>
      <c r="AB190" s="36">
        <v>1</v>
      </c>
      <c r="AC190" s="36">
        <v>2</v>
      </c>
      <c r="AD190" s="40"/>
      <c r="AE190" t="str">
        <f t="shared" si="7"/>
        <v>Exclude</v>
      </c>
    </row>
    <row r="191" spans="1:32">
      <c r="B191" s="7"/>
      <c r="C191" s="8"/>
      <c r="D191" s="9"/>
      <c r="E191" s="8"/>
      <c r="F191" s="10"/>
      <c r="G191" s="11"/>
      <c r="H191" s="9"/>
      <c r="I191" s="9"/>
      <c r="J191" s="11"/>
      <c r="K191" s="9"/>
      <c r="L191" s="9"/>
      <c r="M191" s="9"/>
      <c r="N191" s="9"/>
      <c r="O191" s="9"/>
      <c r="P191" s="9"/>
      <c r="Q191" s="9"/>
      <c r="R191" s="12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14"/>
    </row>
    <row r="192" spans="1:32">
      <c r="B192" s="15"/>
      <c r="C192" s="1"/>
      <c r="D192" s="2"/>
      <c r="E192" s="1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99"/>
      <c r="S192" s="2"/>
      <c r="T192" s="2"/>
      <c r="U192" s="2"/>
      <c r="V192" s="2"/>
      <c r="W192" s="2"/>
      <c r="X192" s="2"/>
      <c r="Y192" s="4"/>
      <c r="Z192" s="2"/>
      <c r="AA192" s="2"/>
      <c r="AB192" s="2"/>
      <c r="AC192" s="2"/>
      <c r="AD192" s="42"/>
    </row>
    <row r="193" spans="2:30">
      <c r="B193" s="15"/>
      <c r="C193" s="1"/>
      <c r="D193" s="2"/>
      <c r="E193" s="1"/>
      <c r="F193" s="3"/>
      <c r="G193" s="2"/>
      <c r="H193" s="2"/>
      <c r="I193" s="2"/>
      <c r="J193" s="2"/>
      <c r="K193" s="2"/>
      <c r="L193" s="4"/>
      <c r="M193" s="4"/>
      <c r="N193" s="4"/>
      <c r="O193" s="2"/>
      <c r="P193" s="2"/>
      <c r="Q193" s="2"/>
      <c r="R193" s="5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16"/>
    </row>
    <row r="194" spans="2:30">
      <c r="B194" s="15"/>
      <c r="C194" s="1"/>
      <c r="D194" s="2"/>
      <c r="E194" s="1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4"/>
      <c r="R194" s="5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42"/>
    </row>
    <row r="195" spans="2:30">
      <c r="B195" s="15"/>
      <c r="C195" s="1"/>
      <c r="D195" s="2"/>
      <c r="E195" s="1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5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16"/>
    </row>
    <row r="196" spans="2:30">
      <c r="B196" s="15"/>
      <c r="C196" s="1"/>
      <c r="D196" s="2"/>
      <c r="E196" s="1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5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42"/>
    </row>
    <row r="197" spans="2:30">
      <c r="B197" s="15"/>
      <c r="C197" s="1"/>
      <c r="D197" s="2"/>
      <c r="E197" s="1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5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42"/>
    </row>
    <row r="198" spans="2:30">
      <c r="B198" s="15"/>
      <c r="C198" s="1"/>
      <c r="D198" s="2"/>
      <c r="E198" s="1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5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17"/>
    </row>
    <row r="199" spans="2:30">
      <c r="B199" s="15"/>
      <c r="C199" s="1"/>
      <c r="D199" s="2"/>
      <c r="E199" s="1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5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17"/>
    </row>
    <row r="200" spans="2:30">
      <c r="B200" s="15"/>
      <c r="C200" s="1"/>
      <c r="D200" s="2"/>
      <c r="E200" s="1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5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42"/>
    </row>
    <row r="201" spans="2:30">
      <c r="B201" s="15"/>
      <c r="C201" s="1"/>
      <c r="D201" s="2"/>
      <c r="E201" s="1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5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42"/>
    </row>
    <row r="202" spans="2:30">
      <c r="B202" s="15"/>
      <c r="C202" s="1"/>
      <c r="D202" s="2"/>
      <c r="E202" s="1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5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7"/>
    </row>
    <row r="203" spans="2:30">
      <c r="B203" s="15"/>
      <c r="C203" s="1"/>
      <c r="D203" s="2"/>
      <c r="E203" s="1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5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16"/>
    </row>
    <row r="204" spans="2:30">
      <c r="B204" s="15"/>
      <c r="C204" s="1"/>
      <c r="D204" s="2"/>
      <c r="E204" s="1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5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42"/>
    </row>
    <row r="205" spans="2:30">
      <c r="B205" s="15"/>
      <c r="C205" s="1"/>
      <c r="D205" s="2"/>
      <c r="E205" s="1"/>
      <c r="F205" s="3"/>
      <c r="G205" s="2"/>
      <c r="H205" s="2"/>
      <c r="I205" s="4"/>
      <c r="J205" s="2"/>
      <c r="K205" s="2"/>
      <c r="L205" s="2"/>
      <c r="M205" s="2"/>
      <c r="N205" s="2"/>
      <c r="O205" s="2"/>
      <c r="P205" s="2"/>
      <c r="Q205" s="2"/>
      <c r="R205" s="5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42"/>
    </row>
    <row r="206" spans="2:30">
      <c r="B206" s="15"/>
      <c r="C206" s="1"/>
      <c r="D206" s="2"/>
      <c r="E206" s="1"/>
      <c r="F206" s="3"/>
      <c r="G206" s="2"/>
      <c r="H206" s="2"/>
      <c r="I206" s="2"/>
      <c r="J206" s="2"/>
      <c r="K206" s="4"/>
      <c r="L206" s="2"/>
      <c r="M206" s="2"/>
      <c r="N206" s="2"/>
      <c r="O206" s="2"/>
      <c r="P206" s="2"/>
      <c r="Q206" s="2"/>
      <c r="R206" s="5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7"/>
    </row>
    <row r="207" spans="2:30">
      <c r="B207" s="15"/>
      <c r="C207" s="1"/>
      <c r="D207" s="2"/>
      <c r="E207" s="1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5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6"/>
    </row>
    <row r="208" spans="2:30">
      <c r="B208" s="15"/>
      <c r="C208" s="1"/>
      <c r="D208" s="2"/>
      <c r="E208" s="1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5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16"/>
    </row>
    <row r="209" spans="1:31">
      <c r="B209" s="15"/>
      <c r="C209" s="1"/>
      <c r="D209" s="2"/>
      <c r="E209" s="1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5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16"/>
    </row>
    <row r="210" spans="1:31">
      <c r="B210" s="15"/>
      <c r="C210" s="1"/>
      <c r="D210" s="2"/>
      <c r="E210" s="1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5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16"/>
    </row>
    <row r="211" spans="1:31">
      <c r="B211" s="15"/>
      <c r="C211" s="1"/>
      <c r="D211" s="2"/>
      <c r="E211" s="1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5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16"/>
    </row>
    <row r="212" spans="1:31">
      <c r="B212" s="15"/>
      <c r="C212" s="1"/>
      <c r="D212" s="2"/>
      <c r="E212" s="1"/>
      <c r="F212" s="3"/>
      <c r="G212" s="2"/>
      <c r="H212" s="2"/>
      <c r="I212" s="2"/>
      <c r="J212" s="2"/>
      <c r="K212" s="2"/>
      <c r="L212" s="2"/>
      <c r="M212" s="2"/>
      <c r="N212" s="2"/>
      <c r="O212" s="4"/>
      <c r="P212" s="2"/>
      <c r="Q212" s="2"/>
      <c r="R212" s="5"/>
      <c r="S212" s="2"/>
      <c r="T212" s="2"/>
      <c r="U212" s="2"/>
      <c r="V212" s="4"/>
      <c r="W212" s="4"/>
      <c r="X212" s="2"/>
      <c r="Y212" s="2"/>
      <c r="Z212" s="2"/>
      <c r="AA212" s="2"/>
      <c r="AB212" s="2"/>
      <c r="AC212" s="2"/>
      <c r="AD212" s="42"/>
    </row>
    <row r="213" spans="1:31">
      <c r="B213" s="15"/>
      <c r="C213" s="1"/>
      <c r="D213" s="2"/>
      <c r="E213" s="1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5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42"/>
    </row>
    <row r="214" spans="1:31">
      <c r="B214" s="15"/>
      <c r="C214" s="1"/>
      <c r="D214" s="2"/>
      <c r="E214" s="1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5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16"/>
    </row>
    <row r="215" spans="1:31" ht="15" thickBot="1">
      <c r="B215" s="34"/>
      <c r="C215" s="35"/>
      <c r="D215" s="36"/>
      <c r="E215" s="35"/>
      <c r="F215" s="37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8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40"/>
    </row>
    <row r="216" spans="1:31">
      <c r="B216" s="7"/>
      <c r="C216" s="8"/>
      <c r="D216" s="9"/>
      <c r="E216" s="8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12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100"/>
    </row>
    <row r="217" spans="1:31">
      <c r="B217" s="15"/>
      <c r="C217" s="1"/>
      <c r="D217" s="2"/>
      <c r="E217" s="1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5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7"/>
    </row>
    <row r="218" spans="1:31">
      <c r="B218" s="15"/>
      <c r="C218" s="1"/>
      <c r="D218" s="2"/>
      <c r="E218" s="1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5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17"/>
    </row>
    <row r="219" spans="1:31">
      <c r="B219" s="15"/>
      <c r="C219" s="1"/>
      <c r="D219" s="2"/>
      <c r="E219" s="1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5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16"/>
    </row>
    <row r="220" spans="1:31">
      <c r="B220" s="15"/>
      <c r="C220" s="1"/>
      <c r="D220" s="2"/>
      <c r="E220" s="1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5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16"/>
    </row>
    <row r="221" spans="1:31" ht="15" thickBot="1">
      <c r="B221" s="15"/>
      <c r="C221" s="1"/>
      <c r="D221" s="2"/>
      <c r="E221" s="1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5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16"/>
    </row>
    <row r="222" spans="1:31" ht="15" hidden="1" thickBot="1">
      <c r="A222">
        <v>2018</v>
      </c>
      <c r="B222" s="15">
        <v>32</v>
      </c>
      <c r="C222" s="1" t="s">
        <v>511</v>
      </c>
      <c r="D222" s="2">
        <v>33</v>
      </c>
      <c r="E222" s="1" t="s">
        <v>21</v>
      </c>
      <c r="F222" s="3" t="s">
        <v>32</v>
      </c>
      <c r="G222" s="2">
        <v>40</v>
      </c>
      <c r="H222" s="2">
        <v>37</v>
      </c>
      <c r="I222" s="2">
        <v>22</v>
      </c>
      <c r="J222" s="2">
        <v>11</v>
      </c>
      <c r="K222" s="2">
        <v>4</v>
      </c>
      <c r="L222" s="2">
        <v>90</v>
      </c>
      <c r="M222" s="2">
        <v>1158</v>
      </c>
      <c r="N222" s="2">
        <v>1068</v>
      </c>
      <c r="O222" s="2">
        <v>0.92200000000000004</v>
      </c>
      <c r="P222" s="2">
        <v>2.34</v>
      </c>
      <c r="Q222" s="2">
        <v>5</v>
      </c>
      <c r="R222" s="5">
        <v>96.171527777777783</v>
      </c>
      <c r="S222" s="2">
        <v>22</v>
      </c>
      <c r="T222" s="2">
        <v>0.59499999999999997</v>
      </c>
      <c r="U222" s="2">
        <v>4</v>
      </c>
      <c r="V222" s="2">
        <v>86</v>
      </c>
      <c r="W222" s="2">
        <v>14.4</v>
      </c>
      <c r="X222" s="2">
        <v>2.5</v>
      </c>
      <c r="Y222" s="2">
        <v>8</v>
      </c>
      <c r="Z222" s="2">
        <v>0</v>
      </c>
      <c r="AA222" s="2">
        <v>4</v>
      </c>
      <c r="AB222" s="2">
        <v>4</v>
      </c>
      <c r="AC222" s="2">
        <v>0</v>
      </c>
      <c r="AD222" s="16"/>
      <c r="AE222" t="str">
        <f t="shared" ref="AE222:AE255" si="11">IF(G222&gt;40,"Include","Exclude")</f>
        <v>Exclude</v>
      </c>
    </row>
    <row r="223" spans="1:31" ht="15" hidden="1" thickBot="1">
      <c r="A223">
        <v>2018</v>
      </c>
      <c r="B223" s="34">
        <v>33</v>
      </c>
      <c r="C223" s="35" t="s">
        <v>416</v>
      </c>
      <c r="D223" s="36">
        <v>26</v>
      </c>
      <c r="E223" s="35" t="s">
        <v>228</v>
      </c>
      <c r="F223" s="37" t="s">
        <v>32</v>
      </c>
      <c r="G223" s="36">
        <v>40</v>
      </c>
      <c r="H223" s="36">
        <v>40</v>
      </c>
      <c r="I223" s="36">
        <v>23</v>
      </c>
      <c r="J223" s="36">
        <v>14</v>
      </c>
      <c r="K223" s="36">
        <v>3</v>
      </c>
      <c r="L223" s="36">
        <v>95</v>
      </c>
      <c r="M223" s="36">
        <v>1104</v>
      </c>
      <c r="N223" s="36">
        <v>1009</v>
      </c>
      <c r="O223" s="36">
        <v>0.91400000000000003</v>
      </c>
      <c r="P223" s="36">
        <v>2.39</v>
      </c>
      <c r="Q223" s="36">
        <v>4</v>
      </c>
      <c r="R223" s="38">
        <v>99.452083333333334</v>
      </c>
      <c r="S223" s="36">
        <v>23</v>
      </c>
      <c r="T223" s="36">
        <v>0.57499999999999996</v>
      </c>
      <c r="U223" s="36">
        <v>4</v>
      </c>
      <c r="V223" s="36">
        <v>95</v>
      </c>
      <c r="W223" s="36">
        <v>4.5</v>
      </c>
      <c r="X223" s="36">
        <v>2.54</v>
      </c>
      <c r="Y223" s="36">
        <v>6.6</v>
      </c>
      <c r="Z223" s="36">
        <v>0</v>
      </c>
      <c r="AA223" s="36">
        <v>1</v>
      </c>
      <c r="AB223" s="36">
        <v>1</v>
      </c>
      <c r="AC223" s="36">
        <v>6</v>
      </c>
      <c r="AD223" s="40"/>
      <c r="AE223" t="str">
        <f t="shared" si="11"/>
        <v>Exclude</v>
      </c>
    </row>
    <row r="224" spans="1:31">
      <c r="B224" s="7"/>
      <c r="C224" s="8"/>
      <c r="D224" s="9"/>
      <c r="E224" s="8"/>
      <c r="F224" s="10"/>
      <c r="G224" s="11"/>
      <c r="H224" s="9"/>
      <c r="I224" s="11"/>
      <c r="J224" s="9"/>
      <c r="K224" s="11"/>
      <c r="L224" s="9"/>
      <c r="M224" s="9"/>
      <c r="N224" s="9"/>
      <c r="O224" s="9"/>
      <c r="P224" s="9"/>
      <c r="Q224" s="9"/>
      <c r="R224" s="113"/>
      <c r="S224" s="9"/>
      <c r="T224" s="9"/>
      <c r="U224" s="9"/>
      <c r="V224" s="9"/>
      <c r="W224" s="9"/>
      <c r="X224" s="9"/>
      <c r="Y224" s="11"/>
      <c r="Z224" s="9"/>
      <c r="AA224" s="9"/>
      <c r="AB224" s="9"/>
      <c r="AC224" s="9"/>
      <c r="AD224" s="41"/>
    </row>
    <row r="225" spans="2:30">
      <c r="B225" s="15"/>
      <c r="C225" s="1"/>
      <c r="D225" s="2"/>
      <c r="E225" s="1"/>
      <c r="F225" s="3"/>
      <c r="G225" s="4"/>
      <c r="H225" s="2"/>
      <c r="I225" s="2"/>
      <c r="J225" s="4"/>
      <c r="K225" s="2"/>
      <c r="L225" s="4"/>
      <c r="M225" s="2"/>
      <c r="N225" s="2"/>
      <c r="O225" s="2"/>
      <c r="P225" s="2"/>
      <c r="Q225" s="2"/>
      <c r="R225" s="5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16"/>
    </row>
    <row r="226" spans="2:30">
      <c r="B226" s="15"/>
      <c r="C226" s="1"/>
      <c r="D226" s="2"/>
      <c r="E226" s="1"/>
      <c r="F226" s="3"/>
      <c r="G226" s="2"/>
      <c r="H226" s="2"/>
      <c r="I226" s="2"/>
      <c r="J226" s="2"/>
      <c r="K226" s="2"/>
      <c r="L226" s="2"/>
      <c r="M226" s="4"/>
      <c r="N226" s="4"/>
      <c r="O226" s="2"/>
      <c r="P226" s="2"/>
      <c r="Q226" s="2"/>
      <c r="R226" s="5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42"/>
    </row>
    <row r="227" spans="2:30">
      <c r="B227" s="15"/>
      <c r="C227" s="1"/>
      <c r="D227" s="2"/>
      <c r="E227" s="1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42"/>
    </row>
    <row r="228" spans="2:30">
      <c r="B228" s="15"/>
      <c r="C228" s="1"/>
      <c r="D228" s="2"/>
      <c r="E228" s="1"/>
      <c r="F228" s="3"/>
      <c r="G228" s="2"/>
      <c r="H228" s="2"/>
      <c r="I228" s="4"/>
      <c r="J228" s="2"/>
      <c r="K228" s="2"/>
      <c r="L228" s="2"/>
      <c r="M228" s="2"/>
      <c r="N228" s="2"/>
      <c r="O228" s="2"/>
      <c r="P228" s="2"/>
      <c r="Q228" s="4"/>
      <c r="R228" s="5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42"/>
    </row>
    <row r="229" spans="2:30">
      <c r="B229" s="15"/>
      <c r="C229" s="1"/>
      <c r="D229" s="2"/>
      <c r="E229" s="1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5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42"/>
    </row>
    <row r="230" spans="2:30">
      <c r="B230" s="15"/>
      <c r="C230" s="1"/>
      <c r="D230" s="2"/>
      <c r="E230" s="1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5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17"/>
    </row>
    <row r="231" spans="2:30">
      <c r="B231" s="15"/>
      <c r="C231" s="1"/>
      <c r="D231" s="2"/>
      <c r="E231" s="1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5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16"/>
    </row>
    <row r="232" spans="2:30">
      <c r="B232" s="15"/>
      <c r="C232" s="1"/>
      <c r="D232" s="2"/>
      <c r="E232" s="1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5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17"/>
    </row>
    <row r="233" spans="2:30">
      <c r="B233" s="15"/>
      <c r="C233" s="1"/>
      <c r="D233" s="2"/>
      <c r="E233" s="1"/>
      <c r="F233" s="3"/>
      <c r="G233" s="2"/>
      <c r="H233" s="2"/>
      <c r="I233" s="2"/>
      <c r="J233" s="2"/>
      <c r="K233" s="4"/>
      <c r="L233" s="2"/>
      <c r="M233" s="2"/>
      <c r="N233" s="2"/>
      <c r="O233" s="2"/>
      <c r="P233" s="2"/>
      <c r="Q233" s="2"/>
      <c r="R233" s="5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16"/>
    </row>
    <row r="234" spans="2:30">
      <c r="B234" s="15"/>
      <c r="C234" s="1"/>
      <c r="D234" s="2"/>
      <c r="E234" s="1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5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16"/>
    </row>
    <row r="235" spans="2:30">
      <c r="B235" s="15"/>
      <c r="C235" s="1"/>
      <c r="D235" s="2"/>
      <c r="E235" s="1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5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16"/>
    </row>
    <row r="236" spans="2:30">
      <c r="B236" s="15"/>
      <c r="C236" s="1"/>
      <c r="D236" s="2"/>
      <c r="E236" s="1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5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16"/>
    </row>
    <row r="237" spans="2:30">
      <c r="B237" s="15"/>
      <c r="C237" s="1"/>
      <c r="D237" s="2"/>
      <c r="E237" s="1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4"/>
      <c r="R237" s="5"/>
      <c r="S237" s="2"/>
      <c r="T237" s="2"/>
      <c r="U237" s="2"/>
      <c r="V237" s="2"/>
      <c r="W237" s="4"/>
      <c r="X237" s="2"/>
      <c r="Y237" s="2"/>
      <c r="Z237" s="2"/>
      <c r="AA237" s="2"/>
      <c r="AB237" s="2"/>
      <c r="AC237" s="2"/>
      <c r="AD237" s="42"/>
    </row>
    <row r="238" spans="2:30">
      <c r="B238" s="15"/>
      <c r="C238" s="1"/>
      <c r="D238" s="2"/>
      <c r="E238" s="1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5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16"/>
    </row>
    <row r="239" spans="2:30">
      <c r="B239" s="15"/>
      <c r="C239" s="1"/>
      <c r="D239" s="2"/>
      <c r="E239" s="1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5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17"/>
    </row>
    <row r="240" spans="2:30">
      <c r="B240" s="15"/>
      <c r="C240" s="1"/>
      <c r="D240" s="2"/>
      <c r="E240" s="1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5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16"/>
    </row>
    <row r="241" spans="1:31">
      <c r="B241" s="15"/>
      <c r="C241" s="1"/>
      <c r="D241" s="2"/>
      <c r="E241" s="1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5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17"/>
    </row>
    <row r="242" spans="1:31">
      <c r="B242" s="15"/>
      <c r="C242" s="1"/>
      <c r="D242" s="2"/>
      <c r="E242" s="1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5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42"/>
    </row>
    <row r="243" spans="1:31">
      <c r="B243" s="15"/>
      <c r="C243" s="1"/>
      <c r="D243" s="2"/>
      <c r="E243" s="1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5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16"/>
    </row>
    <row r="244" spans="1:31">
      <c r="B244" s="15"/>
      <c r="C244" s="1"/>
      <c r="D244" s="2"/>
      <c r="E244" s="1"/>
      <c r="F244" s="3"/>
      <c r="G244" s="2"/>
      <c r="H244" s="2"/>
      <c r="I244" s="2"/>
      <c r="J244" s="2"/>
      <c r="K244" s="4"/>
      <c r="L244" s="2"/>
      <c r="M244" s="2"/>
      <c r="N244" s="2"/>
      <c r="O244" s="2"/>
      <c r="P244" s="2"/>
      <c r="Q244" s="2"/>
      <c r="R244" s="5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16"/>
    </row>
    <row r="245" spans="1:31">
      <c r="B245" s="15"/>
      <c r="C245" s="1"/>
      <c r="D245" s="2"/>
      <c r="E245" s="1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5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16"/>
    </row>
    <row r="246" spans="1:31">
      <c r="B246" s="15"/>
      <c r="C246" s="1"/>
      <c r="D246" s="2"/>
      <c r="E246" s="1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5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16"/>
    </row>
    <row r="247" spans="1:31">
      <c r="B247" s="15"/>
      <c r="C247" s="1"/>
      <c r="D247" s="2"/>
      <c r="E247" s="1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5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17"/>
    </row>
    <row r="248" spans="1:31" ht="15" thickBot="1">
      <c r="B248" s="114"/>
      <c r="C248" s="115"/>
      <c r="D248" s="116"/>
      <c r="E248" s="115"/>
      <c r="F248" s="117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8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9"/>
    </row>
    <row r="249" spans="1:31">
      <c r="B249" s="7"/>
      <c r="C249" s="8"/>
      <c r="D249" s="9"/>
      <c r="E249" s="8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12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41"/>
    </row>
    <row r="250" spans="1:31">
      <c r="B250" s="15"/>
      <c r="C250" s="1"/>
      <c r="D250" s="2"/>
      <c r="E250" s="1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5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16"/>
    </row>
    <row r="251" spans="1:31">
      <c r="B251" s="15"/>
      <c r="C251" s="1"/>
      <c r="D251" s="2"/>
      <c r="E251" s="1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5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16"/>
    </row>
    <row r="252" spans="1:31">
      <c r="B252" s="15"/>
      <c r="C252" s="1"/>
      <c r="D252" s="2"/>
      <c r="E252" s="1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5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16"/>
    </row>
    <row r="253" spans="1:31">
      <c r="B253" s="15"/>
      <c r="C253" s="1"/>
      <c r="D253" s="2"/>
      <c r="E253" s="1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5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16"/>
    </row>
    <row r="254" spans="1:31">
      <c r="B254" s="15"/>
      <c r="C254" s="1"/>
      <c r="D254" s="2"/>
      <c r="E254" s="1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5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16"/>
    </row>
    <row r="255" spans="1:31" hidden="1">
      <c r="A255">
        <v>2017</v>
      </c>
      <c r="B255" s="34">
        <v>32</v>
      </c>
      <c r="C255" s="35" t="s">
        <v>512</v>
      </c>
      <c r="D255" s="36">
        <v>31</v>
      </c>
      <c r="E255" s="35" t="s">
        <v>150</v>
      </c>
      <c r="F255" s="37" t="s">
        <v>32</v>
      </c>
      <c r="G255" s="36">
        <v>40</v>
      </c>
      <c r="H255" s="36">
        <v>40</v>
      </c>
      <c r="I255" s="36">
        <v>17</v>
      </c>
      <c r="J255" s="36">
        <v>16</v>
      </c>
      <c r="K255" s="36">
        <v>6</v>
      </c>
      <c r="L255" s="36">
        <v>114</v>
      </c>
      <c r="M255" s="36">
        <v>1228</v>
      </c>
      <c r="N255" s="36">
        <v>1114</v>
      </c>
      <c r="O255" s="36">
        <v>0.90700000000000003</v>
      </c>
      <c r="P255" s="36">
        <v>2.93</v>
      </c>
      <c r="Q255" s="36">
        <v>1</v>
      </c>
      <c r="R255" s="38">
        <v>97.177083333333329</v>
      </c>
      <c r="S255" s="36">
        <v>19</v>
      </c>
      <c r="T255" s="36">
        <v>0.47499999999999998</v>
      </c>
      <c r="U255" s="36">
        <v>7</v>
      </c>
      <c r="V255" s="36">
        <v>106</v>
      </c>
      <c r="W255" s="36">
        <v>-6.2</v>
      </c>
      <c r="X255" s="36">
        <v>3.16</v>
      </c>
      <c r="Y255" s="36">
        <v>6.2</v>
      </c>
      <c r="Z255" s="36">
        <v>0</v>
      </c>
      <c r="AA255" s="36">
        <v>0</v>
      </c>
      <c r="AB255" s="36">
        <v>0</v>
      </c>
      <c r="AC255" s="36">
        <v>0</v>
      </c>
      <c r="AD255" s="40"/>
      <c r="AE255" t="str">
        <f t="shared" si="11"/>
        <v>Exclude</v>
      </c>
    </row>
  </sheetData>
  <autoFilter ref="A1:AE255" xr:uid="{264E3162-A9E6-42A4-B949-62E9C5E8FC83}">
    <filterColumn colId="30">
      <filters>
        <filter val="Include"/>
      </filters>
    </filterColumn>
  </autoFilter>
  <hyperlinks>
    <hyperlink ref="C2" r:id="rId1" display="https://www.hockey-reference.com/players/h/helleco01.html" xr:uid="{9116AE8D-D9B2-4AC6-BC44-A4392452D3D0}"/>
    <hyperlink ref="E2" r:id="rId2" display="https://www.hockey-reference.com/teams/WPG/2025.html" xr:uid="{59BE3A4A-BAE2-4A93-96AF-DD4555431C3C}"/>
    <hyperlink ref="AD2" r:id="rId3" display="https://www.hockey-reference.com/awards/jennings.html" xr:uid="{25E0AD95-067F-4048-84EF-1CEB30B13DC9}"/>
    <hyperlink ref="C3" r:id="rId4" display="https://www.hockey-reference.com/players/v/vasilan02.html" xr:uid="{3C5C90FC-38D8-49E9-9CB3-7DEE387D89DF}"/>
    <hyperlink ref="E3" r:id="rId5" display="https://www.hockey-reference.com/teams/TBL/2025.html" xr:uid="{EFF703E7-2BDA-42D4-B0CA-BF43DBC4763F}"/>
    <hyperlink ref="C4" r:id="rId6" display="https://www.hockey-reference.com/players/m/montesa01.html" xr:uid="{015D5A37-A085-4704-A844-3731844C1E20}"/>
    <hyperlink ref="E4" r:id="rId7" display="https://www.hockey-reference.com/teams/MTL/2025.html" xr:uid="{33441DAD-501F-4BF1-8895-B840FCFC77D1}"/>
    <hyperlink ref="C5" r:id="rId8" display="https://www.hockey-reference.com/players/s/shestig01.html" xr:uid="{BE06E09C-BB11-4324-92EC-450F34FC8055}"/>
    <hyperlink ref="E5" r:id="rId9" display="https://www.hockey-reference.com/teams/NYR/2025.html" xr:uid="{F2F193F8-91B9-4EE3-B11F-4309BC5E2881}"/>
    <hyperlink ref="C6" r:id="rId10" display="https://www.hockey-reference.com/players/s/sorokil01.html" xr:uid="{A0F92AD1-11DC-47B6-B5AD-3D9AE8BE9B42}"/>
    <hyperlink ref="E6" r:id="rId11" display="https://www.hockey-reference.com/teams/NYI/2025.html" xr:uid="{14405D74-327D-4FB8-984C-BFE362BA0A13}"/>
    <hyperlink ref="C7" r:id="rId12" display="https://www.hockey-reference.com/players/g/gustafi01.html" xr:uid="{37314B50-3A32-4DE7-81A3-BFDA1F6E8136}"/>
    <hyperlink ref="E7" r:id="rId13" display="https://www.hockey-reference.com/teams/MIN/2025.html" xr:uid="{5CB928B8-2C16-427D-9F59-BB6A2FEA36C1}"/>
    <hyperlink ref="C8" r:id="rId14" display="https://www.hockey-reference.com/players/o/oettija01.html" xr:uid="{5C794D66-A306-4C26-BC7D-6E0DAC4AD554}"/>
    <hyperlink ref="E8" r:id="rId15" display="https://www.hockey-reference.com/teams/DAL/2025.html" xr:uid="{CB616F9D-CAA4-42A8-8B3D-9C2168065112}"/>
    <hyperlink ref="C9" r:id="rId16" display="https://www.hockey-reference.com/players/s/sarosju01.html" xr:uid="{8E70E164-1883-4C83-BE4F-2BDED45A4DB5}"/>
    <hyperlink ref="E9" r:id="rId17" display="https://www.hockey-reference.com/teams/NSH/2025.html" xr:uid="{888CE9BB-F590-4412-A51C-8524D1864F91}"/>
    <hyperlink ref="C10" r:id="rId18" display="https://www.hockey-reference.com/players/s/swaymje01.html" xr:uid="{66CBE493-59A9-4E24-8403-937520C21FC5}"/>
    <hyperlink ref="E10" r:id="rId19" display="https://www.hockey-reference.com/teams/BOS/2025.html" xr:uid="{17B1B731-13F5-4FBC-AFB4-B54C670D6D7C}"/>
    <hyperlink ref="C11" r:id="rId20" display="https://www.hockey-reference.com/players/v/vejmeka01.html" xr:uid="{B738900D-0FD1-49FF-94D6-80514ED4E6EA}"/>
    <hyperlink ref="E11" r:id="rId21" display="https://www.hockey-reference.com/teams/UTA/2025.html" xr:uid="{10544404-E0A2-44B1-91F2-325B8AD83B03}"/>
    <hyperlink ref="C12" r:id="rId22" display="https://www.hockey-reference.com/players/d/daccojo01.html" xr:uid="{B6D2E600-2B58-450C-A01B-A50937CC9F69}"/>
    <hyperlink ref="E12" r:id="rId23" display="https://www.hockey-reference.com/teams/SEA/2025.html" xr:uid="{070F886C-36BD-429B-BEAC-47C8F8FA1D25}"/>
    <hyperlink ref="C13" r:id="rId24" display="https://www.hockey-reference.com/players/b/binnijo01.html" xr:uid="{84DC1060-183C-477A-A9BF-6DDBE9DC5281}"/>
    <hyperlink ref="E13" r:id="rId25" display="https://www.hockey-reference.com/teams/STL/2025.html" xr:uid="{B19A83F3-8DB7-482D-8454-8791D981EDFD}"/>
    <hyperlink ref="C14" r:id="rId26" display="https://www.hockey-reference.com/players/b/blackma01.html" xr:uid="{1EF3A9F3-F5B2-4EB3-9F4C-B86F461DBCAC}"/>
    <hyperlink ref="C15" r:id="rId27" display="https://www.hockey-reference.com/players/b/blackma01.html" xr:uid="{0481F461-992A-49AC-B028-1FCB8E66F2D4}"/>
    <hyperlink ref="E15" r:id="rId28" display="https://www.hockey-reference.com/teams/SJS/2025.html" xr:uid="{54C41A98-76AE-4E37-ADF0-97EBCBFA7AEE}"/>
    <hyperlink ref="C16" r:id="rId29" display="https://www.hockey-reference.com/players/b/blackma01.html" xr:uid="{BC89437C-66B9-4737-9D62-4F2B3FA85D49}"/>
    <hyperlink ref="E16" r:id="rId30" display="https://www.hockey-reference.com/teams/COL/2025.html" xr:uid="{50505EA5-42D9-4D98-9BDD-B98B89306EDA}"/>
    <hyperlink ref="C17" r:id="rId31" display="https://www.hockey-reference.com/players/l/luukkuk01.html" xr:uid="{00CF1118-A4C6-43C4-9E1A-DB58713C6C88}"/>
    <hyperlink ref="E17" r:id="rId32" display="https://www.hockey-reference.com/teams/BUF/2025.html" xr:uid="{2A20277E-716D-48A2-AC11-29DF92944291}"/>
    <hyperlink ref="C18" r:id="rId33" display="https://www.hockey-reference.com/players/b/bobrose01.html" xr:uid="{C2E41470-191F-4D2C-B593-84DCDB071840}"/>
    <hyperlink ref="E18" r:id="rId34" display="https://www.hockey-reference.com/teams/FLA/2025.html" xr:uid="{8BC28F42-0EE1-408E-A2E6-D9CE7D644973}"/>
    <hyperlink ref="C19" r:id="rId35" display="https://www.hockey-reference.com/players/d/dostalu01.html" xr:uid="{EBF370A9-818F-460F-BE63-C665C593BEC0}"/>
    <hyperlink ref="E19" r:id="rId36" display="https://www.hockey-reference.com/teams/ANA/2025.html" xr:uid="{D4C3AF5A-F57B-41DD-BACC-0C548148FF54}"/>
    <hyperlink ref="C20" r:id="rId37" display="https://www.hockey-reference.com/players/m/merzlel01.html" xr:uid="{98D96981-0FB6-4573-AF0D-FFFB326BC133}"/>
    <hyperlink ref="E20" r:id="rId38" display="https://www.hockey-reference.com/teams/CBJ/2025.html" xr:uid="{562EE51F-6F7D-4229-9FFE-8BC19DB15F89}"/>
    <hyperlink ref="C21" r:id="rId39" display="https://www.hockey-reference.com/players/w/wolfdu01.html" xr:uid="{1FB3B600-A478-4AF7-BEF1-7C6716A2421F}"/>
    <hyperlink ref="E21" r:id="rId40" display="https://www.hockey-reference.com/teams/CGY/2025.html" xr:uid="{2A7C2068-A239-4454-9B80-AFDECFA0314C}"/>
    <hyperlink ref="C22" r:id="rId41" display="https://www.hockey-reference.com/players/l/lankike01.html" xr:uid="{8C82A8A3-7852-4F0C-9F3A-DCFFD9CE3974}"/>
    <hyperlink ref="E22" r:id="rId42" display="https://www.hockey-reference.com/teams/VAN/2025.html" xr:uid="{76567DDE-77B8-418E-B458-3E34A097F88E}"/>
    <hyperlink ref="C23" r:id="rId43" display="https://www.hockey-reference.com/players/s/skinnst01.html" xr:uid="{6C4CAF97-5A86-40D4-98EF-688D6F3569E9}"/>
    <hyperlink ref="E23" r:id="rId44" display="https://www.hockey-reference.com/teams/EDM/2025.html" xr:uid="{2CFE2003-C211-4A21-8453-53E9ADCE572F}"/>
    <hyperlink ref="C24" r:id="rId45" display="https://www.hockey-reference.com/players/h/hillad01.html" xr:uid="{E3A462DF-3B0B-4E0D-B239-CA55F19E404B}"/>
    <hyperlink ref="E24" r:id="rId46" display="https://www.hockey-reference.com/teams/VEG/2025.html" xr:uid="{88A8BA6B-81AB-42A0-A1DD-BF8C111B0228}"/>
    <hyperlink ref="C25" r:id="rId47" display="https://www.hockey-reference.com/players/k/kuempda01.html" xr:uid="{932603C9-1478-4059-A8CE-4944A2510502}"/>
    <hyperlink ref="E25" r:id="rId48" display="https://www.hockey-reference.com/teams/LAK/2025.html" xr:uid="{660E72D8-42C6-4D6A-996B-3F96B3978303}"/>
    <hyperlink ref="C26" r:id="rId49" display="https://www.hockey-reference.com/players/m/marksja02.html" xr:uid="{30B05CFE-21F1-4D74-A876-542B49A3FC39}"/>
    <hyperlink ref="E26" r:id="rId50" display="https://www.hockey-reference.com/teams/NJD/2025.html" xr:uid="{478040C3-56E6-4FFE-AF06-F90DDFD852FA}"/>
    <hyperlink ref="C27" r:id="rId51" display="https://www.hockey-reference.com/players/g/georgal01.html" xr:uid="{28E6BCFF-2469-4983-B80D-C02B1A56836F}"/>
    <hyperlink ref="C28" r:id="rId52" display="https://www.hockey-reference.com/players/g/georgal01.html" xr:uid="{D80FCD3F-DE21-44D3-BBE6-5EB061E54C7D}"/>
    <hyperlink ref="E28" r:id="rId53" display="https://www.hockey-reference.com/teams/COL/2025.html" xr:uid="{F4FDCE7E-87F5-4723-8964-1B656700E9FA}"/>
    <hyperlink ref="C29" r:id="rId54" display="https://www.hockey-reference.com/players/g/georgal01.html" xr:uid="{706572D0-A021-4955-A9C2-E58916A40516}"/>
    <hyperlink ref="E29" r:id="rId55" display="https://www.hockey-reference.com/teams/SJS/2025.html" xr:uid="{53610FCC-FBB0-40ED-81ED-B1ABA594C00A}"/>
    <hyperlink ref="C30" r:id="rId56" display="https://www.hockey-reference.com/players/e/erssosa01.html" xr:uid="{5ECD38B7-EC35-41F8-81A9-601E4BF22ECD}"/>
    <hyperlink ref="E30" r:id="rId57" display="https://www.hockey-reference.com/teams/PHI/2025.html" xr:uid="{9A6A553E-DCDE-49D6-BFCF-9AB7BDE4111E}"/>
    <hyperlink ref="C31" r:id="rId58" display="https://www.hockey-reference.com/players/k/kochepy01.html" xr:uid="{DFAB2041-57F8-4C7A-84C1-C143A8B4EC86}"/>
    <hyperlink ref="E31" r:id="rId59" display="https://www.hockey-reference.com/teams/CAR/2025.html" xr:uid="{DEE0E106-76B7-4146-AFF6-2960F13F8561}"/>
    <hyperlink ref="C32" r:id="rId60" display="https://www.hockey-reference.com/players/t/talboca01.html" xr:uid="{4749B563-63DC-4072-99C2-25AAB8C2843B}"/>
    <hyperlink ref="E32" r:id="rId61" display="https://www.hockey-reference.com/teams/DET/2025.html" xr:uid="{3842501B-B62F-4DE6-884A-9E839EF519B9}"/>
    <hyperlink ref="C33" r:id="rId62" display="https://www.hockey-reference.com/players/u/ullmali01.html" xr:uid="{34C1B2E3-F570-4F6E-B9F5-14D70E01A948}"/>
    <hyperlink ref="E33" r:id="rId63" display="https://www.hockey-reference.com/teams/OTT/2025.html" xr:uid="{0855E89B-B3AC-45C1-8976-8AD5B5A6CDDF}"/>
    <hyperlink ref="C34" r:id="rId64" display="https://www.hockey-reference.com/players/t/thomplo01.html" xr:uid="{BACCD2BF-8932-44F0-815B-89C2512B4CC9}"/>
    <hyperlink ref="E34" r:id="rId65" display="https://www.hockey-reference.com/teams/WSH/2025.html" xr:uid="{0FFC5013-1E1B-4914-896B-F626BF371309}"/>
    <hyperlink ref="C35" r:id="rId66" display="https://www.hockey-reference.com/players/w/wolljo01.html" xr:uid="{5EF1882D-D3EC-46EC-940E-9CB6AEB7359A}"/>
    <hyperlink ref="E35" r:id="rId67" display="https://www.hockey-reference.com/teams/TOR/2025.html" xr:uid="{ACD9EDE1-A6DE-4D59-B8E6-78A824181D05}"/>
    <hyperlink ref="C36" r:id="rId68" display="https://www.hockey-reference.com/players/l/lindgch01.html" xr:uid="{184BD346-E116-4026-BB75-E6E222AEB8EE}"/>
    <hyperlink ref="E36" r:id="rId69" display="https://www.hockey-reference.com/teams/WSH/2025.html" xr:uid="{6DE4DAA8-65E6-486D-B853-364A2525DAA2}"/>
    <hyperlink ref="C37" r:id="rId70" display="https://www.hockey-reference.com/players/n/nedelal01.html" xr:uid="{253F09E2-5449-40DD-B584-2F8A671A92D4}"/>
    <hyperlink ref="E37" r:id="rId71" display="https://www.hockey-reference.com/teams/PIT/2025.html" xr:uid="{ECE74A33-3D1F-4A98-A3A0-F5BC102BD9DB}"/>
    <hyperlink ref="C38" r:id="rId72" display="https://www.hockey-reference.com/players/m/mrazepe01.html" xr:uid="{BB2D4E83-946F-43B6-9EE1-86237D98E9F0}"/>
    <hyperlink ref="C39" r:id="rId73" display="https://www.hockey-reference.com/players/m/mrazepe01.html" xr:uid="{4A353202-43E9-465B-8DED-587BA01CB890}"/>
    <hyperlink ref="E39" r:id="rId74" display="https://www.hockey-reference.com/teams/CHI/2025.html" xr:uid="{1B7D914D-5051-43F7-90BE-EB0A55E1B2C8}"/>
    <hyperlink ref="C40" r:id="rId75" display="https://www.hockey-reference.com/players/m/mrazepe01.html" xr:uid="{E49CED80-BA03-404F-A7EF-BC66DB976B38}"/>
    <hyperlink ref="E40" r:id="rId76" display="https://www.hockey-reference.com/teams/DET/2025.html" xr:uid="{75EA2043-A732-44C4-9F8F-E66AF0AFCAB2}"/>
    <hyperlink ref="C41" r:id="rId77" display="https://www.hockey-reference.com/players/k/knighsp01.html" xr:uid="{4ECBFF08-17C8-461B-A91C-ED758BAFA4A2}"/>
    <hyperlink ref="C42" r:id="rId78" display="https://www.hockey-reference.com/players/k/knighsp01.html" xr:uid="{24D838F6-14F9-48A8-BA0D-D0306200F2F8}"/>
    <hyperlink ref="E42" r:id="rId79" display="https://www.hockey-reference.com/teams/FLA/2025.html" xr:uid="{60D6C0D3-1547-411D-A9C9-63FC4469B828}"/>
    <hyperlink ref="C43" r:id="rId80" display="https://www.hockey-reference.com/players/k/knighsp01.html" xr:uid="{6E725096-CD24-4445-A8CB-273BAB57A51B}"/>
    <hyperlink ref="E43" r:id="rId81" display="https://www.hockey-reference.com/teams/CHI/2025.html" xr:uid="{63B01D65-A639-48C5-9C85-A9DD583CE9BF}"/>
    <hyperlink ref="C44" r:id="rId82" display="https://www.hockey-reference.com/players/j/jarrytr01.html" xr:uid="{57851FE0-DBB2-40ED-8CE9-B61D3EECE5D1}"/>
    <hyperlink ref="E44" r:id="rId83" display="https://www.hockey-reference.com/teams/PIT/2025.html" xr:uid="{B5CD90DA-7284-49E5-9585-0D6CC5D5702A}"/>
    <hyperlink ref="C45" r:id="rId84" display="https://www.hockey-reference.com/players/p/pickaca01.html" xr:uid="{FCDB5303-9C5C-4983-B3A1-911CA40E4D00}"/>
    <hyperlink ref="E45" r:id="rId85" display="https://www.hockey-reference.com/teams/EDM/2025.html" xr:uid="{F3CF344C-8E1A-4300-9D9B-A0B889CD536F}"/>
    <hyperlink ref="C46" r:id="rId86" display="https://www.hockey-reference.com/players/s/soderar01.html" xr:uid="{0B0DDE3B-7398-4C87-8BCA-BDB47CEADFCD}"/>
    <hyperlink ref="E46" r:id="rId87" display="https://www.hockey-reference.com/teams/CHI/2025.html" xr:uid="{53A59A1F-6BA5-4543-A5E6-2D0ED77ED8B6}"/>
    <hyperlink ref="C47" r:id="rId88" display="https://www.hockey-reference.com/players/r/rittida01.html" xr:uid="{E94CA85C-7149-4B2C-831D-94A4892BABD8}"/>
    <hyperlink ref="E47" r:id="rId89" display="https://www.hockey-reference.com/teams/LAK/2025.html" xr:uid="{2105280C-E0FA-450D-921E-357A19AB10BA}"/>
    <hyperlink ref="C48" r:id="rId90" display="https://www.hockey-reference.com/players/s/stolaan01.html" xr:uid="{0E66F2CF-48EB-41D4-B7F7-F62D0858EB1E}"/>
    <hyperlink ref="E48" r:id="rId91" display="https://www.hockey-reference.com/teams/TOR/2025.html" xr:uid="{4BDE6EA4-D65E-4693-A6E6-ABFB944BBC24}"/>
    <hyperlink ref="C49" r:id="rId92" display="https://www.hockey-reference.com/players/a/annunju01.html" xr:uid="{8BA839CC-2185-4F05-AB52-28E0DE3A9FD0}"/>
    <hyperlink ref="C50" r:id="rId93" display="https://www.hockey-reference.com/players/a/annunju01.html" xr:uid="{7A8B90A9-E2F5-4922-9927-BB502EC7901D}"/>
    <hyperlink ref="E50" r:id="rId94" display="https://www.hockey-reference.com/teams/COL/2025.html" xr:uid="{AEFF859A-0A6D-44E0-9651-5A4FB50EA1D9}"/>
    <hyperlink ref="C51" r:id="rId95" display="https://www.hockey-reference.com/players/a/annunju01.html" xr:uid="{AC96170C-9B0C-42C6-9D1C-C13F9F2DDA5C}"/>
    <hyperlink ref="E51" r:id="rId96" display="https://www.hockey-reference.com/teams/NSH/2025.html" xr:uid="{8C9BADC0-B5E5-400A-AB41-3F29C7B4A424}"/>
    <hyperlink ref="C52" r:id="rId97" display="https://www.hockey-reference.com/players/a/allenja01.html" xr:uid="{086DD54E-58F5-4E1C-9743-924F745165E8}"/>
    <hyperlink ref="E52" r:id="rId98" display="https://www.hockey-reference.com/teams/NJD/2025.html" xr:uid="{669B142B-9C6F-4786-94D4-1CFBD5DEBF3C}"/>
    <hyperlink ref="C53" r:id="rId99" display="https://www.hockey-reference.com/players/h/hoferjo01.html" xr:uid="{BBAB192D-4153-448C-8F77-AAC6E207A272}"/>
    <hyperlink ref="E53" r:id="rId100" display="https://www.hockey-reference.com/teams/STL/2025.html" xr:uid="{A01AAD33-25AD-4F81-94CE-A4ADB61B239F}"/>
    <hyperlink ref="C54" r:id="rId101" display="https://www.hockey-reference.com/players/f/forsban01.html" xr:uid="{61A6B003-3954-4169-8A33-56C630443064}"/>
    <hyperlink ref="E54" r:id="rId102" display="https://www.hockey-reference.com/teams/OTT/2025.html" xr:uid="{FB654456-9132-4187-913B-8163E83A273B}"/>
    <hyperlink ref="C55" r:id="rId103" display="https://www.hockey-reference.com/players/l/lyonal01.html" xr:uid="{3D3392E4-7C29-4F73-A62E-681CC2F1B687}"/>
    <hyperlink ref="E55" r:id="rId104" display="https://www.hockey-reference.com/teams/DET/2025.html" xr:uid="{EEDDCE32-C2D7-4552-A3C0-5A1FA1FAAB50}"/>
    <hyperlink ref="C56" r:id="rId105" display="https://www.hockey-reference.com/players/v/vladada01.html" xr:uid="{B2C4F5C3-B4FA-4629-81FB-07FF0FD0849E}"/>
    <hyperlink ref="E56" r:id="rId106" display="https://www.hockey-reference.com/teams/CGY/2025.html" xr:uid="{40BB2C9E-E7B7-471E-AFCB-A42E91FBFA11}"/>
    <hyperlink ref="C57" r:id="rId107" display="https://www.hockey-reference.com/players/s/sarosju01.html" xr:uid="{2AA169F2-131D-4379-8AA6-E6D9E38B25E1}"/>
    <hyperlink ref="E57" r:id="rId108" display="https://www.hockey-reference.com/teams/NSH/2024.html" xr:uid="{57E691DF-5ED7-405C-8E09-9BA4264364DD}"/>
    <hyperlink ref="C58" r:id="rId109" display="https://www.hockey-reference.com/players/g/georgal01.html" xr:uid="{27906969-9DF7-44E9-A270-BEF50418F5A7}"/>
    <hyperlink ref="E58" r:id="rId110" display="https://www.hockey-reference.com/teams/COL/2024.html" xr:uid="{782D7F2B-6AB1-47DC-A385-0BE7F971BFC7}"/>
    <hyperlink ref="C59" r:id="rId111" display="https://www.hockey-reference.com/players/h/helleco01.html" xr:uid="{67A8DE6B-1B9E-4C4D-B561-4652906E3119}"/>
    <hyperlink ref="E59" r:id="rId112" display="https://www.hockey-reference.com/teams/WPG/2024.html" xr:uid="{F15B3F68-1263-4C16-96B8-FA05DBA55290}"/>
    <hyperlink ref="C60" r:id="rId113" display="https://www.hockey-reference.com/players/s/skinnst01.html" xr:uid="{4E7BA6B2-4830-46D4-8662-7376BF0CB229}"/>
    <hyperlink ref="E60" r:id="rId114" display="https://www.hockey-reference.com/teams/EDM/2024.html" xr:uid="{18E64F86-3F06-4B98-A9C9-134CD62DF864}"/>
    <hyperlink ref="C61" r:id="rId115" display="https://www.hockey-reference.com/players/b/bobrose01.html" xr:uid="{9FB5D101-D6A5-4711-86BE-CC07E9850C78}"/>
    <hyperlink ref="E61" r:id="rId116" display="https://www.hockey-reference.com/teams/FLA/2024.html" xr:uid="{34D58407-114F-4ABA-BA2A-58FAC9F9B02D}"/>
    <hyperlink ref="C62" r:id="rId117" display="https://www.hockey-reference.com/players/b/binnijo01.html" xr:uid="{46692CA1-FAA2-4737-A482-A7A3FBF31D6A}"/>
    <hyperlink ref="E62" r:id="rId118" display="https://www.hockey-reference.com/teams/STL/2024.html" xr:uid="{A3F0465C-FBAB-4C45-8028-ED88B6A3FC3B}"/>
    <hyperlink ref="AD62" r:id="rId119" location="all-AS-stats" display="https://www.hockey-reference.com/awards/voting-2024.html - all-AS-stats" xr:uid="{1264B16E-1498-4351-A7B0-0151AB396DCD}"/>
    <hyperlink ref="C63" r:id="rId120" display="https://www.hockey-reference.com/players/m/mrazepe01.html" xr:uid="{B53E919B-91F9-462B-840D-9DC46F3E4673}"/>
    <hyperlink ref="E63" r:id="rId121" display="https://www.hockey-reference.com/teams/CHI/2024.html" xr:uid="{A622BBDF-9086-4B4F-B684-D50D0F4D043F}"/>
    <hyperlink ref="C64" r:id="rId122" display="https://www.hockey-reference.com/players/s/sorokil01.html" xr:uid="{0A6B9E9A-B260-4C4A-A625-A44024E3B102}"/>
    <hyperlink ref="E64" r:id="rId123" display="https://www.hockey-reference.com/teams/NYI/2024.html" xr:uid="{C7C17C87-3251-471F-8E0F-9950D8B2220E}"/>
    <hyperlink ref="AD64" r:id="rId124" location="all-vezina-stats" display="https://www.hockey-reference.com/awards/voting-2024.html - all-vezina-stats" xr:uid="{C7DDF08D-592C-4B0C-A560-EB34649BC4C0}"/>
    <hyperlink ref="C65" r:id="rId125" display="https://www.hockey-reference.com/players/k/korpijo01.html" xr:uid="{72D900EE-E859-4A7A-BC6D-C10C0B3439EA}"/>
    <hyperlink ref="E65" r:id="rId126" display="https://www.hockey-reference.com/teams/OTT/2024.html" xr:uid="{CA91EBE6-7424-4A3E-8053-B776F85AA81D}"/>
    <hyperlink ref="C66" r:id="rId127" display="https://www.hockey-reference.com/players/s/shestig01.html" xr:uid="{0B1538D5-B016-411F-907A-5D84BD4B998B}"/>
    <hyperlink ref="E66" r:id="rId128" display="https://www.hockey-reference.com/teams/NYR/2024.html" xr:uid="{D531E22A-C7AD-47EC-A413-C51DB1C9FF16}"/>
    <hyperlink ref="C67" r:id="rId129" display="https://www.hockey-reference.com/players/l/luukkuk01.html" xr:uid="{2104C8C2-5157-4BBA-A210-120561C39EA0}"/>
    <hyperlink ref="E67" r:id="rId130" display="https://www.hockey-reference.com/teams/BUF/2024.html" xr:uid="{A63CF819-35C0-4457-9A0F-E99F2542496E}"/>
    <hyperlink ref="AD67" r:id="rId131" location="all-AS-stats" display="https://www.hockey-reference.com/awards/voting-2024.html - all-AS-stats" xr:uid="{C5D8C93F-3549-4B0D-B549-203687F5E1EA}"/>
    <hyperlink ref="C68" r:id="rId132" display="https://www.hockey-reference.com/players/o/oettija01.html" xr:uid="{A1B811B3-38EE-4B25-86CF-8FF21FC7FBCD}"/>
    <hyperlink ref="E68" r:id="rId133" display="https://www.hockey-reference.com/teams/DAL/2024.html" xr:uid="{3D4A09BB-B00E-4D3F-921A-495C89DD7CBB}"/>
    <hyperlink ref="C69" r:id="rId134" display="https://www.hockey-reference.com/players/t/talboca01.html" xr:uid="{6762F995-5349-45A6-AB3D-BDD76D72EEFE}"/>
    <hyperlink ref="E69" r:id="rId135" display="https://www.hockey-reference.com/teams/LAK/2024.html" xr:uid="{95B16CD1-99FC-4FB3-B7CE-99C9BD9E4F25}"/>
    <hyperlink ref="C70" r:id="rId136" display="https://www.hockey-reference.com/players/v/vasilan02.html" xr:uid="{8C683AB7-EEF0-48CE-A05B-5AB877CB5214}"/>
    <hyperlink ref="E70" r:id="rId137" display="https://www.hockey-reference.com/teams/TBL/2024.html" xr:uid="{A75E701E-2964-4DC4-9E0B-F02AC6124683}"/>
    <hyperlink ref="AD70" r:id="rId138" location="all-AS-stats" display="https://www.hockey-reference.com/awards/voting-2024.html - all-AS-stats" xr:uid="{9C6EC4CE-2C6E-41D4-819C-C96895916A59}"/>
    <hyperlink ref="C71" r:id="rId139" display="https://www.hockey-reference.com/players/d/demkoth01.html" xr:uid="{7B28E5BF-3BC1-4EFD-88C1-FCC9000D0062}"/>
    <hyperlink ref="E71" r:id="rId140" display="https://www.hockey-reference.com/teams/VAN/2024.html" xr:uid="{FBD5EBEF-8D94-458B-9A7C-C8FC3BC397E6}"/>
    <hyperlink ref="C72" r:id="rId141" display="https://www.hockey-reference.com/players/e/erssosa01.html" xr:uid="{5D7D91EF-5917-4B53-BF56-E4C7B6720685}"/>
    <hyperlink ref="E72" r:id="rId142" display="https://www.hockey-reference.com/teams/PHI/2024.html" xr:uid="{15D39250-FC46-471D-BD68-89FC3661B217}"/>
    <hyperlink ref="C73" r:id="rId143" display="https://www.hockey-reference.com/players/j/jarrytr01.html" xr:uid="{BD8B7B48-A419-4A52-984A-ECE40170B2AA}"/>
    <hyperlink ref="E73" r:id="rId144" display="https://www.hockey-reference.com/teams/PIT/2024.html" xr:uid="{C7D123F6-D522-4220-91C3-E4B8E7A43C16}"/>
    <hyperlink ref="C74" r:id="rId145" display="https://www.hockey-reference.com/players/d/daccojo01.html" xr:uid="{FB982D33-CEF6-4956-A3DB-4DF6F2616815}"/>
    <hyperlink ref="E74" r:id="rId146" display="https://www.hockey-reference.com/teams/SEA/2024.html" xr:uid="{B2A3DC91-04D4-4C8C-A52B-2FC00BC9F4B4}"/>
    <hyperlink ref="AD74" r:id="rId147" location="all-AS-stats" display="https://www.hockey-reference.com/awards/voting-2024.html - all-AS-stats" xr:uid="{A7DCB17B-7C7E-4ADD-B02C-AA32AF11A437}"/>
    <hyperlink ref="C75" r:id="rId148" display="https://www.hockey-reference.com/players/i/ingraco01.html" xr:uid="{42E5AAA4-8FDC-4248-933E-D166BF35ADF3}"/>
    <hyperlink ref="E75" r:id="rId149" display="https://www.hockey-reference.com/teams/ARI/2024.html" xr:uid="{5CC16087-BDDF-4A18-93A0-D5A3E95261ED}"/>
    <hyperlink ref="C76" r:id="rId150" display="https://www.hockey-reference.com/players/l/lindgch01.html" xr:uid="{936450C3-9157-43BC-BF9B-E75D21B74A3A}"/>
    <hyperlink ref="E76" r:id="rId151" display="https://www.hockey-reference.com/teams/WSH/2024.html" xr:uid="{1B601D4E-C0B8-43B2-9B3B-3F899B10EE29}"/>
    <hyperlink ref="C77" r:id="rId152" display="https://www.hockey-reference.com/players/m/marksja02.html" xr:uid="{0A6772E9-61F2-49C1-BEAC-542DACBF14E3}"/>
    <hyperlink ref="E77" r:id="rId153" display="https://www.hockey-reference.com/teams/CGY/2024.html" xr:uid="{1251E4F3-AFD3-4926-9E58-AF808C1C34AE}"/>
    <hyperlink ref="AD77" r:id="rId154" location="all-AS-stats" display="https://www.hockey-reference.com/awards/voting-2024.html - all-AS-stats" xr:uid="{D8EAB80C-84C1-4325-8C7E-8B6D4DCF1B70}"/>
    <hyperlink ref="C78" r:id="rId155" display="https://www.hockey-reference.com/players/g/gibsojo02.html" xr:uid="{30D9E1A5-FB2F-413A-8CD5-6596B57EC7AB}"/>
    <hyperlink ref="E78" r:id="rId156" display="https://www.hockey-reference.com/teams/ANA/2024.html" xr:uid="{21F43A70-23AC-4619-A1C6-E699A5DAA486}"/>
    <hyperlink ref="C79" r:id="rId157" display="https://www.hockey-reference.com/players/t/thomplo01.html" xr:uid="{9BF20667-B554-4C09-824C-0A61381D9A50}"/>
    <hyperlink ref="E79" r:id="rId158" display="https://www.hockey-reference.com/teams/VEG/2024.html" xr:uid="{378A6E45-143C-4F8A-97BA-589C6B598713}"/>
    <hyperlink ref="C80" r:id="rId159" display="https://www.hockey-reference.com/players/g/gustafi01.html" xr:uid="{4A4E72AB-378D-42DC-B7A5-4233B07990A1}"/>
    <hyperlink ref="E80" r:id="rId160" display="https://www.hockey-reference.com/teams/MIN/2024.html" xr:uid="{8CC2B2A2-5868-4B7B-9CE4-D8C1473C9DAD}"/>
    <hyperlink ref="C81" r:id="rId161" display="https://www.hockey-reference.com/players/b/blackma01.html" xr:uid="{AFA76505-5B71-44E6-A31F-24D2A0882D80}"/>
    <hyperlink ref="E81" r:id="rId162" display="https://www.hockey-reference.com/teams/SJS/2024.html" xr:uid="{2AB35866-0E36-4F8E-B542-5EDC1A7EDEB7}"/>
    <hyperlink ref="C82" r:id="rId163" display="https://www.hockey-reference.com/players/d/dostalu01.html" xr:uid="{6B27BDBD-48C1-4597-BA1C-172202AE9637}"/>
    <hyperlink ref="E82" r:id="rId164" display="https://www.hockey-reference.com/teams/ANA/2024.html" xr:uid="{0020D5AE-12B2-4D9B-A3DC-52DC5D011DD8}"/>
    <hyperlink ref="C83" r:id="rId165" display="https://www.hockey-reference.com/players/l/lyonal01.html" xr:uid="{20B4CA20-957D-44EF-B5A0-48C882C18D72}"/>
    <hyperlink ref="E83" r:id="rId166" display="https://www.hockey-reference.com/teams/DET/2024.html" xr:uid="{C2867C5B-BFB2-409B-BCBC-E1F06F168021}"/>
    <hyperlink ref="C84" r:id="rId167" display="https://www.hockey-reference.com/players/s/swaymje01.html" xr:uid="{D412B6C9-404E-4078-8AB2-3B3BD845370C}"/>
    <hyperlink ref="E84" r:id="rId168" display="https://www.hockey-reference.com/teams/BOS/2024.html" xr:uid="{B413112C-1074-4201-9C45-ABA3FB0A61F4}"/>
    <hyperlink ref="C85" r:id="rId169" display="https://www.hockey-reference.com/players/k/kochepy01.html" xr:uid="{D04E7141-95CE-40AE-AEA0-CD1392BD9C78}"/>
    <hyperlink ref="E85" r:id="rId170" display="https://www.hockey-reference.com/teams/CAR/2024.html" xr:uid="{07B8A0B2-9CF6-4AAA-8EAF-FB54E99E5043}"/>
    <hyperlink ref="C86" r:id="rId171" display="https://www.hockey-reference.com/players/m/merzlel01.html" xr:uid="{02FC6A6F-9182-470B-829C-74110FC9C092}"/>
    <hyperlink ref="E86" r:id="rId172" display="https://www.hockey-reference.com/teams/CBJ/2024.html" xr:uid="{486E4D17-B1B7-469E-A0B7-A6BB83D4C5A1}"/>
    <hyperlink ref="C87" r:id="rId173" display="https://www.hockey-reference.com/players/m/montesa01.html" xr:uid="{786D43AA-9130-4EF8-969A-4B3206C9DC16}"/>
    <hyperlink ref="E87" r:id="rId174" display="https://www.hockey-reference.com/teams/MTL/2024.html" xr:uid="{0284ED39-6BEB-40BB-8FAC-655C09C9D1A2}"/>
    <hyperlink ref="C88" r:id="rId175" display="https://www.hockey-reference.com/players/f/fleurma01.html" xr:uid="{1955CB0E-75EC-4D1F-9769-F129CB900E51}"/>
    <hyperlink ref="E88" r:id="rId176" display="https://www.hockey-reference.com/teams/MIN/2024.html" xr:uid="{76629A76-CBB2-4306-BF1D-66A0E5C0261A}"/>
    <hyperlink ref="AD88" r:id="rId177" location="all-byng-stats" display="https://www.hockey-reference.com/awards/voting-2024.html - all-byng-stats" xr:uid="{2CC462A2-AEBE-4FA4-9D0A-C598FD910827}"/>
    <hyperlink ref="C89" r:id="rId178" display="https://www.hockey-reference.com/players/s/samsoil01.html" xr:uid="{67506F4B-B3F5-4229-97C5-84D28F8E4548}"/>
    <hyperlink ref="E89" r:id="rId179" display="https://www.hockey-reference.com/teams/TOR/2024.html" xr:uid="{CCEA969D-7B1B-4907-860B-5BC3D900A611}"/>
    <hyperlink ref="C90" r:id="rId180" display="https://www.hockey-reference.com/players/u/ullmali01.html" xr:uid="{E0D0628D-52F7-4BD7-87E1-8DB571C1CA2F}"/>
    <hyperlink ref="E90" r:id="rId181" display="https://www.hockey-reference.com/teams/BOS/2024.html" xr:uid="{A9275906-ABF3-436C-BA96-E8E7E8B2A5EA}"/>
    <hyperlink ref="C91" r:id="rId182" display="https://www.hockey-reference.com/players/n/nedelal01.html" xr:uid="{0A694405-E5A9-438C-AC47-3142904BBDBC}"/>
    <hyperlink ref="E91" r:id="rId183" display="https://www.hockey-reference.com/teams/PIT/2024.html" xr:uid="{F0A0F27A-FBDA-47E8-86E2-0A09E27F9962}"/>
    <hyperlink ref="C92" r:id="rId184" display="https://www.hockey-reference.com/players/v/vejmeka01.html" xr:uid="{8AD5E980-AC86-4386-8B35-A3D13A51FD90}"/>
    <hyperlink ref="E92" r:id="rId185" display="https://www.hockey-reference.com/teams/ARI/2024.html" xr:uid="{6B0B78C4-6645-47B2-9FB7-CFB0BC29E411}"/>
    <hyperlink ref="C93" r:id="rId186" display="https://www.hockey-reference.com/players/k/kahkoka01.html" xr:uid="{2A4200F8-0252-4F29-8188-BF47EA327550}"/>
    <hyperlink ref="C94" r:id="rId187" display="https://www.hockey-reference.com/players/k/kahkoka01.html" xr:uid="{EB016D70-94CE-4B75-8F93-959816F1574F}"/>
    <hyperlink ref="E94" r:id="rId188" display="https://www.hockey-reference.com/teams/SJS/2024.html" xr:uid="{46B76828-64C3-40DE-BE0D-E379191035AD}"/>
    <hyperlink ref="C95" r:id="rId189" display="https://www.hockey-reference.com/players/k/kahkoka01.html" xr:uid="{38252F49-927D-4CE3-BACE-4F2529BB802D}"/>
    <hyperlink ref="E95" r:id="rId190" display="https://www.hockey-reference.com/teams/NJD/2024.html" xr:uid="{C508902E-2686-4F0F-95D8-060200295746}"/>
    <hyperlink ref="C96" r:id="rId191" display="https://www.hockey-reference.com/players/g/grubaph01.html" xr:uid="{0B89970F-027F-439C-8173-D83EDABCC9AD}"/>
    <hyperlink ref="E96" r:id="rId192" display="https://www.hockey-reference.com/teams/SEA/2024.html" xr:uid="{72FDE532-3A04-4A27-9AC8-18CAADAD72AD}"/>
    <hyperlink ref="C97" r:id="rId193" display="https://www.hockey-reference.com/players/h/hillad01.html" xr:uid="{9C9AA3EA-AEC4-414C-A75D-E32D46228131}"/>
    <hyperlink ref="E97" r:id="rId194" display="https://www.hockey-reference.com/teams/VEG/2024.html" xr:uid="{EBD45D8F-14B6-425F-9FE7-4E38917578E3}"/>
    <hyperlink ref="C98" r:id="rId195" display="https://www.hockey-reference.com/players/a/allenja01.html" xr:uid="{71F86920-26EC-4CCE-A633-62D89246942F}"/>
    <hyperlink ref="C99" r:id="rId196" display="https://www.hockey-reference.com/players/a/allenja01.html" xr:uid="{BA17B389-A802-4D84-895D-12E0F5DC2AB2}"/>
    <hyperlink ref="E99" r:id="rId197" display="https://www.hockey-reference.com/teams/MTL/2024.html" xr:uid="{4284F3D7-174F-4D56-87E5-5432C08ED57B}"/>
    <hyperlink ref="C100" r:id="rId198" display="https://www.hockey-reference.com/players/a/allenja01.html" xr:uid="{A33D1D7A-2EFC-403B-B556-CC3E6AFF92DB}"/>
    <hyperlink ref="E100" r:id="rId199" display="https://www.hockey-reference.com/teams/NJD/2024.html" xr:uid="{4AFB8FDD-0F53-4538-B60C-5AC82D037896}"/>
    <hyperlink ref="C101" r:id="rId200" display="https://www.hockey-reference.com/players/k/kuempda01.html" xr:uid="{8B1F338C-BECD-495B-ADC6-28CB0834DC86}"/>
    <hyperlink ref="E101" r:id="rId201" display="https://www.hockey-reference.com/teams/WSH/2024.html" xr:uid="{0B936177-2234-43A7-AA49-7AABAFBDDFD5}"/>
    <hyperlink ref="C102" r:id="rId202" display="https://www.hockey-reference.com/players/s/soderar01.html" xr:uid="{E5FBB54A-ED6C-40DD-9C32-3C8401D22E53}"/>
    <hyperlink ref="E102" r:id="rId203" display="https://www.hockey-reference.com/teams/CHI/2024.html" xr:uid="{8415B285-6A03-447A-A47B-7A721398D96F}"/>
    <hyperlink ref="C103" r:id="rId204" display="https://www.hockey-reference.com/players/v/vanecvi01.html" xr:uid="{5B64F498-2BA6-4CB4-9B02-3F8A2D3DC066}"/>
    <hyperlink ref="E103" r:id="rId205" display="https://www.hockey-reference.com/teams/NJD/2024.html" xr:uid="{80BD94B1-2B6B-4BDC-8902-7A178FE19683}"/>
    <hyperlink ref="C104" r:id="rId206" display="https://www.hockey-reference.com/players/w/wedgesc01.html" xr:uid="{2C829862-B26D-4E6C-8AD0-A25A2FBB8DFA}"/>
    <hyperlink ref="E104" r:id="rId207" display="https://www.hockey-reference.com/teams/DAL/2024.html" xr:uid="{70153F38-0D42-467A-95AE-8B6402828494}"/>
    <hyperlink ref="C105" r:id="rId208" display="https://www.hockey-reference.com/players/f/forsban01.html" xr:uid="{EE05ABE1-E8FB-4F7D-8A52-D37805257BC6}"/>
    <hyperlink ref="E105" r:id="rId209" display="https://www.hockey-reference.com/teams/OTT/2024.html" xr:uid="{F4BB79B6-7870-488A-B69D-5C1659905E3F}"/>
    <hyperlink ref="C106" r:id="rId210" display="https://www.hockey-reference.com/players/h/hoferjo01.html" xr:uid="{3F919D1C-4223-4774-97E4-507DF87B158B}"/>
    <hyperlink ref="E106" r:id="rId211" display="https://www.hockey-reference.com/teams/STL/2024.html" xr:uid="{A513532D-08E0-4950-80B8-3BE8F614DBDD}"/>
    <hyperlink ref="C107" r:id="rId212" display="https://www.hockey-reference.com/players/h/helleco01.html" xr:uid="{40C62D49-AC6C-4743-BC23-782D7BB7B9CD}"/>
    <hyperlink ref="E107" r:id="rId213" display="https://www.hockey-reference.com/teams/WPG/2023.html" xr:uid="{1A6BD783-C23F-45F1-BE1E-E8CE3C38267C}"/>
    <hyperlink ref="C108" r:id="rId214" display="https://www.hockey-reference.com/players/s/sarosju01.html" xr:uid="{915622BA-DCDD-4D2D-8544-AF38B11E06EF}"/>
    <hyperlink ref="E108" r:id="rId215" display="https://www.hockey-reference.com/teams/NSH/2023.html" xr:uid="{17371788-963E-4F98-8A5E-EFF9BAFB21D8}"/>
    <hyperlink ref="C109" r:id="rId216" display="https://www.hockey-reference.com/players/g/georgal01.html" xr:uid="{4DD34DBD-A861-46D8-8A2B-3FB37AE95D43}"/>
    <hyperlink ref="E109" r:id="rId217" display="https://www.hockey-reference.com/teams/COL/2023.html" xr:uid="{8BE39552-0213-44F4-999B-E50F778D2B32}"/>
    <hyperlink ref="C110" r:id="rId218" display="https://www.hockey-reference.com/players/o/oettija01.html" xr:uid="{FBB43446-FFE5-4F52-AD6E-D6D6E92A7BC3}"/>
    <hyperlink ref="E110" r:id="rId219" display="https://www.hockey-reference.com/teams/DAL/2023.html" xr:uid="{FFC519C6-66F5-4D71-8C23-6527376512F8}"/>
    <hyperlink ref="C111" r:id="rId220" display="https://www.hockey-reference.com/players/s/sorokil01.html" xr:uid="{2FCB03BB-74AA-4B2C-81A8-5BD3DF5E648D}"/>
    <hyperlink ref="E111" r:id="rId221" display="https://www.hockey-reference.com/teams/NYI/2023.html" xr:uid="{BACAAF06-7AD3-42D6-9733-E0C7BFCDF61C}"/>
    <hyperlink ref="C112" r:id="rId222" display="https://www.hockey-reference.com/players/b/binnijo01.html" xr:uid="{46E9578C-4746-4646-A684-BE6C535D9B93}"/>
    <hyperlink ref="E112" r:id="rId223" display="https://www.hockey-reference.com/teams/STL/2023.html" xr:uid="{CABC0115-171E-4CF6-8274-E6AFE8858F4D}"/>
    <hyperlink ref="C113" r:id="rId224" display="https://www.hockey-reference.com/players/v/vasilan02.html" xr:uid="{D23CA6E0-79E3-48DA-8230-58CF086EE7B2}"/>
    <hyperlink ref="E113" r:id="rId225" display="https://www.hockey-reference.com/teams/TBL/2023.html" xr:uid="{729091D6-ED0E-41C0-B1B0-D173C5558211}"/>
    <hyperlink ref="C114" r:id="rId226" display="https://www.hockey-reference.com/players/m/marksja02.html" xr:uid="{610885B8-A013-4834-BF57-C1DD065D4EB6}"/>
    <hyperlink ref="E114" r:id="rId227" display="https://www.hockey-reference.com/teams/CGY/2023.html" xr:uid="{2C5CDC5D-6290-4C40-AB76-D70E0E6C646E}"/>
    <hyperlink ref="C115" r:id="rId228" display="https://www.hockey-reference.com/players/s/shestig01.html" xr:uid="{F3FBAC1A-867D-41AB-8BCB-CFBE217264B2}"/>
    <hyperlink ref="E115" r:id="rId229" display="https://www.hockey-reference.com/teams/NYR/2023.html" xr:uid="{1770585B-0E38-4AC6-8E24-8B0B0BE949A2}"/>
    <hyperlink ref="C116" r:id="rId230" display="https://www.hockey-reference.com/players/k/kuempda01.html" xr:uid="{E6503ACF-31FA-4349-AD07-113D29AED6F1}"/>
    <hyperlink ref="E116" r:id="rId231" display="https://www.hockey-reference.com/teams/WSH/2023.html" xr:uid="{5D414521-90EF-44AC-B4B7-D5BB82A51F89}"/>
    <hyperlink ref="C117" r:id="rId232" display="https://www.hockey-reference.com/players/h/hussovi01.html" xr:uid="{A8EBDA40-085C-433E-8689-476CE5137569}"/>
    <hyperlink ref="E117" r:id="rId233" display="https://www.hockey-reference.com/teams/DET/2023.html" xr:uid="{5B1C2719-0E89-492A-8415-3AD9F8D28484}"/>
    <hyperlink ref="C118" r:id="rId234" display="https://www.hockey-reference.com/players/h/hartca01.html" xr:uid="{E619AEA7-EF5C-4203-85F1-F922469630C3}"/>
    <hyperlink ref="E118" r:id="rId235" display="https://www.hockey-reference.com/teams/PHI/2023.html" xr:uid="{34AE868B-8348-4D69-9AE4-044CF29537C7}"/>
    <hyperlink ref="C119" r:id="rId236" display="https://www.hockey-reference.com/players/g/gibsojo02.html" xr:uid="{CBD684BA-27B0-4F2D-B52A-1842AE4AB12E}"/>
    <hyperlink ref="E119" r:id="rId237" display="https://www.hockey-reference.com/teams/ANA/2023.html" xr:uid="{D7B1C3C0-2491-4AD5-B961-E6BF8473442F}"/>
    <hyperlink ref="C120" r:id="rId238" display="https://www.hockey-reference.com/players/v/vanecvi01.html" xr:uid="{1EDC276D-8B7D-4634-A072-F9B45A94E932}"/>
    <hyperlink ref="E120" r:id="rId239" display="https://www.hockey-reference.com/teams/NJD/2023.html" xr:uid="{AEC51FB8-909F-4183-A2FA-CCF150D2F07B}"/>
    <hyperlink ref="C121" r:id="rId240" display="https://www.hockey-reference.com/players/b/bobrose01.html" xr:uid="{88081F23-9F48-408A-BD5E-8E59CA4E4DBA}"/>
    <hyperlink ref="E121" r:id="rId241" display="https://www.hockey-reference.com/teams/FLA/2023.html" xr:uid="{DE3BCE6F-558C-447B-A2E3-B643C5306CE0}"/>
    <hyperlink ref="C122" r:id="rId242" display="https://www.hockey-reference.com/players/s/skinnst01.html" xr:uid="{2FB3D944-60E0-4CE7-AA26-8A3640D0356B}"/>
    <hyperlink ref="E122" r:id="rId243" display="https://www.hockey-reference.com/teams/EDM/2023.html" xr:uid="{344C6BE9-CC0E-435D-9C7F-233FFB6A2037}"/>
    <hyperlink ref="C123" r:id="rId244" display="https://www.hockey-reference.com/players/v/vejmeka01.html" xr:uid="{46F64992-A0D6-45A6-86A1-BDD1C8B8A05C}"/>
    <hyperlink ref="E123" r:id="rId245" display="https://www.hockey-reference.com/teams/ARI/2023.html" xr:uid="{FBD2FA3B-149C-4B6B-B0E0-7725BB07BF0F}"/>
    <hyperlink ref="C124" r:id="rId246" display="https://www.hockey-reference.com/players/u/ullmali01.html" xr:uid="{3A748291-106E-477E-B9BC-9BAFD1DC0CB1}"/>
    <hyperlink ref="E124" r:id="rId247" display="https://www.hockey-reference.com/teams/BOS/2023.html" xr:uid="{C2264982-1DA9-4D03-ADDB-B6BE315C241F}"/>
    <hyperlink ref="C125" r:id="rId248" display="https://www.hockey-reference.com/players/j/jonesma02.html" xr:uid="{C4F7EB5A-CA43-4BB8-A950-4BB49EF4D43C}"/>
    <hyperlink ref="E125" r:id="rId249" display="https://www.hockey-reference.com/teams/SEA/2023.html" xr:uid="{BDC04639-57AF-40F5-991E-DBB36F9D237A}"/>
    <hyperlink ref="C126" r:id="rId250" display="https://www.hockey-reference.com/players/j/jarrytr01.html" xr:uid="{DB396556-2FC0-45C8-9030-2272C2DE6DAB}"/>
    <hyperlink ref="E126" r:id="rId251" display="https://www.hockey-reference.com/teams/PIT/2023.html" xr:uid="{A3A12304-3BBE-4493-8111-B2BA5B33652E}"/>
    <hyperlink ref="C127" r:id="rId252" display="https://www.hockey-reference.com/players/f/fleurma01.html" xr:uid="{2E9031B7-73B1-4CE9-A8E7-5AB950AC195E}"/>
    <hyperlink ref="E127" r:id="rId253" display="https://www.hockey-reference.com/teams/MIN/2023.html" xr:uid="{512F7D33-D1DD-4EA3-81E2-5206B11DE994}"/>
    <hyperlink ref="AD127" r:id="rId254" location="all-byng-stats" display="https://www.hockey-reference.com/awards/voting-2023.html - all-byng-stats" xr:uid="{4567CD7F-F4FE-4F9B-A8A2-27D348238978}"/>
    <hyperlink ref="C128" r:id="rId255" display="https://www.hockey-reference.com/players/r/reimeja01.html" xr:uid="{BC21797A-4EE4-4BD6-A8C8-AA8BC18828F0}"/>
    <hyperlink ref="E128" r:id="rId256" display="https://www.hockey-reference.com/teams/SJS/2023.html" xr:uid="{D245F392-7988-4038-8215-C4837F8D8FE7}"/>
    <hyperlink ref="C129" r:id="rId257" display="https://www.hockey-reference.com/players/a/allenja01.html" xr:uid="{68C6B709-BD93-4228-97FC-A394170789FA}"/>
    <hyperlink ref="E129" r:id="rId258" display="https://www.hockey-reference.com/teams/MTL/2023.html" xr:uid="{B9FA37FE-E260-4C59-B151-961F661EAC33}"/>
    <hyperlink ref="C130" r:id="rId259" display="https://www.hockey-reference.com/players/s/samsoil01.html" xr:uid="{BAA79107-D5B6-49F9-AE06-72E7E2871A6C}"/>
    <hyperlink ref="E130" r:id="rId260" display="https://www.hockey-reference.com/teams/TOR/2023.html" xr:uid="{8A2B8F3B-25A9-466A-982E-51C7E4CAD49C}"/>
    <hyperlink ref="C131" r:id="rId261" display="https://www.hockey-reference.com/players/q/quickjo01.html" xr:uid="{B1D178A1-D3B6-4B82-B665-2A4C64F31A26}"/>
    <hyperlink ref="C132" r:id="rId262" display="https://www.hockey-reference.com/players/m/montesa01.html" xr:uid="{416BD1FD-72DD-46BF-9B2F-7A08E6E3B349}"/>
    <hyperlink ref="E132" r:id="rId263" display="https://www.hockey-reference.com/teams/MTL/2023.html" xr:uid="{6ACB2266-F1F9-46BD-9CE8-2B790BB864BE}"/>
    <hyperlink ref="C133" r:id="rId264" display="https://www.hockey-reference.com/players/s/sarosju01.html" xr:uid="{8BCDCD4C-4211-4CE2-B15D-9D683078E6C5}"/>
    <hyperlink ref="E133" r:id="rId265" display="https://www.hockey-reference.com/teams/NSH/2022.html" xr:uid="{DAC8BD88-A055-4EE4-AE06-C33982D6F1E0}"/>
    <hyperlink ref="C134" r:id="rId266" display="https://www.hockey-reference.com/players/h/helleco01.html" xr:uid="{CA3AD4D1-B4D1-46F2-B944-815CCCF23436}"/>
    <hyperlink ref="E134" r:id="rId267" display="https://www.hockey-reference.com/teams/WPG/2022.html" xr:uid="{1B44968C-0FC5-4867-BC64-349E23AFF8AE}"/>
    <hyperlink ref="C135" r:id="rId268" display="https://www.hockey-reference.com/players/d/demkoth01.html" xr:uid="{81ADD47A-0C33-4469-9237-1FD5540CF0B9}"/>
    <hyperlink ref="E135" r:id="rId269" display="https://www.hockey-reference.com/teams/VAN/2022.html" xr:uid="{EDCCC0BC-E045-4F42-B091-7CA6EF1AC82B}"/>
    <hyperlink ref="C136" r:id="rId270" display="https://www.hockey-reference.com/players/m/marksja02.html" xr:uid="{A2BBFCC2-CFD1-41BA-B791-C463F61C9156}"/>
    <hyperlink ref="E136" r:id="rId271" display="https://www.hockey-reference.com/teams/CGY/2022.html" xr:uid="{183BAC91-AB7E-4024-86BC-61890EEB7F4D}"/>
    <hyperlink ref="C137" r:id="rId272" display="https://www.hockey-reference.com/players/v/vasilan02.html" xr:uid="{F9D4C077-FF46-4A0C-8E38-71168A88D7B0}"/>
    <hyperlink ref="E137" r:id="rId273" display="https://www.hockey-reference.com/teams/TBL/2022.html" xr:uid="{038452E9-DF7C-49E9-AE74-8F723C445ED7}"/>
    <hyperlink ref="C138" r:id="rId274" display="https://www.hockey-reference.com/players/m/merzlel01.html" xr:uid="{FA26F0A7-6120-4F4F-B97C-1A9D574CF223}"/>
    <hyperlink ref="E138" r:id="rId275" display="https://www.hockey-reference.com/teams/CBJ/2022.html" xr:uid="{32C51DDF-E60E-4046-A781-862EF6E2A32E}"/>
    <hyperlink ref="C139" r:id="rId276" display="https://www.hockey-reference.com/players/n/nedelal01.html" xr:uid="{6B9BE1A1-88DF-4AFA-8CDC-EE6AE4123BC9}"/>
    <hyperlink ref="E139" r:id="rId277" display="https://www.hockey-reference.com/teams/DET/2022.html" xr:uid="{33D042FF-7F95-4E6A-9D47-117BEB880ADD}"/>
    <hyperlink ref="AD139" r:id="rId278" location="all-calder-stats" display="https://www.hockey-reference.com/awards/voting-2022.html - all-calder-stats" xr:uid="{AB5BEBE5-E5B9-4549-A725-1850C4D1484C}"/>
    <hyperlink ref="C140" r:id="rId279" display="https://www.hockey-reference.com/players/j/jarrytr01.html" xr:uid="{C07C962A-F503-4407-93CE-45567BC162C0}"/>
    <hyperlink ref="E140" r:id="rId280" display="https://www.hockey-reference.com/teams/PIT/2022.html" xr:uid="{B873D958-0639-4BBE-AD1B-13DC58FAC02F}"/>
    <hyperlink ref="C141" r:id="rId281" display="https://www.hockey-reference.com/players/k/kuempda01.html" xr:uid="{E85121CC-D325-4147-8B63-B598AEB390BF}"/>
    <hyperlink ref="E141" r:id="rId282" display="https://www.hockey-reference.com/teams/COL/2022.html" xr:uid="{B8D0A7B5-3FE7-4084-B00B-56B701AEA6A1}"/>
    <hyperlink ref="AD141" r:id="rId283" location="all-AS-stats" display="https://www.hockey-reference.com/awards/voting-2022.html - all-AS-stats" xr:uid="{D4B634D4-2D21-4DAA-ACF9-03081A470203}"/>
    <hyperlink ref="C142" r:id="rId284" display="https://www.hockey-reference.com/players/g/gibsojo02.html" xr:uid="{FDA02655-1CD2-486E-A56A-552EFEFFCFD1}"/>
    <hyperlink ref="E142" r:id="rId285" display="https://www.hockey-reference.com/teams/ANA/2022.html" xr:uid="{3BF50023-07CB-4BDB-82CA-CA7AE74D9009}"/>
    <hyperlink ref="AD142" r:id="rId286" display="https://www.hockey-reference.com/allstar/NHL_2022_roster.html" xr:uid="{7D7B490F-45CB-4D77-9EE7-89FE67FF38F0}"/>
    <hyperlink ref="C143" r:id="rId287" display="https://www.hockey-reference.com/players/f/fleurma01.html" xr:uid="{083EB27F-A67F-4018-99C4-392DCB49001E}"/>
    <hyperlink ref="AD143" r:id="rId288" location="all-byng-stats" display="https://www.hockey-reference.com/awards/voting-2022.html - all-byng-stats" xr:uid="{95269067-8300-4A59-AF5E-B1FA967FC33A}"/>
    <hyperlink ref="C144" r:id="rId289" display="https://www.hockey-reference.com/players/f/fleurma01.html" xr:uid="{9BF24059-A6FA-46A3-8871-83D169553A39}"/>
    <hyperlink ref="E144" r:id="rId290" display="https://www.hockey-reference.com/teams/CHI/2022.html" xr:uid="{A7E3B7A9-5298-4F65-8D2F-B2CDF2F7C2C1}"/>
    <hyperlink ref="C145" r:id="rId291" display="https://www.hockey-reference.com/players/f/fleurma01.html" xr:uid="{83E3C76C-88CC-497B-BF2B-547DC0AE77CA}"/>
    <hyperlink ref="E145" r:id="rId292" display="https://www.hockey-reference.com/teams/MIN/2022.html" xr:uid="{6660FBE7-6D10-4EBB-9463-7239082C0FF9}"/>
    <hyperlink ref="C146" r:id="rId293" display="https://www.hockey-reference.com/players/g/grubaph01.html" xr:uid="{F220D4DE-CEBB-4281-913C-E4ED6FF4B074}"/>
    <hyperlink ref="E146" r:id="rId294" display="https://www.hockey-reference.com/teams/SEA/2022.html" xr:uid="{DC783E49-69D1-4F85-B4FE-0F0D334CC93E}"/>
    <hyperlink ref="C147" r:id="rId295" display="https://www.hockey-reference.com/players/b/bobrose01.html" xr:uid="{167F13B2-81BA-4243-9996-08AFB4937854}"/>
    <hyperlink ref="E147" r:id="rId296" display="https://www.hockey-reference.com/teams/FLA/2022.html" xr:uid="{DBA84253-CE28-4A7D-9A80-CABD56E88787}"/>
    <hyperlink ref="AD147" r:id="rId297" location="all-AS-stats" display="https://www.hockey-reference.com/awards/voting-2022.html - all-AS-stats" xr:uid="{8EB62149-96EF-461C-9E39-A493FD545C2C}"/>
    <hyperlink ref="C148" r:id="rId298" display="https://www.hockey-reference.com/players/s/shestig01.html" xr:uid="{1D4E5FE2-0EAA-40EB-B652-1E36B4810A36}"/>
    <hyperlink ref="E148" r:id="rId299" display="https://www.hockey-reference.com/teams/NYR/2022.html" xr:uid="{10C0BCA6-C26E-4375-B25F-5C15897B77CB}"/>
    <hyperlink ref="C149" r:id="rId300" display="https://www.hockey-reference.com/players/a/anderfr01.html" xr:uid="{C1C13E52-A749-40C0-A899-34B09B1BB5ED}"/>
    <hyperlink ref="E149" r:id="rId301" display="https://www.hockey-reference.com/teams/CAR/2022.html" xr:uid="{C335CDA1-8B63-40D5-A8A8-803D27C14155}"/>
    <hyperlink ref="C150" r:id="rId302" display="https://www.hockey-reference.com/players/s/sorokil01.html" xr:uid="{7283FE31-AD88-43CC-B151-0A426493E602}"/>
    <hyperlink ref="E150" r:id="rId303" display="https://www.hockey-reference.com/teams/NYI/2022.html" xr:uid="{7F745B06-7D29-482F-9D29-FF6443E9BB1B}"/>
    <hyperlink ref="C151" r:id="rId304" display="https://www.hockey-reference.com/players/v/vejmeka01.html" xr:uid="{DCA45399-71AC-4B4C-9D46-26908E24E840}"/>
    <hyperlink ref="E151" r:id="rId305" display="https://www.hockey-reference.com/teams/ARI/2022.html" xr:uid="{46261CE8-59F7-495C-BFA5-DE6ED2D69635}"/>
    <hyperlink ref="C152" r:id="rId306" display="https://www.hockey-reference.com/players/c/campbja01.html" xr:uid="{0C269CFC-8B91-4629-81B5-CB8344468051}"/>
    <hyperlink ref="E152" r:id="rId307" display="https://www.hockey-reference.com/teams/TOR/2022.html" xr:uid="{F4DBD38A-188C-4297-A54F-B0BB7D10654E}"/>
    <hyperlink ref="C153" r:id="rId308" display="https://www.hockey-reference.com/players/t/talboca01.html" xr:uid="{7605E3CE-670F-45B5-A0C7-165C0D70C964}"/>
    <hyperlink ref="E153" r:id="rId309" display="https://www.hockey-reference.com/teams/MIN/2022.html" xr:uid="{6DBAD303-7B9A-4A80-8BD7-36F216655386}"/>
    <hyperlink ref="AD153" r:id="rId310" display="https://www.hockey-reference.com/allstar/NHL_2022_roster.html" xr:uid="{7CBAF08A-1D4F-4581-91CA-600556D37B22}"/>
    <hyperlink ref="C154" r:id="rId311" display="https://www.hockey-reference.com/players/o/oettija01.html" xr:uid="{553EC607-A97C-4F66-9CEF-DB311AD4F49A}"/>
    <hyperlink ref="E154" r:id="rId312" display="https://www.hockey-reference.com/teams/DAL/2022.html" xr:uid="{F48FB0F8-C60E-46A5-B6D4-FAB22ED095C8}"/>
    <hyperlink ref="C155" r:id="rId313" display="https://www.hockey-reference.com/players/r/reimeja01.html" xr:uid="{55D1EF33-5E8C-4EBE-B7D7-75E904930A5E}"/>
    <hyperlink ref="E155" r:id="rId314" display="https://www.hockey-reference.com/teams/SJS/2022.html" xr:uid="{CC7071E6-5613-439D-A44E-43797914D438}"/>
    <hyperlink ref="C156" r:id="rId315" display="https://www.hockey-reference.com/players/f/forsban01.html" xr:uid="{F1648995-FC36-4AFC-8109-2B527C849803}"/>
    <hyperlink ref="E156" r:id="rId316" display="https://www.hockey-reference.com/teams/OTT/2022.html" xr:uid="{5C8AB830-C87F-4611-8495-56D6CD1DC717}"/>
    <hyperlink ref="C157" r:id="rId317" display="https://www.hockey-reference.com/players/q/quickjo01.html" xr:uid="{2D2A38B9-890C-4956-B8A8-8276D1C44EF8}"/>
    <hyperlink ref="E157" r:id="rId318" display="https://www.hockey-reference.com/teams/LAK/2022.html" xr:uid="{083AF05A-6FE0-4925-B14D-D0624C13247E}"/>
    <hyperlink ref="AD157" r:id="rId319" location="all-AS-stats" display="https://www.hockey-reference.com/awards/voting-2022.html - all-AS-stats" xr:uid="{7A4FC0B4-A858-4C37-B5CF-C968C36E2084}"/>
    <hyperlink ref="C158" r:id="rId320" display="https://www.hockey-reference.com/players/h/hartca01.html" xr:uid="{ED6EC222-0B1F-4469-9C08-B0D0FE685A5F}"/>
    <hyperlink ref="E158" r:id="rId321" display="https://www.hockey-reference.com/teams/PHI/2022.html" xr:uid="{00DD889E-FE8E-4659-9B09-D130F4640B79}"/>
    <hyperlink ref="C159" r:id="rId322" display="https://www.hockey-reference.com/players/k/koskimi01.html" xr:uid="{382106C1-9791-45A8-9345-B44A024FB7D2}"/>
    <hyperlink ref="E159" r:id="rId323" display="https://www.hockey-reference.com/teams/EDM/2022.html" xr:uid="{6B361E76-5281-441B-81C2-BE77412F94D4}"/>
    <hyperlink ref="C160" r:id="rId324" display="https://www.hockey-reference.com/players/l/lehnero01.html" xr:uid="{2513538A-2CE5-441F-82A2-4D432DD30920}"/>
    <hyperlink ref="E160" r:id="rId325" display="https://www.hockey-reference.com/teams/VEG/2022.html" xr:uid="{5AF947D7-92BA-4366-8911-AEA2A9E88B3C}"/>
    <hyperlink ref="C161" r:id="rId326" display="https://www.hockey-reference.com/players/s/samsoil01.html" xr:uid="{7ADD433E-10AC-4F14-ADDA-E361A07B5E72}"/>
    <hyperlink ref="E161" r:id="rId327" display="https://www.hockey-reference.com/teams/WSH/2022.html" xr:uid="{D7C81E82-6472-4320-9B16-B51F9A0665B8}"/>
    <hyperlink ref="C162" r:id="rId328" display="https://www.hockey-reference.com/players/v/vanecvi01.html" xr:uid="{6E191927-A42E-49AD-817F-76D887DEEB8D}"/>
    <hyperlink ref="E162" r:id="rId329" display="https://www.hockey-reference.com/teams/WSH/2022.html" xr:uid="{4FE1FF2D-1530-4F65-8BA0-C3505AC3DCA1}"/>
    <hyperlink ref="C163" r:id="rId330" display="https://www.hockey-reference.com/players/s/swaymje01.html" xr:uid="{293AD80E-9BA3-4962-8D9E-2EB6A2ADA61F}"/>
    <hyperlink ref="E163" r:id="rId331" display="https://www.hockey-reference.com/teams/BOS/2022.html" xr:uid="{8A000112-ABE6-494D-8C5C-EABF2209F79C}"/>
    <hyperlink ref="C164" r:id="rId332" display="https://www.hockey-reference.com/players/u/ullmali01.html" xr:uid="{9D3368FC-4436-495C-9F0C-A26789A792D3}"/>
    <hyperlink ref="E164" r:id="rId333" display="https://www.hockey-reference.com/teams/BOS/2022.html" xr:uid="{D5C8944E-E5D1-44B4-828A-5E82A898D4A1}"/>
    <hyperlink ref="C165" r:id="rId334" display="https://www.hockey-reference.com/players/h/hussovi01.html" xr:uid="{D4274705-EA67-4D27-AFC2-8A2710CA9849}"/>
    <hyperlink ref="E165" r:id="rId335" display="https://www.hockey-reference.com/teams/STL/2022.html" xr:uid="{BE5BF5CD-7EC9-4E2B-9BAE-A3FC7B19D627}"/>
    <hyperlink ref="C166" r:id="rId336" display="https://www.hockey-reference.com/players/h/helleco01.html" xr:uid="{D9AED111-801C-417B-8940-AAB4E74C4280}"/>
    <hyperlink ref="E166" r:id="rId337" display="https://www.hockey-reference.com/teams/WPG/2020.html" xr:uid="{77C64032-36BD-442F-B3D2-5E6B44415F21}"/>
    <hyperlink ref="C167" r:id="rId338" display="https://www.hockey-reference.com/players/p/priceca01.html" xr:uid="{5748EDA9-A4A0-4780-B628-6CF10120B1DF}"/>
    <hyperlink ref="E167" r:id="rId339" display="https://www.hockey-reference.com/teams/MTL/2020.html" xr:uid="{261356BB-957F-4A01-BA60-D3F5F248D2B8}"/>
    <hyperlink ref="AD167" r:id="rId340" location="all-AS-stats" display="https://www.hockey-reference.com/awards/voting-2020.html - all-AS-stats" xr:uid="{47F7AAB3-E4EA-4F37-8071-F27507E163F7}"/>
    <hyperlink ref="C168" r:id="rId341" display="https://www.hockey-reference.com/players/a/anderfr01.html" xr:uid="{A581652C-207A-4B36-8094-6DB7C8EE08B9}"/>
    <hyperlink ref="E168" r:id="rId342" display="https://www.hockey-reference.com/teams/TOR/2020.html" xr:uid="{AE449E09-0B30-419F-9699-DE6E245097E2}"/>
    <hyperlink ref="C169" r:id="rId343" display="https://www.hockey-reference.com/players/v/vasilan02.html" xr:uid="{1ADDA9DD-088B-460D-AEAE-F39C8D786556}"/>
    <hyperlink ref="E169" r:id="rId344" display="https://www.hockey-reference.com/teams/TBL/2020.html" xr:uid="{4F5B1DD9-F5C7-4125-A8C4-422A71642D6A}"/>
    <hyperlink ref="C170" r:id="rId345" display="https://www.hockey-reference.com/players/g/gibsojo02.html" xr:uid="{8BDC64FD-F76A-4B43-BC96-48BE90046E64}"/>
    <hyperlink ref="E170" r:id="rId346" display="https://www.hockey-reference.com/teams/ANA/2020.html" xr:uid="{8CB327DE-AFDC-40E5-ACCC-6A04E3B01610}"/>
    <hyperlink ref="C171" r:id="rId347" display="https://www.hockey-reference.com/players/b/binnijo01.html" xr:uid="{32D60E23-06C2-463C-8387-AAA614DDD661}"/>
    <hyperlink ref="E171" r:id="rId348" display="https://www.hockey-reference.com/teams/STL/2020.html" xr:uid="{22C8DE2D-F6DA-4FB2-BFFB-A91AA5754915}"/>
    <hyperlink ref="C172" r:id="rId349" display="https://www.hockey-reference.com/players/b/bobrose01.html" xr:uid="{00C7E8C5-29A4-4B6F-810B-1046D8BB903F}"/>
    <hyperlink ref="E172" r:id="rId350" display="https://www.hockey-reference.com/teams/FLA/2020.html" xr:uid="{7F3746D0-C0C3-4644-84B1-2AFA30828207}"/>
    <hyperlink ref="C173" r:id="rId351" display="https://www.hockey-reference.com/players/f/fleurma01.html" xr:uid="{8BB3D096-41D9-4EDA-9326-9888500F8028}"/>
    <hyperlink ref="E173" r:id="rId352" display="https://www.hockey-reference.com/teams/VEG/2020.html" xr:uid="{5ECC6A60-5D09-40CF-9A5F-F9C6148E2412}"/>
    <hyperlink ref="AD173" r:id="rId353" location="all-byng-stats" display="https://www.hockey-reference.com/awards/voting-2020.html - all-byng-stats" xr:uid="{555195BE-7A09-4C37-802C-6111144DADD9}"/>
    <hyperlink ref="C174" r:id="rId354" display="https://www.hockey-reference.com/players/h/holtbbr01.html" xr:uid="{F1B4DF2B-3DE0-4645-8707-C198D4FD4892}"/>
    <hyperlink ref="E174" r:id="rId355" display="https://www.hockey-reference.com/teams/WSH/2020.html" xr:uid="{5C049841-1CA1-449C-9747-180A7C1AA43A}"/>
    <hyperlink ref="C175" r:id="rId356" display="https://www.hockey-reference.com/players/r/rittida01.html" xr:uid="{B42E9315-A1B3-4E77-AE25-1EB6B8EEAB98}"/>
    <hyperlink ref="E175" r:id="rId357" display="https://www.hockey-reference.com/teams/CGY/2020.html" xr:uid="{42839AE9-BFB3-49BB-B6E7-57EE393ED584}"/>
    <hyperlink ref="AD175" r:id="rId358" display="https://www.hockey-reference.com/allstar/NHL_2020_roster.html" xr:uid="{0B94E99E-6D06-455C-9E3C-29110CC6CD10}"/>
    <hyperlink ref="C176" r:id="rId359" display="https://www.hockey-reference.com/players/b/blackma01.html" xr:uid="{2229564F-5521-4872-80B9-E32144F60EA2}"/>
    <hyperlink ref="E176" r:id="rId360" display="https://www.hockey-reference.com/teams/NJD/2020.html" xr:uid="{C94E65D9-F604-495C-9C1B-52288EE02828}"/>
    <hyperlink ref="C177" r:id="rId361" display="https://www.hockey-reference.com/players/b/bernijo01.html" xr:uid="{AB45F8BA-02A8-4046-B0DA-DC753D553786}"/>
    <hyperlink ref="E177" r:id="rId362" display="https://www.hockey-reference.com/teams/DET/2020.html" xr:uid="{3F17EF5D-F5DA-4325-87F2-F15219E48F73}"/>
    <hyperlink ref="C178" r:id="rId363" display="https://www.hockey-reference.com/players/v/varlasi01.html" xr:uid="{1E14B1EA-01F8-4EDC-90B5-D4CEAAFD6F98}"/>
    <hyperlink ref="E178" r:id="rId364" display="https://www.hockey-reference.com/teams/NYI/2020.html" xr:uid="{C4970419-455C-491E-B528-9EAB150FF163}"/>
    <hyperlink ref="C179" r:id="rId365" display="https://www.hockey-reference.com/players/b/bishobe01.html" xr:uid="{94738862-ADE2-441C-9D72-F07005B08669}"/>
    <hyperlink ref="E179" r:id="rId366" display="https://www.hockey-reference.com/teams/DAL/2020.html" xr:uid="{4AF1B3AB-F8D8-4137-8AE7-3AC2DFB5ED18}"/>
    <hyperlink ref="AD179" r:id="rId367" location="all-AS-stats" display="https://www.hockey-reference.com/awards/voting-2020.html - all-AS-stats" xr:uid="{62CB41AE-A343-4032-AD2C-A865005E4842}"/>
    <hyperlink ref="C180" r:id="rId368" display="https://www.hockey-reference.com/players/h/hartca01.html" xr:uid="{DA661CD4-AB91-4C0D-8E7A-0697C835F34A}"/>
    <hyperlink ref="E180" r:id="rId369" display="https://www.hockey-reference.com/teams/PHI/2020.html" xr:uid="{22E04A5F-C5B7-432E-AD1C-715E09E9F01C}"/>
    <hyperlink ref="AD180" r:id="rId370" location="all-AS-stats" display="https://www.hockey-reference.com/awards/voting-2020.html - all-AS-stats" xr:uid="{1518A369-DB2A-4A14-A037-D7BB3E460BA3}"/>
    <hyperlink ref="C181" r:id="rId371" display="https://www.hockey-reference.com/players/m/marksja02.html" xr:uid="{52E46940-EBCC-4F19-A1A3-8482FAB5E396}"/>
    <hyperlink ref="E181" r:id="rId372" display="https://www.hockey-reference.com/teams/VAN/2020.html" xr:uid="{A1264F23-64AA-4881-B840-B2C7CCC4B131}"/>
    <hyperlink ref="C182" r:id="rId373" display="https://www.hockey-reference.com/players/q/quickjo01.html" xr:uid="{A5473956-A640-41B5-B495-715F07EAA877}"/>
    <hyperlink ref="E182" r:id="rId374" display="https://www.hockey-reference.com/teams/LAK/2020.html" xr:uid="{1689076A-C5E0-4AA0-8F7F-1418A5BF51BC}"/>
    <hyperlink ref="C183" r:id="rId375" display="https://www.hockey-reference.com/players/j/jonesma02.html" xr:uid="{13025E4C-972B-465E-B2A4-DC863E34747E}"/>
    <hyperlink ref="E183" r:id="rId376" display="https://www.hockey-reference.com/teams/SJS/2020.html" xr:uid="{95A283C8-AAC5-4D38-9CD1-89BF53411782}"/>
    <hyperlink ref="C184" r:id="rId377" display="https://www.hockey-reference.com/players/r/rasktu01.html" xr:uid="{78146877-EDD9-4CCF-86AC-0AF2950E986E}"/>
    <hyperlink ref="E184" r:id="rId378" display="https://www.hockey-reference.com/teams/BOS/2020.html" xr:uid="{87F10C60-ADBC-4D40-8BDD-8463568501F7}"/>
    <hyperlink ref="C185" r:id="rId379" display="https://www.hockey-reference.com/players/c/crawfco01.html" xr:uid="{822A4AFB-113C-4FD8-87DB-77416C2227B6}"/>
    <hyperlink ref="E185" r:id="rId380" display="https://www.hockey-reference.com/teams/CHI/2020.html" xr:uid="{5D5025F3-B56D-4399-AEC4-A979B638F8B4}"/>
    <hyperlink ref="AD185" r:id="rId381" location="all-AS-stats" display="https://www.hockey-reference.com/awards/voting-2020.html - all-AS-stats" xr:uid="{A9E18A65-0620-471E-A071-91A214BFB1EF}"/>
    <hyperlink ref="C186" r:id="rId382" display="https://www.hockey-reference.com/players/m/mrazepe01.html" xr:uid="{B3FE2522-11A9-4720-93F9-3E53A1971360}"/>
    <hyperlink ref="E186" r:id="rId383" display="https://www.hockey-reference.com/teams/CAR/2020.html" xr:uid="{7284F024-96A2-486A-ADBA-71DE95187BD6}"/>
    <hyperlink ref="C187" r:id="rId384" display="https://www.hockey-reference.com/players/s/sarosju01.html" xr:uid="{9D5850CB-C10F-43DB-BC4A-F69BED3F67C8}"/>
    <hyperlink ref="E187" r:id="rId385" display="https://www.hockey-reference.com/teams/NSH/2020.html" xr:uid="{22C28A2C-3CAC-4BEF-AADF-5347FF19598D}"/>
    <hyperlink ref="C188" r:id="rId386" display="https://www.hockey-reference.com/players/s/smithmi01.html" xr:uid="{A8ABFA5B-6796-4EE6-A07F-6E3D297B4D9C}"/>
    <hyperlink ref="E188" r:id="rId387" display="https://www.hockey-reference.com/teams/EDM/2020.html" xr:uid="{E9A6FBCB-37D6-4E7B-AAD5-9DDBF532138A}"/>
    <hyperlink ref="C189" r:id="rId388" display="https://www.hockey-reference.com/players/k/koskimi01.html" xr:uid="{5DF9AC76-378C-473E-99AF-72EB683845A4}"/>
    <hyperlink ref="E189" r:id="rId389" display="https://www.hockey-reference.com/teams/EDM/2020.html" xr:uid="{6966D63E-AD62-468F-ABE8-387FDBCA1B14}"/>
    <hyperlink ref="C190" r:id="rId390" display="https://www.hockey-reference.com/players/m/murrama02.html" xr:uid="{0DE7EB16-71A0-4420-B283-6A78ABF162F8}"/>
    <hyperlink ref="E190" r:id="rId391" display="https://www.hockey-reference.com/teams/PIT/2020.html" xr:uid="{CD1FE90F-95C9-454C-B37D-B0895F6A0086}"/>
    <hyperlink ref="C222" r:id="rId392" display="https://www.hockey-reference.com/players/h/halakja01.html" xr:uid="{9EC8F138-BE32-4770-915C-F569101E4820}"/>
    <hyperlink ref="E222" r:id="rId393" display="https://www.hockey-reference.com/teams/BOS/2019.html" xr:uid="{DDF0824A-759F-4520-8152-BD4A73699196}"/>
    <hyperlink ref="C223" r:id="rId394" display="https://www.hockey-reference.com/players/m/mrazepe01.html" xr:uid="{326B3311-238A-465B-8B07-429EF068002B}"/>
    <hyperlink ref="E223" r:id="rId395" display="https://www.hockey-reference.com/teams/CAR/2019.html" xr:uid="{499314E7-BC92-4E01-95DB-CCBFA1E5B413}"/>
    <hyperlink ref="C255" r:id="rId396" display="https://www.hockey-reference.com/players/s/schneco01.html" xr:uid="{3E8D8F0C-834E-45BB-9D89-86DB15353A1D}"/>
    <hyperlink ref="E255" r:id="rId397" display="https://www.hockey-reference.com/teams/NJD/2018.html" xr:uid="{96BFF825-F765-4CC2-A704-766DDC5D4E4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AA0-AA29-4E07-B1DD-D6DF091B59D8}">
  <dimension ref="A1:P160"/>
  <sheetViews>
    <sheetView workbookViewId="0">
      <selection activeCell="E8" sqref="E8"/>
    </sheetView>
  </sheetViews>
  <sheetFormatPr defaultRowHeight="14.4"/>
  <cols>
    <col min="2" max="2" width="24.21875" customWidth="1"/>
  </cols>
  <sheetData>
    <row r="1" spans="1:16" ht="15" thickBot="1">
      <c r="A1" t="s">
        <v>0</v>
      </c>
      <c r="B1" t="s">
        <v>29</v>
      </c>
      <c r="C1" s="32" t="s">
        <v>659</v>
      </c>
      <c r="D1" s="32" t="s">
        <v>364</v>
      </c>
      <c r="E1" s="32" t="s">
        <v>513</v>
      </c>
      <c r="F1" s="32" t="s">
        <v>3</v>
      </c>
      <c r="G1" s="32" t="s">
        <v>514</v>
      </c>
      <c r="H1" s="32" t="s">
        <v>515</v>
      </c>
      <c r="I1" s="32" t="s">
        <v>366</v>
      </c>
      <c r="J1" s="32" t="s">
        <v>516</v>
      </c>
      <c r="K1" s="32" t="s">
        <v>517</v>
      </c>
      <c r="L1" s="121" t="s">
        <v>518</v>
      </c>
      <c r="M1" s="121" t="s">
        <v>15</v>
      </c>
      <c r="N1" s="32" t="s">
        <v>519</v>
      </c>
      <c r="O1" s="32" t="s">
        <v>520</v>
      </c>
    </row>
    <row r="2" spans="1:16">
      <c r="A2">
        <v>2024</v>
      </c>
      <c r="B2" s="122" t="s">
        <v>22</v>
      </c>
      <c r="C2" s="2">
        <v>52</v>
      </c>
      <c r="D2" s="2">
        <v>26</v>
      </c>
      <c r="E2" s="2">
        <v>4</v>
      </c>
      <c r="F2" s="2">
        <v>108</v>
      </c>
      <c r="G2" s="2">
        <v>0.65900000000000003</v>
      </c>
      <c r="H2" s="2">
        <v>268</v>
      </c>
      <c r="I2" s="2">
        <v>231</v>
      </c>
      <c r="J2" s="2">
        <v>0.44</v>
      </c>
      <c r="K2" s="2">
        <v>-0.01</v>
      </c>
      <c r="L2" s="2">
        <v>0.64</v>
      </c>
      <c r="M2" s="2">
        <v>41</v>
      </c>
      <c r="N2" s="2" t="s">
        <v>521</v>
      </c>
      <c r="O2" s="123">
        <v>0.59099999999999997</v>
      </c>
      <c r="P2" t="str">
        <f>SUBSTITUTE(B2,"*","")</f>
        <v>TOR</v>
      </c>
    </row>
    <row r="3" spans="1:16">
      <c r="A3">
        <v>2024</v>
      </c>
      <c r="B3" s="122" t="s">
        <v>14</v>
      </c>
      <c r="C3" s="2">
        <v>47</v>
      </c>
      <c r="D3" s="2">
        <v>27</v>
      </c>
      <c r="E3" s="2">
        <v>8</v>
      </c>
      <c r="F3" s="2">
        <v>102</v>
      </c>
      <c r="G3" s="2">
        <v>0.622</v>
      </c>
      <c r="H3" s="2">
        <v>294</v>
      </c>
      <c r="I3" s="2">
        <v>219</v>
      </c>
      <c r="J3" s="2">
        <v>0.89</v>
      </c>
      <c r="K3" s="2">
        <v>-0.03</v>
      </c>
      <c r="L3" s="2">
        <v>0.57899999999999996</v>
      </c>
      <c r="M3" s="2">
        <v>41</v>
      </c>
      <c r="N3" s="2" t="s">
        <v>522</v>
      </c>
      <c r="O3" s="123">
        <v>0.58499999999999996</v>
      </c>
      <c r="P3" t="str">
        <f t="shared" ref="P3:P66" si="0">SUBSTITUTE(B3,"*","")</f>
        <v>TBL</v>
      </c>
    </row>
    <row r="4" spans="1:16">
      <c r="A4">
        <v>2024</v>
      </c>
      <c r="B4" s="122" t="s">
        <v>82</v>
      </c>
      <c r="C4" s="2">
        <v>47</v>
      </c>
      <c r="D4" s="2">
        <v>31</v>
      </c>
      <c r="E4" s="2">
        <v>4</v>
      </c>
      <c r="F4" s="2">
        <v>98</v>
      </c>
      <c r="G4" s="2">
        <v>0.59799999999999998</v>
      </c>
      <c r="H4" s="2">
        <v>252</v>
      </c>
      <c r="I4" s="2">
        <v>223</v>
      </c>
      <c r="J4" s="2">
        <v>0.35</v>
      </c>
      <c r="K4" s="2">
        <v>-0.01</v>
      </c>
      <c r="L4" s="2">
        <v>0.53700000000000003</v>
      </c>
      <c r="M4" s="2">
        <v>37</v>
      </c>
      <c r="N4" s="2" t="s">
        <v>523</v>
      </c>
      <c r="O4" s="123">
        <v>0.53700000000000003</v>
      </c>
      <c r="P4" t="str">
        <f t="shared" si="0"/>
        <v>FLA</v>
      </c>
    </row>
    <row r="5" spans="1:16">
      <c r="A5">
        <v>2024</v>
      </c>
      <c r="B5" s="122" t="s">
        <v>181</v>
      </c>
      <c r="C5" s="2">
        <v>45</v>
      </c>
      <c r="D5" s="2">
        <v>30</v>
      </c>
      <c r="E5" s="2">
        <v>7</v>
      </c>
      <c r="F5" s="2">
        <v>97</v>
      </c>
      <c r="G5" s="2">
        <v>0.59099999999999997</v>
      </c>
      <c r="H5" s="2">
        <v>243</v>
      </c>
      <c r="I5" s="2">
        <v>234</v>
      </c>
      <c r="J5" s="2">
        <v>0.11</v>
      </c>
      <c r="K5" s="2">
        <v>-0.01</v>
      </c>
      <c r="L5" s="2">
        <v>0.55500000000000005</v>
      </c>
      <c r="M5" s="2">
        <v>35</v>
      </c>
      <c r="N5" s="2" t="s">
        <v>524</v>
      </c>
      <c r="O5" s="123">
        <v>0.53</v>
      </c>
      <c r="P5" t="str">
        <f t="shared" si="0"/>
        <v>OTT</v>
      </c>
    </row>
    <row r="6" spans="1:16">
      <c r="A6">
        <v>2024</v>
      </c>
      <c r="B6" s="122" t="s">
        <v>383</v>
      </c>
      <c r="C6" s="2">
        <v>40</v>
      </c>
      <c r="D6" s="2">
        <v>31</v>
      </c>
      <c r="E6" s="2">
        <v>11</v>
      </c>
      <c r="F6" s="2">
        <v>91</v>
      </c>
      <c r="G6" s="2">
        <v>0.55500000000000005</v>
      </c>
      <c r="H6" s="2">
        <v>245</v>
      </c>
      <c r="I6" s="2">
        <v>265</v>
      </c>
      <c r="J6" s="2">
        <v>-0.23</v>
      </c>
      <c r="K6" s="2">
        <v>0.02</v>
      </c>
      <c r="L6" s="2">
        <v>0.5</v>
      </c>
      <c r="M6" s="2">
        <v>30</v>
      </c>
      <c r="N6" s="2" t="s">
        <v>525</v>
      </c>
      <c r="O6" s="123">
        <v>0.49399999999999999</v>
      </c>
      <c r="P6" t="str">
        <f t="shared" si="0"/>
        <v>MTL</v>
      </c>
    </row>
    <row r="7" spans="1:16">
      <c r="A7">
        <v>2024</v>
      </c>
      <c r="B7" s="122" t="s">
        <v>234</v>
      </c>
      <c r="C7" s="2">
        <v>39</v>
      </c>
      <c r="D7" s="2">
        <v>35</v>
      </c>
      <c r="E7" s="2">
        <v>8</v>
      </c>
      <c r="F7" s="2">
        <v>86</v>
      </c>
      <c r="G7" s="2">
        <v>0.52400000000000002</v>
      </c>
      <c r="H7" s="2">
        <v>238</v>
      </c>
      <c r="I7" s="2">
        <v>259</v>
      </c>
      <c r="J7" s="2">
        <v>-0.23</v>
      </c>
      <c r="K7" s="2">
        <v>0.02</v>
      </c>
      <c r="L7" s="2">
        <v>0.45700000000000002</v>
      </c>
      <c r="M7" s="2">
        <v>30</v>
      </c>
      <c r="N7" s="2" t="s">
        <v>526</v>
      </c>
      <c r="O7" s="123">
        <v>0.47</v>
      </c>
      <c r="P7" t="str">
        <f t="shared" si="0"/>
        <v>DET</v>
      </c>
    </row>
    <row r="8" spans="1:16">
      <c r="A8">
        <v>2024</v>
      </c>
      <c r="B8" s="122" t="s">
        <v>128</v>
      </c>
      <c r="C8" s="2">
        <v>36</v>
      </c>
      <c r="D8" s="2">
        <v>39</v>
      </c>
      <c r="E8" s="2">
        <v>7</v>
      </c>
      <c r="F8" s="2">
        <v>79</v>
      </c>
      <c r="G8" s="2">
        <v>0.48199999999999998</v>
      </c>
      <c r="H8" s="2">
        <v>269</v>
      </c>
      <c r="I8" s="2">
        <v>289</v>
      </c>
      <c r="J8" s="2">
        <v>-0.24</v>
      </c>
      <c r="K8" s="2">
        <v>0.01</v>
      </c>
      <c r="L8" s="2">
        <v>0.42699999999999999</v>
      </c>
      <c r="M8" s="2">
        <v>29</v>
      </c>
      <c r="N8" s="2" t="s">
        <v>527</v>
      </c>
      <c r="O8" s="123">
        <v>0.439</v>
      </c>
      <c r="P8" t="str">
        <f t="shared" si="0"/>
        <v>BUF</v>
      </c>
    </row>
    <row r="9" spans="1:16">
      <c r="A9">
        <v>2024</v>
      </c>
      <c r="B9" s="122" t="s">
        <v>21</v>
      </c>
      <c r="C9" s="2">
        <v>33</v>
      </c>
      <c r="D9" s="2">
        <v>39</v>
      </c>
      <c r="E9" s="2">
        <v>10</v>
      </c>
      <c r="F9" s="2">
        <v>76</v>
      </c>
      <c r="G9" s="2">
        <v>0.46300000000000002</v>
      </c>
      <c r="H9" s="2">
        <v>222</v>
      </c>
      <c r="I9" s="2">
        <v>272</v>
      </c>
      <c r="J9" s="2">
        <v>-0.56999999999999995</v>
      </c>
      <c r="K9" s="2">
        <v>0.04</v>
      </c>
      <c r="L9" s="2">
        <v>0.40899999999999997</v>
      </c>
      <c r="M9" s="2">
        <v>26</v>
      </c>
      <c r="N9" s="2" t="s">
        <v>528</v>
      </c>
      <c r="O9" s="123">
        <v>0.42099999999999999</v>
      </c>
      <c r="P9" t="str">
        <f t="shared" si="0"/>
        <v>BOS</v>
      </c>
    </row>
    <row r="10" spans="1:16">
      <c r="A10">
        <v>2024</v>
      </c>
      <c r="B10" s="122" t="s">
        <v>164</v>
      </c>
      <c r="C10" s="2">
        <v>51</v>
      </c>
      <c r="D10" s="2">
        <v>22</v>
      </c>
      <c r="E10" s="2">
        <v>9</v>
      </c>
      <c r="F10" s="2">
        <v>111</v>
      </c>
      <c r="G10" s="2">
        <v>0.67700000000000005</v>
      </c>
      <c r="H10" s="2">
        <v>288</v>
      </c>
      <c r="I10" s="2">
        <v>232</v>
      </c>
      <c r="J10" s="2">
        <v>0.66</v>
      </c>
      <c r="K10" s="2">
        <v>-0.03</v>
      </c>
      <c r="L10" s="2">
        <v>0.628</v>
      </c>
      <c r="M10" s="2">
        <v>43</v>
      </c>
      <c r="N10" s="2" t="s">
        <v>529</v>
      </c>
      <c r="O10" s="123">
        <v>0.628</v>
      </c>
      <c r="P10" t="str">
        <f t="shared" si="0"/>
        <v>WSH</v>
      </c>
    </row>
    <row r="11" spans="1:16">
      <c r="A11">
        <v>2024</v>
      </c>
      <c r="B11" s="122" t="s">
        <v>228</v>
      </c>
      <c r="C11" s="2">
        <v>47</v>
      </c>
      <c r="D11" s="2">
        <v>30</v>
      </c>
      <c r="E11" s="2">
        <v>5</v>
      </c>
      <c r="F11" s="2">
        <v>99</v>
      </c>
      <c r="G11" s="2">
        <v>0.60399999999999998</v>
      </c>
      <c r="H11" s="2">
        <v>266</v>
      </c>
      <c r="I11" s="2">
        <v>233</v>
      </c>
      <c r="J11" s="2">
        <v>0.4</v>
      </c>
      <c r="K11" s="2">
        <v>0</v>
      </c>
      <c r="L11" s="2">
        <v>0.59099999999999997</v>
      </c>
      <c r="M11" s="2">
        <v>42</v>
      </c>
      <c r="N11" s="2" t="s">
        <v>530</v>
      </c>
      <c r="O11" s="123">
        <v>0.57299999999999995</v>
      </c>
      <c r="P11" t="str">
        <f t="shared" si="0"/>
        <v>CAR</v>
      </c>
    </row>
    <row r="12" spans="1:16">
      <c r="A12">
        <v>2024</v>
      </c>
      <c r="B12" s="122" t="s">
        <v>150</v>
      </c>
      <c r="C12" s="2">
        <v>42</v>
      </c>
      <c r="D12" s="2">
        <v>33</v>
      </c>
      <c r="E12" s="2">
        <v>7</v>
      </c>
      <c r="F12" s="2">
        <v>91</v>
      </c>
      <c r="G12" s="2">
        <v>0.55500000000000005</v>
      </c>
      <c r="H12" s="2">
        <v>242</v>
      </c>
      <c r="I12" s="2">
        <v>222</v>
      </c>
      <c r="J12" s="2">
        <v>0.24</v>
      </c>
      <c r="K12" s="2">
        <v>-0.01</v>
      </c>
      <c r="L12" s="2">
        <v>0.51200000000000001</v>
      </c>
      <c r="M12" s="2">
        <v>36</v>
      </c>
      <c r="N12" s="2" t="s">
        <v>531</v>
      </c>
      <c r="O12" s="123">
        <v>0.51800000000000002</v>
      </c>
      <c r="P12" t="str">
        <f t="shared" si="0"/>
        <v>NJD</v>
      </c>
    </row>
    <row r="13" spans="1:16">
      <c r="A13">
        <v>2024</v>
      </c>
      <c r="B13" s="122" t="s">
        <v>209</v>
      </c>
      <c r="C13" s="2">
        <v>40</v>
      </c>
      <c r="D13" s="2">
        <v>33</v>
      </c>
      <c r="E13" s="2">
        <v>9</v>
      </c>
      <c r="F13" s="2">
        <v>89</v>
      </c>
      <c r="G13" s="2">
        <v>0.54300000000000004</v>
      </c>
      <c r="H13" s="2">
        <v>273</v>
      </c>
      <c r="I13" s="2">
        <v>268</v>
      </c>
      <c r="J13" s="2">
        <v>0.06</v>
      </c>
      <c r="K13" s="2">
        <v>0</v>
      </c>
      <c r="L13" s="2">
        <v>0.45700000000000002</v>
      </c>
      <c r="M13" s="2">
        <v>30</v>
      </c>
      <c r="N13" s="2" t="s">
        <v>532</v>
      </c>
      <c r="O13" s="123">
        <v>0.48199999999999998</v>
      </c>
      <c r="P13" t="str">
        <f t="shared" si="0"/>
        <v>CBJ</v>
      </c>
    </row>
    <row r="14" spans="1:16">
      <c r="A14">
        <v>2024</v>
      </c>
      <c r="B14" s="122" t="s">
        <v>60</v>
      </c>
      <c r="C14" s="2">
        <v>39</v>
      </c>
      <c r="D14" s="2">
        <v>36</v>
      </c>
      <c r="E14" s="2">
        <v>7</v>
      </c>
      <c r="F14" s="2">
        <v>85</v>
      </c>
      <c r="G14" s="2">
        <v>0.51800000000000002</v>
      </c>
      <c r="H14" s="2">
        <v>256</v>
      </c>
      <c r="I14" s="2">
        <v>255</v>
      </c>
      <c r="J14" s="2">
        <v>0.01</v>
      </c>
      <c r="K14" s="2">
        <v>0</v>
      </c>
      <c r="L14" s="2">
        <v>0.47</v>
      </c>
      <c r="M14" s="2">
        <v>35</v>
      </c>
      <c r="N14" s="2" t="s">
        <v>533</v>
      </c>
      <c r="O14" s="123">
        <v>0.49399999999999999</v>
      </c>
      <c r="P14" t="str">
        <f t="shared" si="0"/>
        <v>NYR</v>
      </c>
    </row>
    <row r="15" spans="1:16">
      <c r="A15">
        <v>2024</v>
      </c>
      <c r="B15" s="122" t="s">
        <v>194</v>
      </c>
      <c r="C15" s="2">
        <v>35</v>
      </c>
      <c r="D15" s="2">
        <v>35</v>
      </c>
      <c r="E15" s="2">
        <v>12</v>
      </c>
      <c r="F15" s="2">
        <v>82</v>
      </c>
      <c r="G15" s="2">
        <v>0.5</v>
      </c>
      <c r="H15" s="2">
        <v>224</v>
      </c>
      <c r="I15" s="2">
        <v>260</v>
      </c>
      <c r="J15" s="2">
        <v>-0.43</v>
      </c>
      <c r="K15" s="2">
        <v>0.01</v>
      </c>
      <c r="L15" s="2">
        <v>0.433</v>
      </c>
      <c r="M15" s="2">
        <v>28</v>
      </c>
      <c r="N15" s="2" t="s">
        <v>534</v>
      </c>
      <c r="O15" s="123">
        <v>0.45700000000000002</v>
      </c>
      <c r="P15" t="str">
        <f t="shared" si="0"/>
        <v>NYI</v>
      </c>
    </row>
    <row r="16" spans="1:16">
      <c r="A16">
        <v>2024</v>
      </c>
      <c r="B16" s="122" t="s">
        <v>27</v>
      </c>
      <c r="C16" s="2">
        <v>34</v>
      </c>
      <c r="D16" s="2">
        <v>36</v>
      </c>
      <c r="E16" s="2">
        <v>12</v>
      </c>
      <c r="F16" s="2">
        <v>80</v>
      </c>
      <c r="G16" s="2">
        <v>0.48799999999999999</v>
      </c>
      <c r="H16" s="2">
        <v>243</v>
      </c>
      <c r="I16" s="2">
        <v>293</v>
      </c>
      <c r="J16" s="2">
        <v>-0.59</v>
      </c>
      <c r="K16" s="2">
        <v>0.02</v>
      </c>
      <c r="L16" s="2">
        <v>0.44500000000000001</v>
      </c>
      <c r="M16" s="2">
        <v>24</v>
      </c>
      <c r="N16" s="2" t="s">
        <v>535</v>
      </c>
      <c r="O16" s="123">
        <v>0.42699999999999999</v>
      </c>
      <c r="P16" t="str">
        <f t="shared" si="0"/>
        <v>PIT</v>
      </c>
    </row>
    <row r="17" spans="1:16" ht="15" thickBot="1">
      <c r="A17">
        <v>2024</v>
      </c>
      <c r="B17" s="124" t="s">
        <v>143</v>
      </c>
      <c r="C17" s="20">
        <v>33</v>
      </c>
      <c r="D17" s="20">
        <v>39</v>
      </c>
      <c r="E17" s="20">
        <v>10</v>
      </c>
      <c r="F17" s="20">
        <v>76</v>
      </c>
      <c r="G17" s="20">
        <v>0.46300000000000002</v>
      </c>
      <c r="H17" s="20">
        <v>238</v>
      </c>
      <c r="I17" s="20">
        <v>286</v>
      </c>
      <c r="J17" s="20">
        <v>-0.56000000000000005</v>
      </c>
      <c r="K17" s="20">
        <v>0.02</v>
      </c>
      <c r="L17" s="20">
        <v>0.38400000000000001</v>
      </c>
      <c r="M17" s="20">
        <v>21</v>
      </c>
      <c r="N17" s="20" t="s">
        <v>536</v>
      </c>
      <c r="O17" s="125">
        <v>0.39</v>
      </c>
      <c r="P17" t="str">
        <f t="shared" si="0"/>
        <v>PHI</v>
      </c>
    </row>
    <row r="18" spans="1:16">
      <c r="A18">
        <v>2024</v>
      </c>
      <c r="B18" s="126" t="s">
        <v>23</v>
      </c>
      <c r="C18" s="9">
        <v>56</v>
      </c>
      <c r="D18" s="9">
        <v>22</v>
      </c>
      <c r="E18" s="9">
        <v>4</v>
      </c>
      <c r="F18" s="9">
        <v>116</v>
      </c>
      <c r="G18" s="9">
        <v>0.70699999999999996</v>
      </c>
      <c r="H18" s="9">
        <v>277</v>
      </c>
      <c r="I18" s="9">
        <v>191</v>
      </c>
      <c r="J18" s="9">
        <v>1.02</v>
      </c>
      <c r="K18" s="9">
        <v>-0.03</v>
      </c>
      <c r="L18" s="9">
        <v>0.67700000000000005</v>
      </c>
      <c r="M18" s="9">
        <v>43</v>
      </c>
      <c r="N18" s="9" t="s">
        <v>529</v>
      </c>
      <c r="O18" s="127">
        <v>0.628</v>
      </c>
      <c r="P18" t="str">
        <f t="shared" si="0"/>
        <v>WPG</v>
      </c>
    </row>
    <row r="19" spans="1:16">
      <c r="A19">
        <v>2024</v>
      </c>
      <c r="B19" s="122" t="s">
        <v>79</v>
      </c>
      <c r="C19" s="2">
        <v>50</v>
      </c>
      <c r="D19" s="2">
        <v>26</v>
      </c>
      <c r="E19" s="2">
        <v>6</v>
      </c>
      <c r="F19" s="2">
        <v>106</v>
      </c>
      <c r="G19" s="2">
        <v>0.64600000000000002</v>
      </c>
      <c r="H19" s="2">
        <v>277</v>
      </c>
      <c r="I19" s="2">
        <v>224</v>
      </c>
      <c r="J19" s="2">
        <v>0.61</v>
      </c>
      <c r="K19" s="2">
        <v>-0.04</v>
      </c>
      <c r="L19" s="2">
        <v>0.61</v>
      </c>
      <c r="M19" s="2">
        <v>41</v>
      </c>
      <c r="N19" s="2" t="s">
        <v>521</v>
      </c>
      <c r="O19" s="123">
        <v>0.59099999999999997</v>
      </c>
      <c r="P19" t="str">
        <f t="shared" si="0"/>
        <v>DAL</v>
      </c>
    </row>
    <row r="20" spans="1:16">
      <c r="A20">
        <v>2024</v>
      </c>
      <c r="B20" s="122" t="s">
        <v>17</v>
      </c>
      <c r="C20" s="2">
        <v>49</v>
      </c>
      <c r="D20" s="2">
        <v>29</v>
      </c>
      <c r="E20" s="2">
        <v>4</v>
      </c>
      <c r="F20" s="2">
        <v>102</v>
      </c>
      <c r="G20" s="2">
        <v>0.622</v>
      </c>
      <c r="H20" s="2">
        <v>277</v>
      </c>
      <c r="I20" s="2">
        <v>234</v>
      </c>
      <c r="J20" s="2">
        <v>0.5</v>
      </c>
      <c r="K20" s="2">
        <v>-0.03</v>
      </c>
      <c r="L20" s="2">
        <v>0.59099999999999997</v>
      </c>
      <c r="M20" s="2">
        <v>40</v>
      </c>
      <c r="N20" s="2" t="s">
        <v>537</v>
      </c>
      <c r="O20" s="123">
        <v>0.56699999999999995</v>
      </c>
      <c r="P20" t="str">
        <f t="shared" si="0"/>
        <v>COL</v>
      </c>
    </row>
    <row r="21" spans="1:16">
      <c r="A21">
        <v>2024</v>
      </c>
      <c r="B21" s="122" t="s">
        <v>97</v>
      </c>
      <c r="C21" s="2">
        <v>45</v>
      </c>
      <c r="D21" s="2">
        <v>30</v>
      </c>
      <c r="E21" s="2">
        <v>7</v>
      </c>
      <c r="F21" s="2">
        <v>97</v>
      </c>
      <c r="G21" s="2">
        <v>0.59099999999999997</v>
      </c>
      <c r="H21" s="2">
        <v>228</v>
      </c>
      <c r="I21" s="2">
        <v>239</v>
      </c>
      <c r="J21" s="2">
        <v>-0.13</v>
      </c>
      <c r="K21" s="2">
        <v>0.01</v>
      </c>
      <c r="L21" s="2">
        <v>0.54900000000000004</v>
      </c>
      <c r="M21" s="2">
        <v>33</v>
      </c>
      <c r="N21" s="2" t="s">
        <v>538</v>
      </c>
      <c r="O21" s="123">
        <v>0.51800000000000002</v>
      </c>
      <c r="P21" t="str">
        <f t="shared" si="0"/>
        <v>MIN</v>
      </c>
    </row>
    <row r="22" spans="1:16">
      <c r="A22">
        <v>2024</v>
      </c>
      <c r="B22" s="122" t="s">
        <v>174</v>
      </c>
      <c r="C22" s="2">
        <v>44</v>
      </c>
      <c r="D22" s="2">
        <v>30</v>
      </c>
      <c r="E22" s="2">
        <v>8</v>
      </c>
      <c r="F22" s="2">
        <v>96</v>
      </c>
      <c r="G22" s="2">
        <v>0.58499999999999996</v>
      </c>
      <c r="H22" s="2">
        <v>254</v>
      </c>
      <c r="I22" s="2">
        <v>233</v>
      </c>
      <c r="J22" s="2">
        <v>0.25</v>
      </c>
      <c r="K22" s="2">
        <v>-0.01</v>
      </c>
      <c r="L22" s="2">
        <v>0.52400000000000002</v>
      </c>
      <c r="M22" s="2">
        <v>32</v>
      </c>
      <c r="N22" s="2" t="s">
        <v>539</v>
      </c>
      <c r="O22" s="123">
        <v>0.51200000000000001</v>
      </c>
      <c r="P22" t="str">
        <f t="shared" si="0"/>
        <v>STL</v>
      </c>
    </row>
    <row r="23" spans="1:16">
      <c r="A23">
        <v>2024</v>
      </c>
      <c r="B23" s="122" t="s">
        <v>392</v>
      </c>
      <c r="C23" s="2">
        <v>38</v>
      </c>
      <c r="D23" s="2">
        <v>31</v>
      </c>
      <c r="E23" s="2">
        <v>13</v>
      </c>
      <c r="F23" s="2">
        <v>89</v>
      </c>
      <c r="G23" s="2">
        <v>0.54300000000000004</v>
      </c>
      <c r="H23" s="2">
        <v>241</v>
      </c>
      <c r="I23" s="2">
        <v>251</v>
      </c>
      <c r="J23" s="2">
        <v>-0.11</v>
      </c>
      <c r="K23" s="2">
        <v>0.01</v>
      </c>
      <c r="L23" s="2">
        <v>0.48199999999999998</v>
      </c>
      <c r="M23" s="2">
        <v>30</v>
      </c>
      <c r="N23" s="2" t="s">
        <v>525</v>
      </c>
      <c r="O23" s="123">
        <v>0.49399999999999999</v>
      </c>
      <c r="P23" t="str">
        <f t="shared" si="0"/>
        <v>UTA</v>
      </c>
    </row>
    <row r="24" spans="1:16">
      <c r="A24">
        <v>2024</v>
      </c>
      <c r="B24" s="122" t="s">
        <v>389</v>
      </c>
      <c r="C24" s="2">
        <v>30</v>
      </c>
      <c r="D24" s="2">
        <v>44</v>
      </c>
      <c r="E24" s="2">
        <v>8</v>
      </c>
      <c r="F24" s="2">
        <v>68</v>
      </c>
      <c r="G24" s="2">
        <v>0.41499999999999998</v>
      </c>
      <c r="H24" s="2">
        <v>214</v>
      </c>
      <c r="I24" s="2">
        <v>274</v>
      </c>
      <c r="J24" s="2">
        <v>-0.69</v>
      </c>
      <c r="K24" s="2">
        <v>0.04</v>
      </c>
      <c r="L24" s="2">
        <v>0.35399999999999998</v>
      </c>
      <c r="M24" s="2">
        <v>24</v>
      </c>
      <c r="N24" s="2" t="s">
        <v>540</v>
      </c>
      <c r="O24" s="123">
        <v>0.378</v>
      </c>
      <c r="P24" t="str">
        <f t="shared" si="0"/>
        <v>NSH</v>
      </c>
    </row>
    <row r="25" spans="1:16">
      <c r="A25">
        <v>2024</v>
      </c>
      <c r="B25" s="122" t="s">
        <v>111</v>
      </c>
      <c r="C25" s="2">
        <v>25</v>
      </c>
      <c r="D25" s="2">
        <v>46</v>
      </c>
      <c r="E25" s="2">
        <v>11</v>
      </c>
      <c r="F25" s="2">
        <v>61</v>
      </c>
      <c r="G25" s="2">
        <v>0.372</v>
      </c>
      <c r="H25" s="2">
        <v>226</v>
      </c>
      <c r="I25" s="2">
        <v>296</v>
      </c>
      <c r="J25" s="2">
        <v>-0.83</v>
      </c>
      <c r="K25" s="2">
        <v>0.03</v>
      </c>
      <c r="L25" s="2">
        <v>0.317</v>
      </c>
      <c r="M25" s="2">
        <v>20</v>
      </c>
      <c r="N25" s="2" t="s">
        <v>541</v>
      </c>
      <c r="O25" s="123">
        <v>0.34100000000000003</v>
      </c>
      <c r="P25" t="str">
        <f t="shared" si="0"/>
        <v>CHI</v>
      </c>
    </row>
    <row r="26" spans="1:16">
      <c r="A26">
        <v>2024</v>
      </c>
      <c r="B26" s="122" t="s">
        <v>658</v>
      </c>
      <c r="C26" s="2">
        <v>50</v>
      </c>
      <c r="D26" s="2">
        <v>22</v>
      </c>
      <c r="E26" s="2">
        <v>10</v>
      </c>
      <c r="F26" s="2">
        <v>110</v>
      </c>
      <c r="G26" s="2">
        <v>0.67100000000000004</v>
      </c>
      <c r="H26" s="2">
        <v>275</v>
      </c>
      <c r="I26" s="2">
        <v>219</v>
      </c>
      <c r="J26" s="2">
        <v>0.65</v>
      </c>
      <c r="K26" s="2">
        <v>-0.03</v>
      </c>
      <c r="L26" s="2">
        <v>0.63400000000000001</v>
      </c>
      <c r="M26" s="2">
        <v>46</v>
      </c>
      <c r="N26" s="2" t="s">
        <v>542</v>
      </c>
      <c r="O26" s="123">
        <v>0.64600000000000002</v>
      </c>
      <c r="P26" t="str">
        <f t="shared" si="0"/>
        <v>VGK</v>
      </c>
    </row>
    <row r="27" spans="1:16">
      <c r="A27">
        <v>2024</v>
      </c>
      <c r="B27" s="122" t="s">
        <v>155</v>
      </c>
      <c r="C27" s="2">
        <v>48</v>
      </c>
      <c r="D27" s="2">
        <v>25</v>
      </c>
      <c r="E27" s="2">
        <v>9</v>
      </c>
      <c r="F27" s="2">
        <v>105</v>
      </c>
      <c r="G27" s="2">
        <v>0.64</v>
      </c>
      <c r="H27" s="2">
        <v>250</v>
      </c>
      <c r="I27" s="2">
        <v>206</v>
      </c>
      <c r="J27" s="2">
        <v>0.5</v>
      </c>
      <c r="K27" s="2">
        <v>-0.04</v>
      </c>
      <c r="L27" s="2">
        <v>0.59799999999999998</v>
      </c>
      <c r="M27" s="2">
        <v>43</v>
      </c>
      <c r="N27" s="2" t="s">
        <v>543</v>
      </c>
      <c r="O27" s="123">
        <v>0.61</v>
      </c>
      <c r="P27" t="str">
        <f t="shared" si="0"/>
        <v>LAK</v>
      </c>
    </row>
    <row r="28" spans="1:16">
      <c r="A28">
        <v>2024</v>
      </c>
      <c r="B28" s="122" t="s">
        <v>19</v>
      </c>
      <c r="C28" s="2">
        <v>48</v>
      </c>
      <c r="D28" s="2">
        <v>29</v>
      </c>
      <c r="E28" s="2">
        <v>5</v>
      </c>
      <c r="F28" s="2">
        <v>101</v>
      </c>
      <c r="G28" s="2">
        <v>0.61599999999999999</v>
      </c>
      <c r="H28" s="2">
        <v>259</v>
      </c>
      <c r="I28" s="2">
        <v>236</v>
      </c>
      <c r="J28" s="2">
        <v>0.26</v>
      </c>
      <c r="K28" s="2">
        <v>-0.02</v>
      </c>
      <c r="L28" s="2">
        <v>0.59099999999999997</v>
      </c>
      <c r="M28" s="2">
        <v>36</v>
      </c>
      <c r="N28" s="2" t="s">
        <v>544</v>
      </c>
      <c r="O28" s="123">
        <v>0.54300000000000004</v>
      </c>
      <c r="P28" t="str">
        <f t="shared" si="0"/>
        <v>EDM</v>
      </c>
    </row>
    <row r="29" spans="1:16">
      <c r="A29">
        <v>2024</v>
      </c>
      <c r="B29" s="122" t="s">
        <v>91</v>
      </c>
      <c r="C29" s="2">
        <v>41</v>
      </c>
      <c r="D29" s="2">
        <v>27</v>
      </c>
      <c r="E29" s="2">
        <v>14</v>
      </c>
      <c r="F29" s="2">
        <v>96</v>
      </c>
      <c r="G29" s="2">
        <v>0.58499999999999996</v>
      </c>
      <c r="H29" s="2">
        <v>225</v>
      </c>
      <c r="I29" s="2">
        <v>238</v>
      </c>
      <c r="J29" s="2">
        <v>-0.17</v>
      </c>
      <c r="K29" s="2">
        <v>-0.02</v>
      </c>
      <c r="L29" s="2">
        <v>0.48199999999999998</v>
      </c>
      <c r="M29" s="2">
        <v>31</v>
      </c>
      <c r="N29" s="2" t="s">
        <v>545</v>
      </c>
      <c r="O29" s="123">
        <v>0.52400000000000002</v>
      </c>
      <c r="P29" t="str">
        <f t="shared" si="0"/>
        <v>CGY</v>
      </c>
    </row>
    <row r="30" spans="1:16">
      <c r="A30">
        <v>2024</v>
      </c>
      <c r="B30" s="122" t="s">
        <v>69</v>
      </c>
      <c r="C30" s="2">
        <v>38</v>
      </c>
      <c r="D30" s="2">
        <v>30</v>
      </c>
      <c r="E30" s="2">
        <v>14</v>
      </c>
      <c r="F30" s="2">
        <v>90</v>
      </c>
      <c r="G30" s="2">
        <v>0.54900000000000004</v>
      </c>
      <c r="H30" s="2">
        <v>236</v>
      </c>
      <c r="I30" s="2">
        <v>253</v>
      </c>
      <c r="J30" s="2">
        <v>-0.22</v>
      </c>
      <c r="K30" s="2">
        <v>-0.01</v>
      </c>
      <c r="L30" s="2">
        <v>0.45700000000000002</v>
      </c>
      <c r="M30" s="2">
        <v>28</v>
      </c>
      <c r="N30" s="2" t="s">
        <v>546</v>
      </c>
      <c r="O30" s="123">
        <v>0.48799999999999999</v>
      </c>
      <c r="P30" t="str">
        <f t="shared" si="0"/>
        <v>VAN</v>
      </c>
    </row>
    <row r="31" spans="1:16">
      <c r="A31">
        <v>2024</v>
      </c>
      <c r="B31" s="122" t="s">
        <v>213</v>
      </c>
      <c r="C31" s="2">
        <v>35</v>
      </c>
      <c r="D31" s="2">
        <v>37</v>
      </c>
      <c r="E31" s="2">
        <v>10</v>
      </c>
      <c r="F31" s="2">
        <v>80</v>
      </c>
      <c r="G31" s="2">
        <v>0.48799999999999999</v>
      </c>
      <c r="H31" s="2">
        <v>221</v>
      </c>
      <c r="I31" s="2">
        <v>263</v>
      </c>
      <c r="J31" s="2">
        <v>-0.49</v>
      </c>
      <c r="K31" s="2">
        <v>0.03</v>
      </c>
      <c r="L31" s="2">
        <v>0.41499999999999998</v>
      </c>
      <c r="M31" s="2">
        <v>24</v>
      </c>
      <c r="N31" s="2" t="s">
        <v>547</v>
      </c>
      <c r="O31" s="123">
        <v>0.42099999999999999</v>
      </c>
      <c r="P31" t="str">
        <f t="shared" si="0"/>
        <v>ANA</v>
      </c>
    </row>
    <row r="32" spans="1:16">
      <c r="A32">
        <v>2024</v>
      </c>
      <c r="B32" s="122" t="s">
        <v>394</v>
      </c>
      <c r="C32" s="2">
        <v>35</v>
      </c>
      <c r="D32" s="2">
        <v>41</v>
      </c>
      <c r="E32" s="2">
        <v>6</v>
      </c>
      <c r="F32" s="2">
        <v>76</v>
      </c>
      <c r="G32" s="2">
        <v>0.46300000000000002</v>
      </c>
      <c r="H32" s="2">
        <v>247</v>
      </c>
      <c r="I32" s="2">
        <v>265</v>
      </c>
      <c r="J32" s="2">
        <v>-0.23</v>
      </c>
      <c r="K32" s="2">
        <v>-0.01</v>
      </c>
      <c r="L32" s="2">
        <v>0.433</v>
      </c>
      <c r="M32" s="2">
        <v>28</v>
      </c>
      <c r="N32" s="2" t="s">
        <v>548</v>
      </c>
      <c r="O32" s="123">
        <v>0.42099999999999999</v>
      </c>
      <c r="P32" t="str">
        <f t="shared" si="0"/>
        <v>SEA</v>
      </c>
    </row>
    <row r="33" spans="1:16" ht="15" thickBot="1">
      <c r="A33">
        <v>2024</v>
      </c>
      <c r="B33" s="124" t="s">
        <v>171</v>
      </c>
      <c r="C33" s="20">
        <v>20</v>
      </c>
      <c r="D33" s="20">
        <v>50</v>
      </c>
      <c r="E33" s="20">
        <v>12</v>
      </c>
      <c r="F33" s="20">
        <v>52</v>
      </c>
      <c r="G33" s="20">
        <v>0.317</v>
      </c>
      <c r="H33" s="20">
        <v>210</v>
      </c>
      <c r="I33" s="20">
        <v>315</v>
      </c>
      <c r="J33" s="20">
        <v>-1.24</v>
      </c>
      <c r="K33" s="20">
        <v>0.04</v>
      </c>
      <c r="L33" s="20">
        <v>0.26200000000000001</v>
      </c>
      <c r="M33" s="20">
        <v>14</v>
      </c>
      <c r="N33" s="20" t="s">
        <v>549</v>
      </c>
      <c r="O33" s="125">
        <v>0.28000000000000003</v>
      </c>
      <c r="P33" t="str">
        <f t="shared" si="0"/>
        <v>SJS</v>
      </c>
    </row>
    <row r="34" spans="1:16">
      <c r="A34">
        <v>2023</v>
      </c>
      <c r="B34" s="126" t="s">
        <v>82</v>
      </c>
      <c r="C34" s="9">
        <v>52</v>
      </c>
      <c r="D34" s="9">
        <v>24</v>
      </c>
      <c r="E34" s="9">
        <v>6</v>
      </c>
      <c r="F34" s="9">
        <v>110</v>
      </c>
      <c r="G34" s="9">
        <v>0.67100000000000004</v>
      </c>
      <c r="H34" s="9">
        <v>268</v>
      </c>
      <c r="I34" s="9">
        <v>200</v>
      </c>
      <c r="J34" s="9">
        <v>0.81</v>
      </c>
      <c r="K34" s="9">
        <v>-0.02</v>
      </c>
      <c r="L34" s="9">
        <v>0.628</v>
      </c>
      <c r="M34" s="9">
        <v>42</v>
      </c>
      <c r="N34" s="9" t="s">
        <v>550</v>
      </c>
      <c r="O34" s="127">
        <v>0.61</v>
      </c>
      <c r="P34" t="str">
        <f t="shared" si="0"/>
        <v>FLA</v>
      </c>
    </row>
    <row r="35" spans="1:16">
      <c r="A35">
        <v>2023</v>
      </c>
      <c r="B35" s="122" t="s">
        <v>21</v>
      </c>
      <c r="C35" s="2">
        <v>47</v>
      </c>
      <c r="D35" s="2">
        <v>20</v>
      </c>
      <c r="E35" s="2">
        <v>15</v>
      </c>
      <c r="F35" s="2">
        <v>109</v>
      </c>
      <c r="G35" s="2">
        <v>0.66500000000000004</v>
      </c>
      <c r="H35" s="2">
        <v>267</v>
      </c>
      <c r="I35" s="2">
        <v>224</v>
      </c>
      <c r="J35" s="2">
        <v>0.53</v>
      </c>
      <c r="K35" s="2">
        <v>0.01</v>
      </c>
      <c r="L35" s="2">
        <v>0.56699999999999995</v>
      </c>
      <c r="M35" s="2">
        <v>36</v>
      </c>
      <c r="N35" s="2" t="s">
        <v>551</v>
      </c>
      <c r="O35" s="123">
        <v>0.59799999999999998</v>
      </c>
      <c r="P35" t="str">
        <f t="shared" si="0"/>
        <v>BOS</v>
      </c>
    </row>
    <row r="36" spans="1:16">
      <c r="A36">
        <v>2023</v>
      </c>
      <c r="B36" s="122" t="s">
        <v>22</v>
      </c>
      <c r="C36" s="2">
        <v>46</v>
      </c>
      <c r="D36" s="2">
        <v>26</v>
      </c>
      <c r="E36" s="2">
        <v>10</v>
      </c>
      <c r="F36" s="2">
        <v>102</v>
      </c>
      <c r="G36" s="2">
        <v>0.622</v>
      </c>
      <c r="H36" s="2">
        <v>303</v>
      </c>
      <c r="I36" s="2">
        <v>263</v>
      </c>
      <c r="J36" s="2">
        <v>0.5</v>
      </c>
      <c r="K36" s="2">
        <v>0.01</v>
      </c>
      <c r="L36" s="2">
        <v>0.54300000000000004</v>
      </c>
      <c r="M36" s="2">
        <v>33</v>
      </c>
      <c r="N36" s="2" t="s">
        <v>552</v>
      </c>
      <c r="O36" s="123">
        <v>0.54300000000000004</v>
      </c>
      <c r="P36" t="str">
        <f t="shared" si="0"/>
        <v>TOR</v>
      </c>
    </row>
    <row r="37" spans="1:16">
      <c r="A37">
        <v>2023</v>
      </c>
      <c r="B37" s="122" t="s">
        <v>14</v>
      </c>
      <c r="C37" s="2">
        <v>45</v>
      </c>
      <c r="D37" s="2">
        <v>29</v>
      </c>
      <c r="E37" s="2">
        <v>8</v>
      </c>
      <c r="F37" s="2">
        <v>98</v>
      </c>
      <c r="G37" s="2">
        <v>0.59799999999999998</v>
      </c>
      <c r="H37" s="2">
        <v>291</v>
      </c>
      <c r="I37" s="2">
        <v>268</v>
      </c>
      <c r="J37" s="2">
        <v>0.28000000000000003</v>
      </c>
      <c r="K37" s="2">
        <v>0</v>
      </c>
      <c r="L37" s="2">
        <v>0.53700000000000003</v>
      </c>
      <c r="M37" s="2">
        <v>37</v>
      </c>
      <c r="N37" s="2" t="s">
        <v>553</v>
      </c>
      <c r="O37" s="123">
        <v>0.54900000000000004</v>
      </c>
      <c r="P37" t="str">
        <f t="shared" si="0"/>
        <v>TBL</v>
      </c>
    </row>
    <row r="38" spans="1:16">
      <c r="A38">
        <v>2023</v>
      </c>
      <c r="B38" s="122" t="s">
        <v>234</v>
      </c>
      <c r="C38" s="2">
        <v>41</v>
      </c>
      <c r="D38" s="2">
        <v>32</v>
      </c>
      <c r="E38" s="2">
        <v>9</v>
      </c>
      <c r="F38" s="2">
        <v>91</v>
      </c>
      <c r="G38" s="2">
        <v>0.55500000000000005</v>
      </c>
      <c r="H38" s="2">
        <v>278</v>
      </c>
      <c r="I38" s="2">
        <v>274</v>
      </c>
      <c r="J38" s="2">
        <v>0.06</v>
      </c>
      <c r="K38" s="2">
        <v>0.02</v>
      </c>
      <c r="L38" s="2">
        <v>0.48799999999999999</v>
      </c>
      <c r="M38" s="2">
        <v>27</v>
      </c>
      <c r="N38" s="2" t="s">
        <v>554</v>
      </c>
      <c r="O38" s="123">
        <v>0.47</v>
      </c>
      <c r="P38" t="str">
        <f t="shared" si="0"/>
        <v>DET</v>
      </c>
    </row>
    <row r="39" spans="1:16">
      <c r="A39">
        <v>2023</v>
      </c>
      <c r="B39" s="122" t="s">
        <v>128</v>
      </c>
      <c r="C39" s="2">
        <v>39</v>
      </c>
      <c r="D39" s="2">
        <v>37</v>
      </c>
      <c r="E39" s="2">
        <v>6</v>
      </c>
      <c r="F39" s="2">
        <v>84</v>
      </c>
      <c r="G39" s="2">
        <v>0.51200000000000001</v>
      </c>
      <c r="H39" s="2">
        <v>246</v>
      </c>
      <c r="I39" s="2">
        <v>244</v>
      </c>
      <c r="J39" s="2">
        <v>0.03</v>
      </c>
      <c r="K39" s="2">
        <v>0.01</v>
      </c>
      <c r="L39" s="2">
        <v>0.47</v>
      </c>
      <c r="M39" s="2">
        <v>33</v>
      </c>
      <c r="N39" s="2" t="s">
        <v>555</v>
      </c>
      <c r="O39" s="123">
        <v>0.47599999999999998</v>
      </c>
      <c r="P39" t="str">
        <f t="shared" si="0"/>
        <v>BUF</v>
      </c>
    </row>
    <row r="40" spans="1:16">
      <c r="A40">
        <v>2023</v>
      </c>
      <c r="B40" s="122" t="s">
        <v>181</v>
      </c>
      <c r="C40" s="2">
        <v>37</v>
      </c>
      <c r="D40" s="2">
        <v>41</v>
      </c>
      <c r="E40" s="2">
        <v>4</v>
      </c>
      <c r="F40" s="2">
        <v>78</v>
      </c>
      <c r="G40" s="2">
        <v>0.47599999999999998</v>
      </c>
      <c r="H40" s="2">
        <v>255</v>
      </c>
      <c r="I40" s="2">
        <v>281</v>
      </c>
      <c r="J40" s="2">
        <v>-0.28000000000000003</v>
      </c>
      <c r="K40" s="2">
        <v>0.04</v>
      </c>
      <c r="L40" s="2">
        <v>0.42099999999999999</v>
      </c>
      <c r="M40" s="2">
        <v>25</v>
      </c>
      <c r="N40" s="2" t="s">
        <v>556</v>
      </c>
      <c r="O40" s="123">
        <v>0.40200000000000002</v>
      </c>
      <c r="P40" t="str">
        <f t="shared" si="0"/>
        <v>OTT</v>
      </c>
    </row>
    <row r="41" spans="1:16">
      <c r="A41">
        <v>2023</v>
      </c>
      <c r="B41" s="122" t="s">
        <v>383</v>
      </c>
      <c r="C41" s="2">
        <v>30</v>
      </c>
      <c r="D41" s="2">
        <v>36</v>
      </c>
      <c r="E41" s="2">
        <v>16</v>
      </c>
      <c r="F41" s="2">
        <v>76</v>
      </c>
      <c r="G41" s="2">
        <v>0.46300000000000002</v>
      </c>
      <c r="H41" s="2">
        <v>236</v>
      </c>
      <c r="I41" s="2">
        <v>289</v>
      </c>
      <c r="J41" s="2">
        <v>-0.59</v>
      </c>
      <c r="K41" s="2">
        <v>0.05</v>
      </c>
      <c r="L41" s="2">
        <v>0.39</v>
      </c>
      <c r="M41" s="2">
        <v>20</v>
      </c>
      <c r="N41" s="2" t="s">
        <v>557</v>
      </c>
      <c r="O41" s="123">
        <v>0.40200000000000002</v>
      </c>
      <c r="P41" t="str">
        <f t="shared" si="0"/>
        <v>MTL</v>
      </c>
    </row>
    <row r="42" spans="1:16">
      <c r="A42">
        <v>2023</v>
      </c>
      <c r="B42" s="122" t="s">
        <v>60</v>
      </c>
      <c r="C42" s="2">
        <v>55</v>
      </c>
      <c r="D42" s="2">
        <v>23</v>
      </c>
      <c r="E42" s="2">
        <v>4</v>
      </c>
      <c r="F42" s="2">
        <v>114</v>
      </c>
      <c r="G42" s="2">
        <v>0.69499999999999995</v>
      </c>
      <c r="H42" s="2">
        <v>282</v>
      </c>
      <c r="I42" s="2">
        <v>229</v>
      </c>
      <c r="J42" s="2">
        <v>0.61</v>
      </c>
      <c r="K42" s="2">
        <v>-0.03</v>
      </c>
      <c r="L42" s="2">
        <v>0.66500000000000004</v>
      </c>
      <c r="M42" s="2">
        <v>43</v>
      </c>
      <c r="N42" s="2" t="s">
        <v>558</v>
      </c>
      <c r="O42" s="123">
        <v>0.622</v>
      </c>
      <c r="P42" t="str">
        <f t="shared" si="0"/>
        <v>NYR</v>
      </c>
    </row>
    <row r="43" spans="1:16">
      <c r="A43">
        <v>2023</v>
      </c>
      <c r="B43" s="122" t="s">
        <v>228</v>
      </c>
      <c r="C43" s="2">
        <v>52</v>
      </c>
      <c r="D43" s="2">
        <v>23</v>
      </c>
      <c r="E43" s="2">
        <v>7</v>
      </c>
      <c r="F43" s="2">
        <v>111</v>
      </c>
      <c r="G43" s="2">
        <v>0.67700000000000005</v>
      </c>
      <c r="H43" s="2">
        <v>279</v>
      </c>
      <c r="I43" s="2">
        <v>216</v>
      </c>
      <c r="J43" s="2">
        <v>0.73</v>
      </c>
      <c r="K43" s="2">
        <v>-0.04</v>
      </c>
      <c r="L43" s="2">
        <v>0.65200000000000002</v>
      </c>
      <c r="M43" s="2">
        <v>44</v>
      </c>
      <c r="N43" s="2" t="s">
        <v>559</v>
      </c>
      <c r="O43" s="123">
        <v>0.628</v>
      </c>
      <c r="P43" t="str">
        <f t="shared" si="0"/>
        <v>CAR</v>
      </c>
    </row>
    <row r="44" spans="1:16">
      <c r="A44">
        <v>2023</v>
      </c>
      <c r="B44" s="122" t="s">
        <v>194</v>
      </c>
      <c r="C44" s="2">
        <v>39</v>
      </c>
      <c r="D44" s="2">
        <v>27</v>
      </c>
      <c r="E44" s="2">
        <v>16</v>
      </c>
      <c r="F44" s="2">
        <v>94</v>
      </c>
      <c r="G44" s="2">
        <v>0.57299999999999995</v>
      </c>
      <c r="H44" s="2">
        <v>246</v>
      </c>
      <c r="I44" s="2">
        <v>263</v>
      </c>
      <c r="J44" s="2">
        <v>-0.18</v>
      </c>
      <c r="K44" s="2">
        <v>0.03</v>
      </c>
      <c r="L44" s="2">
        <v>0.5</v>
      </c>
      <c r="M44" s="2">
        <v>29</v>
      </c>
      <c r="N44" s="2" t="s">
        <v>560</v>
      </c>
      <c r="O44" s="123">
        <v>0.51200000000000001</v>
      </c>
      <c r="P44" t="str">
        <f t="shared" si="0"/>
        <v>NYI</v>
      </c>
    </row>
    <row r="45" spans="1:16">
      <c r="A45">
        <v>2023</v>
      </c>
      <c r="B45" s="122" t="s">
        <v>164</v>
      </c>
      <c r="C45" s="2">
        <v>40</v>
      </c>
      <c r="D45" s="2">
        <v>31</v>
      </c>
      <c r="E45" s="2">
        <v>11</v>
      </c>
      <c r="F45" s="2">
        <v>91</v>
      </c>
      <c r="G45" s="2">
        <v>0.55500000000000005</v>
      </c>
      <c r="H45" s="2">
        <v>220</v>
      </c>
      <c r="I45" s="2">
        <v>257</v>
      </c>
      <c r="J45" s="2">
        <v>-0.41</v>
      </c>
      <c r="K45" s="2">
        <v>0.04</v>
      </c>
      <c r="L45" s="2">
        <v>0.49399999999999999</v>
      </c>
      <c r="M45" s="2">
        <v>32</v>
      </c>
      <c r="N45" s="2" t="s">
        <v>561</v>
      </c>
      <c r="O45" s="123">
        <v>0.50600000000000001</v>
      </c>
      <c r="P45" t="str">
        <f t="shared" si="0"/>
        <v>WSH</v>
      </c>
    </row>
    <row r="46" spans="1:16">
      <c r="A46">
        <v>2023</v>
      </c>
      <c r="B46" s="122" t="s">
        <v>27</v>
      </c>
      <c r="C46" s="2">
        <v>38</v>
      </c>
      <c r="D46" s="2">
        <v>32</v>
      </c>
      <c r="E46" s="2">
        <v>12</v>
      </c>
      <c r="F46" s="2">
        <v>88</v>
      </c>
      <c r="G46" s="2">
        <v>0.53700000000000003</v>
      </c>
      <c r="H46" s="2">
        <v>255</v>
      </c>
      <c r="I46" s="2">
        <v>251</v>
      </c>
      <c r="J46" s="2">
        <v>0.05</v>
      </c>
      <c r="K46" s="2">
        <v>0</v>
      </c>
      <c r="L46" s="2">
        <v>0.47</v>
      </c>
      <c r="M46" s="2">
        <v>32</v>
      </c>
      <c r="N46" s="2" t="s">
        <v>562</v>
      </c>
      <c r="O46" s="123">
        <v>0.5</v>
      </c>
      <c r="P46" t="str">
        <f t="shared" si="0"/>
        <v>PIT</v>
      </c>
    </row>
    <row r="47" spans="1:16">
      <c r="A47">
        <v>2023</v>
      </c>
      <c r="B47" s="122" t="s">
        <v>143</v>
      </c>
      <c r="C47" s="2">
        <v>38</v>
      </c>
      <c r="D47" s="2">
        <v>33</v>
      </c>
      <c r="E47" s="2">
        <v>11</v>
      </c>
      <c r="F47" s="2">
        <v>87</v>
      </c>
      <c r="G47" s="2">
        <v>0.53</v>
      </c>
      <c r="H47" s="2">
        <v>235</v>
      </c>
      <c r="I47" s="2">
        <v>261</v>
      </c>
      <c r="J47" s="2">
        <v>-0.28999999999999998</v>
      </c>
      <c r="K47" s="2">
        <v>0.03</v>
      </c>
      <c r="L47" s="2">
        <v>0.45700000000000002</v>
      </c>
      <c r="M47" s="2">
        <v>30</v>
      </c>
      <c r="N47" s="2" t="s">
        <v>532</v>
      </c>
      <c r="O47" s="123">
        <v>0.48199999999999998</v>
      </c>
      <c r="P47" t="str">
        <f t="shared" si="0"/>
        <v>PHI</v>
      </c>
    </row>
    <row r="48" spans="1:16">
      <c r="A48">
        <v>2023</v>
      </c>
      <c r="B48" s="122" t="s">
        <v>150</v>
      </c>
      <c r="C48" s="2">
        <v>38</v>
      </c>
      <c r="D48" s="2">
        <v>39</v>
      </c>
      <c r="E48" s="2">
        <v>5</v>
      </c>
      <c r="F48" s="2">
        <v>81</v>
      </c>
      <c r="G48" s="2">
        <v>0.49399999999999999</v>
      </c>
      <c r="H48" s="2">
        <v>264</v>
      </c>
      <c r="I48" s="2">
        <v>283</v>
      </c>
      <c r="J48" s="2">
        <v>-0.22</v>
      </c>
      <c r="K48" s="2">
        <v>0.01</v>
      </c>
      <c r="L48" s="2">
        <v>0.47599999999999998</v>
      </c>
      <c r="M48" s="2">
        <v>33</v>
      </c>
      <c r="N48" s="2" t="s">
        <v>563</v>
      </c>
      <c r="O48" s="123">
        <v>0.46300000000000002</v>
      </c>
      <c r="P48" t="str">
        <f t="shared" si="0"/>
        <v>NJD</v>
      </c>
    </row>
    <row r="49" spans="1:16" ht="15" thickBot="1">
      <c r="A49">
        <v>2023</v>
      </c>
      <c r="B49" s="124" t="s">
        <v>209</v>
      </c>
      <c r="C49" s="20">
        <v>27</v>
      </c>
      <c r="D49" s="20">
        <v>43</v>
      </c>
      <c r="E49" s="20">
        <v>12</v>
      </c>
      <c r="F49" s="20">
        <v>66</v>
      </c>
      <c r="G49" s="20">
        <v>0.40200000000000002</v>
      </c>
      <c r="H49" s="20">
        <v>237</v>
      </c>
      <c r="I49" s="20">
        <v>300</v>
      </c>
      <c r="J49" s="20">
        <v>-0.72</v>
      </c>
      <c r="K49" s="20">
        <v>0.05</v>
      </c>
      <c r="L49" s="20">
        <v>0.32300000000000001</v>
      </c>
      <c r="M49" s="20">
        <v>21</v>
      </c>
      <c r="N49" s="20" t="s">
        <v>564</v>
      </c>
      <c r="O49" s="125">
        <v>0.36599999999999999</v>
      </c>
      <c r="P49" t="str">
        <f t="shared" si="0"/>
        <v>CBJ</v>
      </c>
    </row>
    <row r="50" spans="1:16">
      <c r="A50">
        <v>2023</v>
      </c>
      <c r="B50" s="126" t="s">
        <v>79</v>
      </c>
      <c r="C50" s="9">
        <v>52</v>
      </c>
      <c r="D50" s="9">
        <v>21</v>
      </c>
      <c r="E50" s="9">
        <v>9</v>
      </c>
      <c r="F50" s="9">
        <v>113</v>
      </c>
      <c r="G50" s="9">
        <v>0.68899999999999995</v>
      </c>
      <c r="H50" s="9">
        <v>298</v>
      </c>
      <c r="I50" s="9">
        <v>234</v>
      </c>
      <c r="J50" s="9">
        <v>0.74</v>
      </c>
      <c r="K50" s="9">
        <v>-0.04</v>
      </c>
      <c r="L50" s="9">
        <v>0.622</v>
      </c>
      <c r="M50" s="9">
        <v>40</v>
      </c>
      <c r="N50" s="9" t="s">
        <v>565</v>
      </c>
      <c r="O50" s="127">
        <v>0.61599999999999999</v>
      </c>
      <c r="P50" t="str">
        <f t="shared" si="0"/>
        <v>DAL</v>
      </c>
    </row>
    <row r="51" spans="1:16">
      <c r="A51">
        <v>2023</v>
      </c>
      <c r="B51" s="122" t="s">
        <v>23</v>
      </c>
      <c r="C51" s="2">
        <v>52</v>
      </c>
      <c r="D51" s="2">
        <v>24</v>
      </c>
      <c r="E51" s="2">
        <v>6</v>
      </c>
      <c r="F51" s="2">
        <v>110</v>
      </c>
      <c r="G51" s="2">
        <v>0.67100000000000004</v>
      </c>
      <c r="H51" s="2">
        <v>259</v>
      </c>
      <c r="I51" s="2">
        <v>199</v>
      </c>
      <c r="J51" s="2">
        <v>0.69</v>
      </c>
      <c r="K51" s="2">
        <v>-0.04</v>
      </c>
      <c r="L51" s="2">
        <v>0.64</v>
      </c>
      <c r="M51" s="2">
        <v>46</v>
      </c>
      <c r="N51" s="2" t="s">
        <v>566</v>
      </c>
      <c r="O51" s="123">
        <v>0.63400000000000001</v>
      </c>
      <c r="P51" t="str">
        <f t="shared" si="0"/>
        <v>WPG</v>
      </c>
    </row>
    <row r="52" spans="1:16">
      <c r="A52">
        <v>2023</v>
      </c>
      <c r="B52" s="122" t="s">
        <v>17</v>
      </c>
      <c r="C52" s="2">
        <v>50</v>
      </c>
      <c r="D52" s="2">
        <v>25</v>
      </c>
      <c r="E52" s="2">
        <v>7</v>
      </c>
      <c r="F52" s="2">
        <v>107</v>
      </c>
      <c r="G52" s="2">
        <v>0.65200000000000002</v>
      </c>
      <c r="H52" s="2">
        <v>304</v>
      </c>
      <c r="I52" s="2">
        <v>254</v>
      </c>
      <c r="J52" s="2">
        <v>0.56999999999999995</v>
      </c>
      <c r="K52" s="2">
        <v>-0.05</v>
      </c>
      <c r="L52" s="2">
        <v>0.61</v>
      </c>
      <c r="M52" s="2">
        <v>42</v>
      </c>
      <c r="N52" s="2" t="s">
        <v>567</v>
      </c>
      <c r="O52" s="123">
        <v>0.60399999999999998</v>
      </c>
      <c r="P52" t="str">
        <f t="shared" si="0"/>
        <v>COL</v>
      </c>
    </row>
    <row r="53" spans="1:16">
      <c r="A53">
        <v>2023</v>
      </c>
      <c r="B53" s="122" t="s">
        <v>389</v>
      </c>
      <c r="C53" s="2">
        <v>47</v>
      </c>
      <c r="D53" s="2">
        <v>30</v>
      </c>
      <c r="E53" s="2">
        <v>5</v>
      </c>
      <c r="F53" s="2">
        <v>99</v>
      </c>
      <c r="G53" s="2">
        <v>0.60399999999999998</v>
      </c>
      <c r="H53" s="2">
        <v>269</v>
      </c>
      <c r="I53" s="2">
        <v>248</v>
      </c>
      <c r="J53" s="2">
        <v>0.23</v>
      </c>
      <c r="K53" s="2">
        <v>-0.02</v>
      </c>
      <c r="L53" s="2">
        <v>0.55500000000000005</v>
      </c>
      <c r="M53" s="2">
        <v>38</v>
      </c>
      <c r="N53" s="2" t="s">
        <v>568</v>
      </c>
      <c r="O53" s="123">
        <v>0.54900000000000004</v>
      </c>
      <c r="P53" t="str">
        <f t="shared" si="0"/>
        <v>NSH</v>
      </c>
    </row>
    <row r="54" spans="1:16">
      <c r="A54">
        <v>2023</v>
      </c>
      <c r="B54" s="122" t="s">
        <v>174</v>
      </c>
      <c r="C54" s="2">
        <v>43</v>
      </c>
      <c r="D54" s="2">
        <v>33</v>
      </c>
      <c r="E54" s="2">
        <v>6</v>
      </c>
      <c r="F54" s="2">
        <v>92</v>
      </c>
      <c r="G54" s="2">
        <v>0.56100000000000005</v>
      </c>
      <c r="H54" s="2">
        <v>239</v>
      </c>
      <c r="I54" s="2">
        <v>250</v>
      </c>
      <c r="J54" s="2">
        <v>-0.14000000000000001</v>
      </c>
      <c r="K54" s="2">
        <v>-0.01</v>
      </c>
      <c r="L54" s="2">
        <v>0.50600000000000001</v>
      </c>
      <c r="M54" s="2">
        <v>31</v>
      </c>
      <c r="N54" s="2" t="s">
        <v>569</v>
      </c>
      <c r="O54" s="123">
        <v>0.48799999999999999</v>
      </c>
      <c r="P54" t="str">
        <f t="shared" si="0"/>
        <v>STL</v>
      </c>
    </row>
    <row r="55" spans="1:16">
      <c r="A55">
        <v>2023</v>
      </c>
      <c r="B55" s="122" t="s">
        <v>97</v>
      </c>
      <c r="C55" s="2">
        <v>39</v>
      </c>
      <c r="D55" s="2">
        <v>34</v>
      </c>
      <c r="E55" s="2">
        <v>9</v>
      </c>
      <c r="F55" s="2">
        <v>87</v>
      </c>
      <c r="G55" s="2">
        <v>0.53</v>
      </c>
      <c r="H55" s="2">
        <v>251</v>
      </c>
      <c r="I55" s="2">
        <v>263</v>
      </c>
      <c r="J55" s="2">
        <v>-0.14000000000000001</v>
      </c>
      <c r="K55" s="2">
        <v>0.01</v>
      </c>
      <c r="L55" s="2">
        <v>0.47599999999999998</v>
      </c>
      <c r="M55" s="2">
        <v>32</v>
      </c>
      <c r="N55" s="2" t="s">
        <v>570</v>
      </c>
      <c r="O55" s="123">
        <v>0.49399999999999999</v>
      </c>
      <c r="P55" t="str">
        <f t="shared" si="0"/>
        <v>MIN</v>
      </c>
    </row>
    <row r="56" spans="1:16">
      <c r="A56">
        <v>2023</v>
      </c>
      <c r="B56" s="122" t="s">
        <v>444</v>
      </c>
      <c r="C56" s="2">
        <v>36</v>
      </c>
      <c r="D56" s="2">
        <v>41</v>
      </c>
      <c r="E56" s="2">
        <v>5</v>
      </c>
      <c r="F56" s="2">
        <v>77</v>
      </c>
      <c r="G56" s="2">
        <v>0.47</v>
      </c>
      <c r="H56" s="2">
        <v>256</v>
      </c>
      <c r="I56" s="2">
        <v>274</v>
      </c>
      <c r="J56" s="2">
        <v>-0.21</v>
      </c>
      <c r="K56" s="2">
        <v>0.01</v>
      </c>
      <c r="L56" s="2">
        <v>0.42699999999999999</v>
      </c>
      <c r="M56" s="2">
        <v>28</v>
      </c>
      <c r="N56" s="2" t="s">
        <v>548</v>
      </c>
      <c r="O56" s="123">
        <v>0.42099999999999999</v>
      </c>
      <c r="P56" t="str">
        <f t="shared" si="0"/>
        <v>ARI</v>
      </c>
    </row>
    <row r="57" spans="1:16">
      <c r="A57">
        <v>2023</v>
      </c>
      <c r="B57" s="122" t="s">
        <v>111</v>
      </c>
      <c r="C57" s="2">
        <v>23</v>
      </c>
      <c r="D57" s="2">
        <v>53</v>
      </c>
      <c r="E57" s="2">
        <v>6</v>
      </c>
      <c r="F57" s="2">
        <v>52</v>
      </c>
      <c r="G57" s="2">
        <v>0.317</v>
      </c>
      <c r="H57" s="2">
        <v>179</v>
      </c>
      <c r="I57" s="2">
        <v>290</v>
      </c>
      <c r="J57" s="2">
        <v>-1.29</v>
      </c>
      <c r="K57" s="2">
        <v>0.06</v>
      </c>
      <c r="L57" s="2">
        <v>0.28000000000000003</v>
      </c>
      <c r="M57" s="2">
        <v>17</v>
      </c>
      <c r="N57" s="2" t="s">
        <v>571</v>
      </c>
      <c r="O57" s="123">
        <v>0.28000000000000003</v>
      </c>
      <c r="P57" t="str">
        <f t="shared" si="0"/>
        <v>CHI</v>
      </c>
    </row>
    <row r="58" spans="1:16">
      <c r="A58">
        <v>2023</v>
      </c>
      <c r="B58" s="122" t="s">
        <v>69</v>
      </c>
      <c r="C58" s="2">
        <v>50</v>
      </c>
      <c r="D58" s="2">
        <v>23</v>
      </c>
      <c r="E58" s="2">
        <v>9</v>
      </c>
      <c r="F58" s="2">
        <v>109</v>
      </c>
      <c r="G58" s="2">
        <v>0.66500000000000004</v>
      </c>
      <c r="H58" s="2">
        <v>279</v>
      </c>
      <c r="I58" s="2">
        <v>223</v>
      </c>
      <c r="J58" s="2">
        <v>0.64</v>
      </c>
      <c r="K58" s="2">
        <v>-0.04</v>
      </c>
      <c r="L58" s="2">
        <v>0.622</v>
      </c>
      <c r="M58" s="2">
        <v>44</v>
      </c>
      <c r="N58" s="2" t="s">
        <v>559</v>
      </c>
      <c r="O58" s="123">
        <v>0.628</v>
      </c>
      <c r="P58" t="str">
        <f t="shared" si="0"/>
        <v>VAN</v>
      </c>
    </row>
    <row r="59" spans="1:16">
      <c r="A59">
        <v>2023</v>
      </c>
      <c r="B59" s="122" t="s">
        <v>19</v>
      </c>
      <c r="C59" s="2">
        <v>49</v>
      </c>
      <c r="D59" s="2">
        <v>27</v>
      </c>
      <c r="E59" s="2">
        <v>6</v>
      </c>
      <c r="F59" s="2">
        <v>104</v>
      </c>
      <c r="G59" s="2">
        <v>0.63400000000000001</v>
      </c>
      <c r="H59" s="2">
        <v>294</v>
      </c>
      <c r="I59" s="2">
        <v>237</v>
      </c>
      <c r="J59" s="2">
        <v>0.65</v>
      </c>
      <c r="K59" s="2">
        <v>-0.04</v>
      </c>
      <c r="L59" s="2">
        <v>0.59099999999999997</v>
      </c>
      <c r="M59" s="2">
        <v>39</v>
      </c>
      <c r="N59" s="2" t="s">
        <v>572</v>
      </c>
      <c r="O59" s="123">
        <v>0.57299999999999995</v>
      </c>
      <c r="P59" t="str">
        <f t="shared" si="0"/>
        <v>EDM</v>
      </c>
    </row>
    <row r="60" spans="1:16">
      <c r="A60">
        <v>2023</v>
      </c>
      <c r="B60" s="122" t="s">
        <v>155</v>
      </c>
      <c r="C60" s="2">
        <v>44</v>
      </c>
      <c r="D60" s="2">
        <v>27</v>
      </c>
      <c r="E60" s="2">
        <v>11</v>
      </c>
      <c r="F60" s="2">
        <v>99</v>
      </c>
      <c r="G60" s="2">
        <v>0.60399999999999998</v>
      </c>
      <c r="H60" s="2">
        <v>256</v>
      </c>
      <c r="I60" s="2">
        <v>215</v>
      </c>
      <c r="J60" s="2">
        <v>0.45</v>
      </c>
      <c r="K60" s="2">
        <v>-0.05</v>
      </c>
      <c r="L60" s="2">
        <v>0.55500000000000005</v>
      </c>
      <c r="M60" s="2">
        <v>37</v>
      </c>
      <c r="N60" s="2" t="s">
        <v>573</v>
      </c>
      <c r="O60" s="123">
        <v>0.56100000000000005</v>
      </c>
      <c r="P60" t="str">
        <f t="shared" si="0"/>
        <v>LAK</v>
      </c>
    </row>
    <row r="61" spans="1:16">
      <c r="A61">
        <v>2023</v>
      </c>
      <c r="B61" s="122" t="s">
        <v>658</v>
      </c>
      <c r="C61" s="2">
        <v>45</v>
      </c>
      <c r="D61" s="2">
        <v>29</v>
      </c>
      <c r="E61" s="2">
        <v>8</v>
      </c>
      <c r="F61" s="2">
        <v>98</v>
      </c>
      <c r="G61" s="2">
        <v>0.59799999999999998</v>
      </c>
      <c r="H61" s="2">
        <v>267</v>
      </c>
      <c r="I61" s="2">
        <v>245</v>
      </c>
      <c r="J61" s="2">
        <v>0.22</v>
      </c>
      <c r="K61" s="2">
        <v>-0.05</v>
      </c>
      <c r="L61" s="2">
        <v>0.53700000000000003</v>
      </c>
      <c r="M61" s="2">
        <v>34</v>
      </c>
      <c r="N61" s="2" t="s">
        <v>574</v>
      </c>
      <c r="O61" s="123">
        <v>0.53</v>
      </c>
      <c r="P61" t="str">
        <f t="shared" si="0"/>
        <v>VGK</v>
      </c>
    </row>
    <row r="62" spans="1:16">
      <c r="A62">
        <v>2023</v>
      </c>
      <c r="B62" s="122" t="s">
        <v>91</v>
      </c>
      <c r="C62" s="2">
        <v>38</v>
      </c>
      <c r="D62" s="2">
        <v>39</v>
      </c>
      <c r="E62" s="2">
        <v>5</v>
      </c>
      <c r="F62" s="2">
        <v>81</v>
      </c>
      <c r="G62" s="2">
        <v>0.49399999999999999</v>
      </c>
      <c r="H62" s="2">
        <v>253</v>
      </c>
      <c r="I62" s="2">
        <v>271</v>
      </c>
      <c r="J62" s="2">
        <v>-0.2</v>
      </c>
      <c r="K62" s="2">
        <v>0.02</v>
      </c>
      <c r="L62" s="2">
        <v>0.48799999999999999</v>
      </c>
      <c r="M62" s="2">
        <v>32</v>
      </c>
      <c r="N62" s="2" t="s">
        <v>575</v>
      </c>
      <c r="O62" s="123">
        <v>0.45700000000000002</v>
      </c>
      <c r="P62" t="str">
        <f t="shared" si="0"/>
        <v>CGY</v>
      </c>
    </row>
    <row r="63" spans="1:16">
      <c r="A63">
        <v>2023</v>
      </c>
      <c r="B63" s="122" t="s">
        <v>394</v>
      </c>
      <c r="C63" s="2">
        <v>34</v>
      </c>
      <c r="D63" s="2">
        <v>35</v>
      </c>
      <c r="E63" s="2">
        <v>13</v>
      </c>
      <c r="F63" s="2">
        <v>81</v>
      </c>
      <c r="G63" s="2">
        <v>0.49399999999999999</v>
      </c>
      <c r="H63" s="2">
        <v>217</v>
      </c>
      <c r="I63" s="2">
        <v>236</v>
      </c>
      <c r="J63" s="2">
        <v>-0.26</v>
      </c>
      <c r="K63" s="2">
        <v>-0.03</v>
      </c>
      <c r="L63" s="2">
        <v>0.42099999999999999</v>
      </c>
      <c r="M63" s="2">
        <v>28</v>
      </c>
      <c r="N63" s="2" t="s">
        <v>534</v>
      </c>
      <c r="O63" s="123">
        <v>0.45700000000000002</v>
      </c>
      <c r="P63" t="str">
        <f t="shared" si="0"/>
        <v>SEA</v>
      </c>
    </row>
    <row r="64" spans="1:16">
      <c r="A64">
        <v>2023</v>
      </c>
      <c r="B64" s="128" t="s">
        <v>213</v>
      </c>
      <c r="C64" s="27">
        <v>27</v>
      </c>
      <c r="D64" s="27">
        <v>50</v>
      </c>
      <c r="E64" s="27">
        <v>5</v>
      </c>
      <c r="F64" s="27">
        <v>59</v>
      </c>
      <c r="G64" s="27">
        <v>0.36</v>
      </c>
      <c r="H64" s="27">
        <v>204</v>
      </c>
      <c r="I64" s="27">
        <v>295</v>
      </c>
      <c r="J64" s="27">
        <v>-1.0900000000000001</v>
      </c>
      <c r="K64" s="27">
        <v>0.02</v>
      </c>
      <c r="L64" s="27">
        <v>0.33500000000000002</v>
      </c>
      <c r="M64" s="27">
        <v>21</v>
      </c>
      <c r="N64" s="27" t="s">
        <v>576</v>
      </c>
      <c r="O64" s="129">
        <v>0.32300000000000001</v>
      </c>
      <c r="P64" t="str">
        <f t="shared" si="0"/>
        <v>ANA</v>
      </c>
    </row>
    <row r="65" spans="1:16" ht="15" thickBot="1">
      <c r="A65">
        <v>2023</v>
      </c>
      <c r="B65" s="130" t="s">
        <v>171</v>
      </c>
      <c r="C65" s="116">
        <v>19</v>
      </c>
      <c r="D65" s="116">
        <v>54</v>
      </c>
      <c r="E65" s="116">
        <v>9</v>
      </c>
      <c r="F65" s="116">
        <v>47</v>
      </c>
      <c r="G65" s="116">
        <v>0.28699999999999998</v>
      </c>
      <c r="H65" s="116">
        <v>181</v>
      </c>
      <c r="I65" s="116">
        <v>331</v>
      </c>
      <c r="J65" s="116">
        <v>-1.78</v>
      </c>
      <c r="K65" s="116">
        <v>0.05</v>
      </c>
      <c r="L65" s="116">
        <v>0.25600000000000001</v>
      </c>
      <c r="M65" s="116">
        <v>14</v>
      </c>
      <c r="N65" s="116" t="s">
        <v>577</v>
      </c>
      <c r="O65" s="131">
        <v>0.25600000000000001</v>
      </c>
      <c r="P65" t="str">
        <f t="shared" si="0"/>
        <v>SJS</v>
      </c>
    </row>
    <row r="66" spans="1:16">
      <c r="A66">
        <v>2022</v>
      </c>
      <c r="B66" s="126" t="s">
        <v>21</v>
      </c>
      <c r="C66" s="9">
        <v>65</v>
      </c>
      <c r="D66" s="9">
        <v>12</v>
      </c>
      <c r="E66" s="9">
        <v>5</v>
      </c>
      <c r="F66" s="9">
        <v>135</v>
      </c>
      <c r="G66" s="9">
        <v>0.82299999999999995</v>
      </c>
      <c r="H66" s="9">
        <v>305</v>
      </c>
      <c r="I66" s="9">
        <v>177</v>
      </c>
      <c r="J66" s="9">
        <v>1.54</v>
      </c>
      <c r="K66" s="9">
        <v>-0.02</v>
      </c>
      <c r="L66" s="9">
        <v>0.78700000000000003</v>
      </c>
      <c r="M66" s="9">
        <v>54</v>
      </c>
      <c r="N66" s="9" t="s">
        <v>578</v>
      </c>
      <c r="O66" s="127">
        <v>0.75600000000000001</v>
      </c>
      <c r="P66" t="str">
        <f t="shared" si="0"/>
        <v>BOS</v>
      </c>
    </row>
    <row r="67" spans="1:16">
      <c r="A67">
        <v>2022</v>
      </c>
      <c r="B67" s="122" t="s">
        <v>22</v>
      </c>
      <c r="C67" s="2">
        <v>50</v>
      </c>
      <c r="D67" s="2">
        <v>21</v>
      </c>
      <c r="E67" s="2">
        <v>11</v>
      </c>
      <c r="F67" s="2">
        <v>111</v>
      </c>
      <c r="G67" s="2">
        <v>0.67700000000000005</v>
      </c>
      <c r="H67" s="2">
        <v>279</v>
      </c>
      <c r="I67" s="2">
        <v>222</v>
      </c>
      <c r="J67" s="2">
        <v>0.7</v>
      </c>
      <c r="K67" s="2">
        <v>0</v>
      </c>
      <c r="L67" s="2">
        <v>0.61599999999999999</v>
      </c>
      <c r="M67" s="2">
        <v>42</v>
      </c>
      <c r="N67" s="2" t="s">
        <v>579</v>
      </c>
      <c r="O67" s="123">
        <v>0.628</v>
      </c>
      <c r="P67" t="str">
        <f t="shared" ref="P67:P130" si="1">SUBSTITUTE(B67,"*","")</f>
        <v>TOR</v>
      </c>
    </row>
    <row r="68" spans="1:16">
      <c r="A68">
        <v>2022</v>
      </c>
      <c r="B68" s="122" t="s">
        <v>14</v>
      </c>
      <c r="C68" s="2">
        <v>46</v>
      </c>
      <c r="D68" s="2">
        <v>30</v>
      </c>
      <c r="E68" s="2">
        <v>6</v>
      </c>
      <c r="F68" s="2">
        <v>98</v>
      </c>
      <c r="G68" s="2">
        <v>0.59799999999999998</v>
      </c>
      <c r="H68" s="2">
        <v>283</v>
      </c>
      <c r="I68" s="2">
        <v>254</v>
      </c>
      <c r="J68" s="2">
        <v>0.37</v>
      </c>
      <c r="K68" s="2">
        <v>0.02</v>
      </c>
      <c r="L68" s="2">
        <v>0.55500000000000005</v>
      </c>
      <c r="M68" s="2">
        <v>38</v>
      </c>
      <c r="N68" s="2" t="s">
        <v>568</v>
      </c>
      <c r="O68" s="123">
        <v>0.54900000000000004</v>
      </c>
      <c r="P68" t="str">
        <f t="shared" si="1"/>
        <v>TBL</v>
      </c>
    </row>
    <row r="69" spans="1:16">
      <c r="A69">
        <v>2022</v>
      </c>
      <c r="B69" s="122" t="s">
        <v>82</v>
      </c>
      <c r="C69" s="2">
        <v>42</v>
      </c>
      <c r="D69" s="2">
        <v>32</v>
      </c>
      <c r="E69" s="2">
        <v>8</v>
      </c>
      <c r="F69" s="2">
        <v>92</v>
      </c>
      <c r="G69" s="2">
        <v>0.56100000000000005</v>
      </c>
      <c r="H69" s="2">
        <v>290</v>
      </c>
      <c r="I69" s="2">
        <v>273</v>
      </c>
      <c r="J69" s="2">
        <v>0.24</v>
      </c>
      <c r="K69" s="2">
        <v>0.04</v>
      </c>
      <c r="L69" s="2">
        <v>0.50600000000000001</v>
      </c>
      <c r="M69" s="2">
        <v>36</v>
      </c>
      <c r="N69" s="2" t="s">
        <v>580</v>
      </c>
      <c r="O69" s="123">
        <v>0.52400000000000002</v>
      </c>
      <c r="P69" t="str">
        <f t="shared" si="1"/>
        <v>FLA</v>
      </c>
    </row>
    <row r="70" spans="1:16">
      <c r="A70">
        <v>2022</v>
      </c>
      <c r="B70" s="122" t="s">
        <v>128</v>
      </c>
      <c r="C70" s="2">
        <v>42</v>
      </c>
      <c r="D70" s="2">
        <v>33</v>
      </c>
      <c r="E70" s="2">
        <v>7</v>
      </c>
      <c r="F70" s="2">
        <v>91</v>
      </c>
      <c r="G70" s="2">
        <v>0.55500000000000005</v>
      </c>
      <c r="H70" s="2">
        <v>296</v>
      </c>
      <c r="I70" s="2">
        <v>300</v>
      </c>
      <c r="J70" s="2">
        <v>-0.01</v>
      </c>
      <c r="K70" s="2">
        <v>0.04</v>
      </c>
      <c r="L70" s="2">
        <v>0.51200000000000001</v>
      </c>
      <c r="M70" s="2">
        <v>30</v>
      </c>
      <c r="N70" s="2" t="s">
        <v>532</v>
      </c>
      <c r="O70" s="123">
        <v>0.48199999999999998</v>
      </c>
      <c r="P70" t="str">
        <f t="shared" si="1"/>
        <v>BUF</v>
      </c>
    </row>
    <row r="71" spans="1:16">
      <c r="A71">
        <v>2022</v>
      </c>
      <c r="B71" s="122" t="s">
        <v>181</v>
      </c>
      <c r="C71" s="2">
        <v>39</v>
      </c>
      <c r="D71" s="2">
        <v>35</v>
      </c>
      <c r="E71" s="2">
        <v>8</v>
      </c>
      <c r="F71" s="2">
        <v>86</v>
      </c>
      <c r="G71" s="2">
        <v>0.52400000000000002</v>
      </c>
      <c r="H71" s="2">
        <v>261</v>
      </c>
      <c r="I71" s="2">
        <v>271</v>
      </c>
      <c r="J71" s="2">
        <v>-0.09</v>
      </c>
      <c r="K71" s="2">
        <v>0.04</v>
      </c>
      <c r="L71" s="2">
        <v>0.47</v>
      </c>
      <c r="M71" s="2">
        <v>31</v>
      </c>
      <c r="N71" s="2" t="s">
        <v>581</v>
      </c>
      <c r="O71" s="123">
        <v>0.47599999999999998</v>
      </c>
      <c r="P71" t="str">
        <f t="shared" si="1"/>
        <v>OTT</v>
      </c>
    </row>
    <row r="72" spans="1:16">
      <c r="A72">
        <v>2022</v>
      </c>
      <c r="B72" s="122" t="s">
        <v>234</v>
      </c>
      <c r="C72" s="2">
        <v>35</v>
      </c>
      <c r="D72" s="2">
        <v>37</v>
      </c>
      <c r="E72" s="2">
        <v>10</v>
      </c>
      <c r="F72" s="2">
        <v>80</v>
      </c>
      <c r="G72" s="2">
        <v>0.48799999999999999</v>
      </c>
      <c r="H72" s="2">
        <v>240</v>
      </c>
      <c r="I72" s="2">
        <v>279</v>
      </c>
      <c r="J72" s="2">
        <v>-0.44</v>
      </c>
      <c r="K72" s="2">
        <v>0.04</v>
      </c>
      <c r="L72" s="2">
        <v>0.433</v>
      </c>
      <c r="M72" s="2">
        <v>28</v>
      </c>
      <c r="N72" s="2" t="s">
        <v>582</v>
      </c>
      <c r="O72" s="123">
        <v>0.44500000000000001</v>
      </c>
      <c r="P72" t="str">
        <f t="shared" si="1"/>
        <v>DET</v>
      </c>
    </row>
    <row r="73" spans="1:16">
      <c r="A73">
        <v>2022</v>
      </c>
      <c r="B73" s="122" t="s">
        <v>383</v>
      </c>
      <c r="C73" s="2">
        <v>31</v>
      </c>
      <c r="D73" s="2">
        <v>45</v>
      </c>
      <c r="E73" s="2">
        <v>6</v>
      </c>
      <c r="F73" s="2">
        <v>68</v>
      </c>
      <c r="G73" s="2">
        <v>0.41499999999999998</v>
      </c>
      <c r="H73" s="2">
        <v>232</v>
      </c>
      <c r="I73" s="2">
        <v>307</v>
      </c>
      <c r="J73" s="2">
        <v>-0.85</v>
      </c>
      <c r="K73" s="2">
        <v>0.06</v>
      </c>
      <c r="L73" s="2">
        <v>0.36</v>
      </c>
      <c r="M73" s="2">
        <v>21</v>
      </c>
      <c r="N73" s="2" t="s">
        <v>583</v>
      </c>
      <c r="O73" s="123">
        <v>0.35399999999999998</v>
      </c>
      <c r="P73" t="str">
        <f t="shared" si="1"/>
        <v>MTL</v>
      </c>
    </row>
    <row r="74" spans="1:16">
      <c r="A74">
        <v>2022</v>
      </c>
      <c r="B74" s="122" t="s">
        <v>228</v>
      </c>
      <c r="C74" s="2">
        <v>52</v>
      </c>
      <c r="D74" s="2">
        <v>21</v>
      </c>
      <c r="E74" s="2">
        <v>9</v>
      </c>
      <c r="F74" s="2">
        <v>113</v>
      </c>
      <c r="G74" s="2">
        <v>0.68899999999999995</v>
      </c>
      <c r="H74" s="2">
        <v>266</v>
      </c>
      <c r="I74" s="2">
        <v>213</v>
      </c>
      <c r="J74" s="2">
        <v>0.66</v>
      </c>
      <c r="K74" s="2">
        <v>0.01</v>
      </c>
      <c r="L74" s="2">
        <v>0.628</v>
      </c>
      <c r="M74" s="2">
        <v>39</v>
      </c>
      <c r="N74" s="2" t="s">
        <v>584</v>
      </c>
      <c r="O74" s="123">
        <v>0.61</v>
      </c>
      <c r="P74" t="str">
        <f t="shared" si="1"/>
        <v>CAR</v>
      </c>
    </row>
    <row r="75" spans="1:16">
      <c r="A75">
        <v>2022</v>
      </c>
      <c r="B75" s="122" t="s">
        <v>150</v>
      </c>
      <c r="C75" s="2">
        <v>52</v>
      </c>
      <c r="D75" s="2">
        <v>22</v>
      </c>
      <c r="E75" s="2">
        <v>8</v>
      </c>
      <c r="F75" s="2">
        <v>112</v>
      </c>
      <c r="G75" s="2">
        <v>0.68300000000000005</v>
      </c>
      <c r="H75" s="2">
        <v>291</v>
      </c>
      <c r="I75" s="2">
        <v>226</v>
      </c>
      <c r="J75" s="2">
        <v>0.79</v>
      </c>
      <c r="K75" s="2">
        <v>0</v>
      </c>
      <c r="L75" s="2">
        <v>0.64600000000000002</v>
      </c>
      <c r="M75" s="2">
        <v>39</v>
      </c>
      <c r="N75" s="2" t="s">
        <v>585</v>
      </c>
      <c r="O75" s="123">
        <v>0.60399999999999998</v>
      </c>
      <c r="P75" t="str">
        <f t="shared" si="1"/>
        <v>NJD</v>
      </c>
    </row>
    <row r="76" spans="1:16">
      <c r="A76">
        <v>2022</v>
      </c>
      <c r="B76" s="122" t="s">
        <v>60</v>
      </c>
      <c r="C76" s="2">
        <v>47</v>
      </c>
      <c r="D76" s="2">
        <v>22</v>
      </c>
      <c r="E76" s="2">
        <v>13</v>
      </c>
      <c r="F76" s="2">
        <v>107</v>
      </c>
      <c r="G76" s="2">
        <v>0.65200000000000002</v>
      </c>
      <c r="H76" s="2">
        <v>277</v>
      </c>
      <c r="I76" s="2">
        <v>219</v>
      </c>
      <c r="J76" s="2">
        <v>0.7</v>
      </c>
      <c r="K76" s="2">
        <v>0</v>
      </c>
      <c r="L76" s="2">
        <v>0.56699999999999995</v>
      </c>
      <c r="M76" s="2">
        <v>37</v>
      </c>
      <c r="N76" s="2" t="s">
        <v>586</v>
      </c>
      <c r="O76" s="123">
        <v>0.59099999999999997</v>
      </c>
      <c r="P76" t="str">
        <f t="shared" si="1"/>
        <v>NYR</v>
      </c>
    </row>
    <row r="77" spans="1:16">
      <c r="A77">
        <v>2022</v>
      </c>
      <c r="B77" s="122" t="s">
        <v>194</v>
      </c>
      <c r="C77" s="2">
        <v>42</v>
      </c>
      <c r="D77" s="2">
        <v>31</v>
      </c>
      <c r="E77" s="2">
        <v>9</v>
      </c>
      <c r="F77" s="2">
        <v>93</v>
      </c>
      <c r="G77" s="2">
        <v>0.56699999999999995</v>
      </c>
      <c r="H77" s="2">
        <v>243</v>
      </c>
      <c r="I77" s="2">
        <v>222</v>
      </c>
      <c r="J77" s="2">
        <v>0.25</v>
      </c>
      <c r="K77" s="2">
        <v>0</v>
      </c>
      <c r="L77" s="2">
        <v>0.53700000000000003</v>
      </c>
      <c r="M77" s="2">
        <v>36</v>
      </c>
      <c r="N77" s="2" t="s">
        <v>587</v>
      </c>
      <c r="O77" s="123">
        <v>0.53</v>
      </c>
      <c r="P77" t="str">
        <f t="shared" si="1"/>
        <v>NYI</v>
      </c>
    </row>
    <row r="78" spans="1:16">
      <c r="A78">
        <v>2022</v>
      </c>
      <c r="B78" s="122" t="s">
        <v>27</v>
      </c>
      <c r="C78" s="2">
        <v>40</v>
      </c>
      <c r="D78" s="2">
        <v>31</v>
      </c>
      <c r="E78" s="2">
        <v>11</v>
      </c>
      <c r="F78" s="2">
        <v>91</v>
      </c>
      <c r="G78" s="2">
        <v>0.55500000000000005</v>
      </c>
      <c r="H78" s="2">
        <v>262</v>
      </c>
      <c r="I78" s="2">
        <v>264</v>
      </c>
      <c r="J78" s="2">
        <v>0.01</v>
      </c>
      <c r="K78" s="2">
        <v>0.04</v>
      </c>
      <c r="L78" s="2">
        <v>0.48799999999999999</v>
      </c>
      <c r="M78" s="2">
        <v>31</v>
      </c>
      <c r="N78" s="2" t="s">
        <v>588</v>
      </c>
      <c r="O78" s="123">
        <v>0.5</v>
      </c>
      <c r="P78" t="str">
        <f t="shared" si="1"/>
        <v>PIT</v>
      </c>
    </row>
    <row r="79" spans="1:16">
      <c r="A79">
        <v>2022</v>
      </c>
      <c r="B79" s="122" t="s">
        <v>164</v>
      </c>
      <c r="C79" s="2">
        <v>35</v>
      </c>
      <c r="D79" s="2">
        <v>37</v>
      </c>
      <c r="E79" s="2">
        <v>10</v>
      </c>
      <c r="F79" s="2">
        <v>80</v>
      </c>
      <c r="G79" s="2">
        <v>0.48799999999999999</v>
      </c>
      <c r="H79" s="2">
        <v>255</v>
      </c>
      <c r="I79" s="2">
        <v>265</v>
      </c>
      <c r="J79" s="2">
        <v>-0.1</v>
      </c>
      <c r="K79" s="2">
        <v>0.02</v>
      </c>
      <c r="L79" s="2">
        <v>0.439</v>
      </c>
      <c r="M79" s="2">
        <v>27</v>
      </c>
      <c r="N79" s="2" t="s">
        <v>589</v>
      </c>
      <c r="O79" s="123">
        <v>0.439</v>
      </c>
      <c r="P79" t="str">
        <f t="shared" si="1"/>
        <v>WSH</v>
      </c>
    </row>
    <row r="80" spans="1:16">
      <c r="A80">
        <v>2022</v>
      </c>
      <c r="B80" s="122" t="s">
        <v>143</v>
      </c>
      <c r="C80" s="2">
        <v>31</v>
      </c>
      <c r="D80" s="2">
        <v>38</v>
      </c>
      <c r="E80" s="2">
        <v>13</v>
      </c>
      <c r="F80" s="2">
        <v>75</v>
      </c>
      <c r="G80" s="2">
        <v>0.45700000000000002</v>
      </c>
      <c r="H80" s="2">
        <v>222</v>
      </c>
      <c r="I80" s="2">
        <v>277</v>
      </c>
      <c r="J80" s="2">
        <v>-0.62</v>
      </c>
      <c r="K80" s="2">
        <v>0.05</v>
      </c>
      <c r="L80" s="2">
        <v>0.372</v>
      </c>
      <c r="M80" s="2">
        <v>26</v>
      </c>
      <c r="N80" s="2" t="s">
        <v>590</v>
      </c>
      <c r="O80" s="123">
        <v>0.42699999999999999</v>
      </c>
      <c r="P80" t="str">
        <f t="shared" si="1"/>
        <v>PHI</v>
      </c>
    </row>
    <row r="81" spans="1:16" ht="15" thickBot="1">
      <c r="A81">
        <v>2022</v>
      </c>
      <c r="B81" s="124" t="s">
        <v>209</v>
      </c>
      <c r="C81" s="20">
        <v>25</v>
      </c>
      <c r="D81" s="20">
        <v>48</v>
      </c>
      <c r="E81" s="20">
        <v>9</v>
      </c>
      <c r="F81" s="20">
        <v>59</v>
      </c>
      <c r="G81" s="20">
        <v>0.36</v>
      </c>
      <c r="H81" s="20">
        <v>214</v>
      </c>
      <c r="I81" s="20">
        <v>330</v>
      </c>
      <c r="J81" s="20">
        <v>-1.34</v>
      </c>
      <c r="K81" s="20">
        <v>7.0000000000000007E-2</v>
      </c>
      <c r="L81" s="20">
        <v>0.30499999999999999</v>
      </c>
      <c r="M81" s="20">
        <v>15</v>
      </c>
      <c r="N81" s="20" t="s">
        <v>591</v>
      </c>
      <c r="O81" s="125">
        <v>0.29899999999999999</v>
      </c>
      <c r="P81" t="str">
        <f t="shared" si="1"/>
        <v>CBJ</v>
      </c>
    </row>
    <row r="82" spans="1:16">
      <c r="A82">
        <v>2022</v>
      </c>
      <c r="B82" s="126" t="s">
        <v>17</v>
      </c>
      <c r="C82" s="9">
        <v>51</v>
      </c>
      <c r="D82" s="9">
        <v>24</v>
      </c>
      <c r="E82" s="9">
        <v>7</v>
      </c>
      <c r="F82" s="9">
        <v>109</v>
      </c>
      <c r="G82" s="9">
        <v>0.66500000000000004</v>
      </c>
      <c r="H82" s="9">
        <v>280</v>
      </c>
      <c r="I82" s="9">
        <v>226</v>
      </c>
      <c r="J82" s="9">
        <v>0.61</v>
      </c>
      <c r="K82" s="9">
        <v>-0.05</v>
      </c>
      <c r="L82" s="9">
        <v>0.60399999999999998</v>
      </c>
      <c r="M82" s="9">
        <v>36</v>
      </c>
      <c r="N82" s="9" t="s">
        <v>592</v>
      </c>
      <c r="O82" s="127">
        <v>0.57299999999999995</v>
      </c>
      <c r="P82" t="str">
        <f t="shared" si="1"/>
        <v>COL</v>
      </c>
    </row>
    <row r="83" spans="1:16">
      <c r="A83">
        <v>2022</v>
      </c>
      <c r="B83" s="122" t="s">
        <v>79</v>
      </c>
      <c r="C83" s="2">
        <v>47</v>
      </c>
      <c r="D83" s="2">
        <v>21</v>
      </c>
      <c r="E83" s="2">
        <v>14</v>
      </c>
      <c r="F83" s="2">
        <v>108</v>
      </c>
      <c r="G83" s="2">
        <v>0.65900000000000003</v>
      </c>
      <c r="H83" s="2">
        <v>285</v>
      </c>
      <c r="I83" s="2">
        <v>218</v>
      </c>
      <c r="J83" s="2">
        <v>0.75</v>
      </c>
      <c r="K83" s="2">
        <v>-7.0000000000000007E-2</v>
      </c>
      <c r="L83" s="2">
        <v>0.56699999999999995</v>
      </c>
      <c r="M83" s="2">
        <v>39</v>
      </c>
      <c r="N83" s="2" t="s">
        <v>584</v>
      </c>
      <c r="O83" s="123">
        <v>0.61</v>
      </c>
      <c r="P83" t="str">
        <f t="shared" si="1"/>
        <v>DAL</v>
      </c>
    </row>
    <row r="84" spans="1:16">
      <c r="A84">
        <v>2022</v>
      </c>
      <c r="B84" s="122" t="s">
        <v>97</v>
      </c>
      <c r="C84" s="2">
        <v>46</v>
      </c>
      <c r="D84" s="2">
        <v>25</v>
      </c>
      <c r="E84" s="2">
        <v>11</v>
      </c>
      <c r="F84" s="2">
        <v>103</v>
      </c>
      <c r="G84" s="2">
        <v>0.628</v>
      </c>
      <c r="H84" s="2">
        <v>246</v>
      </c>
      <c r="I84" s="2">
        <v>225</v>
      </c>
      <c r="J84" s="2">
        <v>0.21</v>
      </c>
      <c r="K84" s="2">
        <v>-0.05</v>
      </c>
      <c r="L84" s="2">
        <v>0.55500000000000005</v>
      </c>
      <c r="M84" s="2">
        <v>34</v>
      </c>
      <c r="N84" s="2" t="s">
        <v>593</v>
      </c>
      <c r="O84" s="123">
        <v>0.55500000000000005</v>
      </c>
      <c r="P84" t="str">
        <f t="shared" si="1"/>
        <v>MIN</v>
      </c>
    </row>
    <row r="85" spans="1:16">
      <c r="A85">
        <v>2022</v>
      </c>
      <c r="B85" s="122" t="s">
        <v>23</v>
      </c>
      <c r="C85" s="2">
        <v>46</v>
      </c>
      <c r="D85" s="2">
        <v>33</v>
      </c>
      <c r="E85" s="2">
        <v>3</v>
      </c>
      <c r="F85" s="2">
        <v>95</v>
      </c>
      <c r="G85" s="2">
        <v>0.57899999999999996</v>
      </c>
      <c r="H85" s="2">
        <v>247</v>
      </c>
      <c r="I85" s="2">
        <v>225</v>
      </c>
      <c r="J85" s="2">
        <v>0.23</v>
      </c>
      <c r="K85" s="2">
        <v>-0.04</v>
      </c>
      <c r="L85" s="2">
        <v>0.56100000000000005</v>
      </c>
      <c r="M85" s="2">
        <v>36</v>
      </c>
      <c r="N85" s="2" t="s">
        <v>531</v>
      </c>
      <c r="O85" s="123">
        <v>0.51800000000000002</v>
      </c>
      <c r="P85" t="str">
        <f t="shared" si="1"/>
        <v>WPG</v>
      </c>
    </row>
    <row r="86" spans="1:16">
      <c r="A86">
        <v>2022</v>
      </c>
      <c r="B86" s="122" t="s">
        <v>389</v>
      </c>
      <c r="C86" s="2">
        <v>42</v>
      </c>
      <c r="D86" s="2">
        <v>32</v>
      </c>
      <c r="E86" s="2">
        <v>8</v>
      </c>
      <c r="F86" s="2">
        <v>92</v>
      </c>
      <c r="G86" s="2">
        <v>0.56100000000000005</v>
      </c>
      <c r="H86" s="2">
        <v>229</v>
      </c>
      <c r="I86" s="2">
        <v>238</v>
      </c>
      <c r="J86" s="2">
        <v>-0.12</v>
      </c>
      <c r="K86" s="2">
        <v>-0.02</v>
      </c>
      <c r="L86" s="2">
        <v>0.48799999999999999</v>
      </c>
      <c r="M86" s="2">
        <v>29</v>
      </c>
      <c r="N86" s="2" t="s">
        <v>594</v>
      </c>
      <c r="O86" s="123">
        <v>0.48199999999999998</v>
      </c>
      <c r="P86" t="str">
        <f t="shared" si="1"/>
        <v>NSH</v>
      </c>
    </row>
    <row r="87" spans="1:16">
      <c r="A87">
        <v>2022</v>
      </c>
      <c r="B87" s="122" t="s">
        <v>174</v>
      </c>
      <c r="C87" s="2">
        <v>37</v>
      </c>
      <c r="D87" s="2">
        <v>38</v>
      </c>
      <c r="E87" s="2">
        <v>7</v>
      </c>
      <c r="F87" s="2">
        <v>81</v>
      </c>
      <c r="G87" s="2">
        <v>0.49399999999999999</v>
      </c>
      <c r="H87" s="2">
        <v>263</v>
      </c>
      <c r="I87" s="2">
        <v>301</v>
      </c>
      <c r="J87" s="2">
        <v>-0.47</v>
      </c>
      <c r="K87" s="2">
        <v>-0.01</v>
      </c>
      <c r="L87" s="2">
        <v>0.45100000000000001</v>
      </c>
      <c r="M87" s="2">
        <v>27</v>
      </c>
      <c r="N87" s="2" t="s">
        <v>595</v>
      </c>
      <c r="O87" s="123">
        <v>0.433</v>
      </c>
      <c r="P87" t="str">
        <f t="shared" si="1"/>
        <v>STL</v>
      </c>
    </row>
    <row r="88" spans="1:16">
      <c r="A88">
        <v>2022</v>
      </c>
      <c r="B88" s="122" t="s">
        <v>444</v>
      </c>
      <c r="C88" s="2">
        <v>28</v>
      </c>
      <c r="D88" s="2">
        <v>40</v>
      </c>
      <c r="E88" s="2">
        <v>14</v>
      </c>
      <c r="F88" s="2">
        <v>70</v>
      </c>
      <c r="G88" s="2">
        <v>0.42699999999999999</v>
      </c>
      <c r="H88" s="2">
        <v>228</v>
      </c>
      <c r="I88" s="2">
        <v>299</v>
      </c>
      <c r="J88" s="2">
        <v>-0.85</v>
      </c>
      <c r="K88" s="2">
        <v>0.01</v>
      </c>
      <c r="L88" s="2">
        <v>0.34799999999999998</v>
      </c>
      <c r="M88" s="2">
        <v>20</v>
      </c>
      <c r="N88" s="2" t="s">
        <v>596</v>
      </c>
      <c r="O88" s="123">
        <v>0.378</v>
      </c>
      <c r="P88" t="str">
        <f t="shared" si="1"/>
        <v>ARI</v>
      </c>
    </row>
    <row r="89" spans="1:16">
      <c r="A89">
        <v>2022</v>
      </c>
      <c r="B89" s="122" t="s">
        <v>111</v>
      </c>
      <c r="C89" s="2">
        <v>26</v>
      </c>
      <c r="D89" s="2">
        <v>49</v>
      </c>
      <c r="E89" s="2">
        <v>7</v>
      </c>
      <c r="F89" s="2">
        <v>59</v>
      </c>
      <c r="G89" s="2">
        <v>0.36</v>
      </c>
      <c r="H89" s="2">
        <v>204</v>
      </c>
      <c r="I89" s="2">
        <v>301</v>
      </c>
      <c r="J89" s="2">
        <v>-1.1599999999999999</v>
      </c>
      <c r="K89" s="2">
        <v>0.02</v>
      </c>
      <c r="L89" s="2">
        <v>0.317</v>
      </c>
      <c r="M89" s="2">
        <v>18</v>
      </c>
      <c r="N89" s="2" t="s">
        <v>597</v>
      </c>
      <c r="O89" s="123">
        <v>0.311</v>
      </c>
      <c r="P89" t="str">
        <f t="shared" si="1"/>
        <v>CHI</v>
      </c>
    </row>
    <row r="90" spans="1:16">
      <c r="A90">
        <v>2022</v>
      </c>
      <c r="B90" s="122" t="s">
        <v>658</v>
      </c>
      <c r="C90" s="2">
        <v>51</v>
      </c>
      <c r="D90" s="2">
        <v>22</v>
      </c>
      <c r="E90" s="2">
        <v>9</v>
      </c>
      <c r="F90" s="2">
        <v>111</v>
      </c>
      <c r="G90" s="2">
        <v>0.67700000000000005</v>
      </c>
      <c r="H90" s="2">
        <v>272</v>
      </c>
      <c r="I90" s="2">
        <v>229</v>
      </c>
      <c r="J90" s="2">
        <v>0.49</v>
      </c>
      <c r="K90" s="2">
        <v>-0.04</v>
      </c>
      <c r="L90" s="2">
        <v>0.61599999999999999</v>
      </c>
      <c r="M90" s="2">
        <v>38</v>
      </c>
      <c r="N90" s="2" t="s">
        <v>598</v>
      </c>
      <c r="O90" s="123">
        <v>0.59799999999999998</v>
      </c>
      <c r="P90" t="str">
        <f t="shared" si="1"/>
        <v>VGK</v>
      </c>
    </row>
    <row r="91" spans="1:16">
      <c r="A91">
        <v>2022</v>
      </c>
      <c r="B91" s="122" t="s">
        <v>19</v>
      </c>
      <c r="C91" s="2">
        <v>50</v>
      </c>
      <c r="D91" s="2">
        <v>23</v>
      </c>
      <c r="E91" s="2">
        <v>9</v>
      </c>
      <c r="F91" s="2">
        <v>109</v>
      </c>
      <c r="G91" s="2">
        <v>0.66500000000000004</v>
      </c>
      <c r="H91" s="2">
        <v>325</v>
      </c>
      <c r="I91" s="2">
        <v>260</v>
      </c>
      <c r="J91" s="2">
        <v>0.73</v>
      </c>
      <c r="K91" s="2">
        <v>-7.0000000000000007E-2</v>
      </c>
      <c r="L91" s="2">
        <v>0.63400000000000001</v>
      </c>
      <c r="M91" s="2">
        <v>45</v>
      </c>
      <c r="N91" s="2" t="s">
        <v>599</v>
      </c>
      <c r="O91" s="123">
        <v>0.63400000000000001</v>
      </c>
      <c r="P91" t="str">
        <f t="shared" si="1"/>
        <v>EDM</v>
      </c>
    </row>
    <row r="92" spans="1:16">
      <c r="A92">
        <v>2022</v>
      </c>
      <c r="B92" s="122" t="s">
        <v>155</v>
      </c>
      <c r="C92" s="2">
        <v>47</v>
      </c>
      <c r="D92" s="2">
        <v>25</v>
      </c>
      <c r="E92" s="2">
        <v>10</v>
      </c>
      <c r="F92" s="2">
        <v>104</v>
      </c>
      <c r="G92" s="2">
        <v>0.63400000000000001</v>
      </c>
      <c r="H92" s="2">
        <v>280</v>
      </c>
      <c r="I92" s="2">
        <v>257</v>
      </c>
      <c r="J92" s="2">
        <v>0.27</v>
      </c>
      <c r="K92" s="2">
        <v>-0.02</v>
      </c>
      <c r="L92" s="2">
        <v>0.55500000000000005</v>
      </c>
      <c r="M92" s="2">
        <v>37</v>
      </c>
      <c r="N92" s="2" t="s">
        <v>600</v>
      </c>
      <c r="O92" s="123">
        <v>0.57299999999999995</v>
      </c>
      <c r="P92" t="str">
        <f t="shared" si="1"/>
        <v>LAK</v>
      </c>
    </row>
    <row r="93" spans="1:16">
      <c r="A93">
        <v>2022</v>
      </c>
      <c r="B93" s="122" t="s">
        <v>394</v>
      </c>
      <c r="C93" s="2">
        <v>46</v>
      </c>
      <c r="D93" s="2">
        <v>28</v>
      </c>
      <c r="E93" s="2">
        <v>8</v>
      </c>
      <c r="F93" s="2">
        <v>100</v>
      </c>
      <c r="G93" s="2">
        <v>0.61</v>
      </c>
      <c r="H93" s="2">
        <v>289</v>
      </c>
      <c r="I93" s="2">
        <v>256</v>
      </c>
      <c r="J93" s="2">
        <v>0.36</v>
      </c>
      <c r="K93" s="2">
        <v>-0.04</v>
      </c>
      <c r="L93" s="2">
        <v>0.58499999999999996</v>
      </c>
      <c r="M93" s="2">
        <v>37</v>
      </c>
      <c r="N93" s="2" t="s">
        <v>601</v>
      </c>
      <c r="O93" s="123">
        <v>0.55500000000000005</v>
      </c>
      <c r="P93" t="str">
        <f t="shared" si="1"/>
        <v>SEA</v>
      </c>
    </row>
    <row r="94" spans="1:16">
      <c r="A94">
        <v>2022</v>
      </c>
      <c r="B94" s="122" t="s">
        <v>91</v>
      </c>
      <c r="C94" s="2">
        <v>38</v>
      </c>
      <c r="D94" s="2">
        <v>27</v>
      </c>
      <c r="E94" s="2">
        <v>17</v>
      </c>
      <c r="F94" s="2">
        <v>93</v>
      </c>
      <c r="G94" s="2">
        <v>0.56699999999999995</v>
      </c>
      <c r="H94" s="2">
        <v>260</v>
      </c>
      <c r="I94" s="2">
        <v>252</v>
      </c>
      <c r="J94" s="2">
        <v>0.05</v>
      </c>
      <c r="K94" s="2">
        <v>-0.05</v>
      </c>
      <c r="L94" s="2">
        <v>0.48199999999999998</v>
      </c>
      <c r="M94" s="2">
        <v>31</v>
      </c>
      <c r="N94" s="2" t="s">
        <v>545</v>
      </c>
      <c r="O94" s="123">
        <v>0.52400000000000002</v>
      </c>
      <c r="P94" t="str">
        <f t="shared" si="1"/>
        <v>CGY</v>
      </c>
    </row>
    <row r="95" spans="1:16">
      <c r="A95">
        <v>2022</v>
      </c>
      <c r="B95" s="122" t="s">
        <v>69</v>
      </c>
      <c r="C95" s="2">
        <v>38</v>
      </c>
      <c r="D95" s="2">
        <v>37</v>
      </c>
      <c r="E95" s="2">
        <v>7</v>
      </c>
      <c r="F95" s="2">
        <v>83</v>
      </c>
      <c r="G95" s="2">
        <v>0.50600000000000001</v>
      </c>
      <c r="H95" s="2">
        <v>276</v>
      </c>
      <c r="I95" s="2">
        <v>298</v>
      </c>
      <c r="J95" s="2">
        <v>-0.3</v>
      </c>
      <c r="K95" s="2">
        <v>-0.04</v>
      </c>
      <c r="L95" s="2">
        <v>0.439</v>
      </c>
      <c r="M95" s="2">
        <v>24</v>
      </c>
      <c r="N95" s="2" t="s">
        <v>547</v>
      </c>
      <c r="O95" s="123">
        <v>0.42099999999999999</v>
      </c>
      <c r="P95" t="str">
        <f t="shared" si="1"/>
        <v>VAN</v>
      </c>
    </row>
    <row r="96" spans="1:16">
      <c r="A96">
        <v>2022</v>
      </c>
      <c r="B96" s="122" t="s">
        <v>171</v>
      </c>
      <c r="C96" s="2">
        <v>22</v>
      </c>
      <c r="D96" s="2">
        <v>44</v>
      </c>
      <c r="E96" s="2">
        <v>16</v>
      </c>
      <c r="F96" s="2">
        <v>60</v>
      </c>
      <c r="G96" s="2">
        <v>0.36599999999999999</v>
      </c>
      <c r="H96" s="2">
        <v>234</v>
      </c>
      <c r="I96" s="2">
        <v>321</v>
      </c>
      <c r="J96" s="2">
        <v>-1.05</v>
      </c>
      <c r="K96" s="2">
        <v>0.01</v>
      </c>
      <c r="L96" s="2">
        <v>0.29899999999999999</v>
      </c>
      <c r="M96" s="2">
        <v>16</v>
      </c>
      <c r="N96" s="2" t="s">
        <v>602</v>
      </c>
      <c r="O96" s="123">
        <v>0.32900000000000001</v>
      </c>
      <c r="P96" t="str">
        <f t="shared" si="1"/>
        <v>SJS</v>
      </c>
    </row>
    <row r="97" spans="1:16" ht="15" thickBot="1">
      <c r="A97">
        <v>2022</v>
      </c>
      <c r="B97" s="124" t="s">
        <v>213</v>
      </c>
      <c r="C97" s="20">
        <v>23</v>
      </c>
      <c r="D97" s="20">
        <v>47</v>
      </c>
      <c r="E97" s="20">
        <v>12</v>
      </c>
      <c r="F97" s="20">
        <v>58</v>
      </c>
      <c r="G97" s="20">
        <v>0.35399999999999998</v>
      </c>
      <c r="H97" s="20">
        <v>209</v>
      </c>
      <c r="I97" s="20">
        <v>338</v>
      </c>
      <c r="J97" s="20">
        <v>-1.54</v>
      </c>
      <c r="K97" s="20">
        <v>0.03</v>
      </c>
      <c r="L97" s="20">
        <v>0.28000000000000003</v>
      </c>
      <c r="M97" s="20">
        <v>13</v>
      </c>
      <c r="N97" s="20" t="s">
        <v>603</v>
      </c>
      <c r="O97" s="125">
        <v>0.29299999999999998</v>
      </c>
      <c r="P97" t="str">
        <f t="shared" si="1"/>
        <v>ANA</v>
      </c>
    </row>
    <row r="98" spans="1:16">
      <c r="A98">
        <v>2021</v>
      </c>
      <c r="B98" s="126" t="s">
        <v>82</v>
      </c>
      <c r="C98" s="9">
        <v>58</v>
      </c>
      <c r="D98" s="9">
        <v>18</v>
      </c>
      <c r="E98" s="9">
        <v>6</v>
      </c>
      <c r="F98" s="9">
        <v>122</v>
      </c>
      <c r="G98" s="9">
        <v>0.74399999999999999</v>
      </c>
      <c r="H98" s="9">
        <v>340</v>
      </c>
      <c r="I98" s="9">
        <v>246</v>
      </c>
      <c r="J98" s="9">
        <v>1.07</v>
      </c>
      <c r="K98" s="9">
        <v>-0.08</v>
      </c>
      <c r="L98" s="9">
        <v>0.71299999999999997</v>
      </c>
      <c r="M98" s="9">
        <v>42</v>
      </c>
      <c r="N98" s="9" t="s">
        <v>604</v>
      </c>
      <c r="O98" s="127">
        <v>0.64600000000000002</v>
      </c>
      <c r="P98" t="str">
        <f t="shared" si="1"/>
        <v>FLA</v>
      </c>
    </row>
    <row r="99" spans="1:16">
      <c r="A99">
        <v>2021</v>
      </c>
      <c r="B99" s="122" t="s">
        <v>22</v>
      </c>
      <c r="C99" s="2">
        <v>54</v>
      </c>
      <c r="D99" s="2">
        <v>21</v>
      </c>
      <c r="E99" s="2">
        <v>7</v>
      </c>
      <c r="F99" s="2">
        <v>115</v>
      </c>
      <c r="G99" s="2">
        <v>0.70099999999999996</v>
      </c>
      <c r="H99" s="2">
        <v>315</v>
      </c>
      <c r="I99" s="2">
        <v>253</v>
      </c>
      <c r="J99" s="2">
        <v>0.69</v>
      </c>
      <c r="K99" s="2">
        <v>-0.06</v>
      </c>
      <c r="L99" s="2">
        <v>0.64600000000000002</v>
      </c>
      <c r="M99" s="2">
        <v>45</v>
      </c>
      <c r="N99" s="2" t="s">
        <v>605</v>
      </c>
      <c r="O99" s="123">
        <v>0.64600000000000002</v>
      </c>
      <c r="P99" t="str">
        <f t="shared" si="1"/>
        <v>TOR</v>
      </c>
    </row>
    <row r="100" spans="1:16">
      <c r="A100">
        <v>2021</v>
      </c>
      <c r="B100" s="122" t="s">
        <v>14</v>
      </c>
      <c r="C100" s="2">
        <v>51</v>
      </c>
      <c r="D100" s="2">
        <v>23</v>
      </c>
      <c r="E100" s="2">
        <v>8</v>
      </c>
      <c r="F100" s="2">
        <v>110</v>
      </c>
      <c r="G100" s="2">
        <v>0.67100000000000004</v>
      </c>
      <c r="H100" s="2">
        <v>287</v>
      </c>
      <c r="I100" s="2">
        <v>233</v>
      </c>
      <c r="J100" s="2">
        <v>0.64</v>
      </c>
      <c r="K100" s="2">
        <v>-0.02</v>
      </c>
      <c r="L100" s="2">
        <v>0.64</v>
      </c>
      <c r="M100" s="2">
        <v>39</v>
      </c>
      <c r="N100" s="2" t="s">
        <v>606</v>
      </c>
      <c r="O100" s="123">
        <v>0.59799999999999998</v>
      </c>
      <c r="P100" t="str">
        <f t="shared" si="1"/>
        <v>TBL</v>
      </c>
    </row>
    <row r="101" spans="1:16">
      <c r="A101">
        <v>2021</v>
      </c>
      <c r="B101" s="122" t="s">
        <v>21</v>
      </c>
      <c r="C101" s="2">
        <v>51</v>
      </c>
      <c r="D101" s="2">
        <v>26</v>
      </c>
      <c r="E101" s="2">
        <v>5</v>
      </c>
      <c r="F101" s="2">
        <v>107</v>
      </c>
      <c r="G101" s="2">
        <v>0.65200000000000002</v>
      </c>
      <c r="H101" s="2">
        <v>255</v>
      </c>
      <c r="I101" s="2">
        <v>220</v>
      </c>
      <c r="J101" s="2">
        <v>0.38</v>
      </c>
      <c r="K101" s="2">
        <v>-0.05</v>
      </c>
      <c r="L101" s="2">
        <v>0.622</v>
      </c>
      <c r="M101" s="2">
        <v>40</v>
      </c>
      <c r="N101" s="2" t="s">
        <v>607</v>
      </c>
      <c r="O101" s="123">
        <v>0.58499999999999996</v>
      </c>
      <c r="P101" t="str">
        <f t="shared" si="1"/>
        <v>BOS</v>
      </c>
    </row>
    <row r="102" spans="1:16">
      <c r="A102">
        <v>2021</v>
      </c>
      <c r="B102" s="122" t="s">
        <v>128</v>
      </c>
      <c r="C102" s="2">
        <v>32</v>
      </c>
      <c r="D102" s="2">
        <v>39</v>
      </c>
      <c r="E102" s="2">
        <v>11</v>
      </c>
      <c r="F102" s="2">
        <v>75</v>
      </c>
      <c r="G102" s="2">
        <v>0.45700000000000002</v>
      </c>
      <c r="H102" s="2">
        <v>232</v>
      </c>
      <c r="I102" s="2">
        <v>290</v>
      </c>
      <c r="J102" s="2">
        <v>-0.69</v>
      </c>
      <c r="K102" s="2">
        <v>0.02</v>
      </c>
      <c r="L102" s="2">
        <v>0.39</v>
      </c>
      <c r="M102" s="2">
        <v>25</v>
      </c>
      <c r="N102" s="2" t="s">
        <v>608</v>
      </c>
      <c r="O102" s="123">
        <v>0.41499999999999998</v>
      </c>
      <c r="P102" t="str">
        <f t="shared" si="1"/>
        <v>BUF</v>
      </c>
    </row>
    <row r="103" spans="1:16">
      <c r="A103">
        <v>2021</v>
      </c>
      <c r="B103" s="122" t="s">
        <v>234</v>
      </c>
      <c r="C103" s="2">
        <v>32</v>
      </c>
      <c r="D103" s="2">
        <v>40</v>
      </c>
      <c r="E103" s="2">
        <v>10</v>
      </c>
      <c r="F103" s="2">
        <v>74</v>
      </c>
      <c r="G103" s="2">
        <v>0.45100000000000001</v>
      </c>
      <c r="H103" s="2">
        <v>230</v>
      </c>
      <c r="I103" s="2">
        <v>312</v>
      </c>
      <c r="J103" s="2">
        <v>-0.95</v>
      </c>
      <c r="K103" s="2">
        <v>0.06</v>
      </c>
      <c r="L103" s="2">
        <v>0.38400000000000001</v>
      </c>
      <c r="M103" s="2">
        <v>21</v>
      </c>
      <c r="N103" s="2" t="s">
        <v>609</v>
      </c>
      <c r="O103" s="123">
        <v>0.38400000000000001</v>
      </c>
      <c r="P103" t="str">
        <f t="shared" si="1"/>
        <v>DET</v>
      </c>
    </row>
    <row r="104" spans="1:16">
      <c r="A104">
        <v>2021</v>
      </c>
      <c r="B104" s="122" t="s">
        <v>181</v>
      </c>
      <c r="C104" s="2">
        <v>33</v>
      </c>
      <c r="D104" s="2">
        <v>42</v>
      </c>
      <c r="E104" s="2">
        <v>7</v>
      </c>
      <c r="F104" s="2">
        <v>73</v>
      </c>
      <c r="G104" s="2">
        <v>0.44500000000000001</v>
      </c>
      <c r="H104" s="2">
        <v>227</v>
      </c>
      <c r="I104" s="2">
        <v>266</v>
      </c>
      <c r="J104" s="2">
        <v>-0.44</v>
      </c>
      <c r="K104" s="2">
        <v>0.03</v>
      </c>
      <c r="L104" s="2">
        <v>0.39600000000000002</v>
      </c>
      <c r="M104" s="2">
        <v>26</v>
      </c>
      <c r="N104" s="2" t="s">
        <v>610</v>
      </c>
      <c r="O104" s="123">
        <v>0.40200000000000002</v>
      </c>
      <c r="P104" t="str">
        <f t="shared" si="1"/>
        <v>OTT</v>
      </c>
    </row>
    <row r="105" spans="1:16">
      <c r="A105">
        <v>2021</v>
      </c>
      <c r="B105" s="122" t="s">
        <v>383</v>
      </c>
      <c r="C105" s="2">
        <v>22</v>
      </c>
      <c r="D105" s="2">
        <v>49</v>
      </c>
      <c r="E105" s="2">
        <v>11</v>
      </c>
      <c r="F105" s="2">
        <v>55</v>
      </c>
      <c r="G105" s="2">
        <v>0.33500000000000002</v>
      </c>
      <c r="H105" s="2">
        <v>221</v>
      </c>
      <c r="I105" s="2">
        <v>319</v>
      </c>
      <c r="J105" s="2">
        <v>-1.1499999999999999</v>
      </c>
      <c r="K105" s="2">
        <v>0.05</v>
      </c>
      <c r="L105" s="2">
        <v>0.26200000000000001</v>
      </c>
      <c r="M105" s="2">
        <v>16</v>
      </c>
      <c r="N105" s="2" t="s">
        <v>611</v>
      </c>
      <c r="O105" s="123">
        <v>0.29899999999999999</v>
      </c>
      <c r="P105" t="str">
        <f t="shared" si="1"/>
        <v>MTL</v>
      </c>
    </row>
    <row r="106" spans="1:16">
      <c r="A106">
        <v>2021</v>
      </c>
      <c r="B106" s="122" t="s">
        <v>228</v>
      </c>
      <c r="C106" s="2">
        <v>54</v>
      </c>
      <c r="D106" s="2">
        <v>20</v>
      </c>
      <c r="E106" s="2">
        <v>8</v>
      </c>
      <c r="F106" s="2">
        <v>116</v>
      </c>
      <c r="G106" s="2">
        <v>0.70699999999999996</v>
      </c>
      <c r="H106" s="2">
        <v>278</v>
      </c>
      <c r="I106" s="2">
        <v>202</v>
      </c>
      <c r="J106" s="2">
        <v>0.88</v>
      </c>
      <c r="K106" s="2">
        <v>-0.05</v>
      </c>
      <c r="L106" s="2">
        <v>0.66500000000000004</v>
      </c>
      <c r="M106" s="2">
        <v>47</v>
      </c>
      <c r="N106" s="2" t="s">
        <v>612</v>
      </c>
      <c r="O106" s="123">
        <v>0.66500000000000004</v>
      </c>
      <c r="P106" t="str">
        <f t="shared" si="1"/>
        <v>CAR</v>
      </c>
    </row>
    <row r="107" spans="1:16">
      <c r="A107">
        <v>2021</v>
      </c>
      <c r="B107" s="122" t="s">
        <v>60</v>
      </c>
      <c r="C107" s="2">
        <v>52</v>
      </c>
      <c r="D107" s="2">
        <v>24</v>
      </c>
      <c r="E107" s="2">
        <v>6</v>
      </c>
      <c r="F107" s="2">
        <v>110</v>
      </c>
      <c r="G107" s="2">
        <v>0.67100000000000004</v>
      </c>
      <c r="H107" s="2">
        <v>254</v>
      </c>
      <c r="I107" s="2">
        <v>207</v>
      </c>
      <c r="J107" s="2">
        <v>0.54</v>
      </c>
      <c r="K107" s="2">
        <v>-0.03</v>
      </c>
      <c r="L107" s="2">
        <v>0.628</v>
      </c>
      <c r="M107" s="2">
        <v>44</v>
      </c>
      <c r="N107" s="2" t="s">
        <v>613</v>
      </c>
      <c r="O107" s="123">
        <v>0.622</v>
      </c>
      <c r="P107" t="str">
        <f t="shared" si="1"/>
        <v>NYR</v>
      </c>
    </row>
    <row r="108" spans="1:16">
      <c r="A108">
        <v>2021</v>
      </c>
      <c r="B108" s="122" t="s">
        <v>27</v>
      </c>
      <c r="C108" s="2">
        <v>46</v>
      </c>
      <c r="D108" s="2">
        <v>25</v>
      </c>
      <c r="E108" s="2">
        <v>11</v>
      </c>
      <c r="F108" s="2">
        <v>103</v>
      </c>
      <c r="G108" s="2">
        <v>0.628</v>
      </c>
      <c r="H108" s="2">
        <v>272</v>
      </c>
      <c r="I108" s="2">
        <v>229</v>
      </c>
      <c r="J108" s="2">
        <v>0.49</v>
      </c>
      <c r="K108" s="2">
        <v>-0.04</v>
      </c>
      <c r="L108" s="2">
        <v>0.58499999999999996</v>
      </c>
      <c r="M108" s="2">
        <v>37</v>
      </c>
      <c r="N108" s="2" t="s">
        <v>600</v>
      </c>
      <c r="O108" s="123">
        <v>0.57299999999999995</v>
      </c>
      <c r="P108" t="str">
        <f t="shared" si="1"/>
        <v>PIT</v>
      </c>
    </row>
    <row r="109" spans="1:16">
      <c r="A109">
        <v>2021</v>
      </c>
      <c r="B109" s="122" t="s">
        <v>164</v>
      </c>
      <c r="C109" s="2">
        <v>44</v>
      </c>
      <c r="D109" s="2">
        <v>26</v>
      </c>
      <c r="E109" s="2">
        <v>12</v>
      </c>
      <c r="F109" s="2">
        <v>100</v>
      </c>
      <c r="G109" s="2">
        <v>0.61</v>
      </c>
      <c r="H109" s="2">
        <v>275</v>
      </c>
      <c r="I109" s="2">
        <v>245</v>
      </c>
      <c r="J109" s="2">
        <v>0.35</v>
      </c>
      <c r="K109" s="2">
        <v>-0.02</v>
      </c>
      <c r="L109" s="2">
        <v>0.52400000000000002</v>
      </c>
      <c r="M109" s="2">
        <v>35</v>
      </c>
      <c r="N109" s="2" t="s">
        <v>614</v>
      </c>
      <c r="O109" s="123">
        <v>0.55500000000000005</v>
      </c>
      <c r="P109" t="str">
        <f t="shared" si="1"/>
        <v>WSH</v>
      </c>
    </row>
    <row r="110" spans="1:16">
      <c r="A110">
        <v>2021</v>
      </c>
      <c r="B110" s="122" t="s">
        <v>194</v>
      </c>
      <c r="C110" s="2">
        <v>37</v>
      </c>
      <c r="D110" s="2">
        <v>35</v>
      </c>
      <c r="E110" s="2">
        <v>10</v>
      </c>
      <c r="F110" s="2">
        <v>84</v>
      </c>
      <c r="G110" s="2">
        <v>0.51200000000000001</v>
      </c>
      <c r="H110" s="2">
        <v>231</v>
      </c>
      <c r="I110" s="2">
        <v>237</v>
      </c>
      <c r="J110" s="2">
        <v>-0.09</v>
      </c>
      <c r="K110" s="2">
        <v>-0.02</v>
      </c>
      <c r="L110" s="2">
        <v>0.47599999999999998</v>
      </c>
      <c r="M110" s="2">
        <v>34</v>
      </c>
      <c r="N110" s="2" t="s">
        <v>615</v>
      </c>
      <c r="O110" s="123">
        <v>0.49399999999999999</v>
      </c>
      <c r="P110" t="str">
        <f t="shared" si="1"/>
        <v>NYI</v>
      </c>
    </row>
    <row r="111" spans="1:16">
      <c r="A111">
        <v>2021</v>
      </c>
      <c r="B111" s="122" t="s">
        <v>209</v>
      </c>
      <c r="C111" s="2">
        <v>37</v>
      </c>
      <c r="D111" s="2">
        <v>38</v>
      </c>
      <c r="E111" s="2">
        <v>7</v>
      </c>
      <c r="F111" s="2">
        <v>81</v>
      </c>
      <c r="G111" s="2">
        <v>0.49399999999999999</v>
      </c>
      <c r="H111" s="2">
        <v>262</v>
      </c>
      <c r="I111" s="2">
        <v>300</v>
      </c>
      <c r="J111" s="2">
        <v>-0.44</v>
      </c>
      <c r="K111" s="2">
        <v>0.02</v>
      </c>
      <c r="L111" s="2">
        <v>0.44500000000000001</v>
      </c>
      <c r="M111" s="2">
        <v>26</v>
      </c>
      <c r="N111" s="2" t="s">
        <v>590</v>
      </c>
      <c r="O111" s="123">
        <v>0.42699999999999999</v>
      </c>
      <c r="P111" t="str">
        <f t="shared" si="1"/>
        <v>CBJ</v>
      </c>
    </row>
    <row r="112" spans="1:16">
      <c r="A112">
        <v>2021</v>
      </c>
      <c r="B112" s="122" t="s">
        <v>150</v>
      </c>
      <c r="C112" s="2">
        <v>27</v>
      </c>
      <c r="D112" s="2">
        <v>46</v>
      </c>
      <c r="E112" s="2">
        <v>9</v>
      </c>
      <c r="F112" s="2">
        <v>63</v>
      </c>
      <c r="G112" s="2">
        <v>0.38400000000000001</v>
      </c>
      <c r="H112" s="2">
        <v>248</v>
      </c>
      <c r="I112" s="2">
        <v>307</v>
      </c>
      <c r="J112" s="2">
        <v>-0.68</v>
      </c>
      <c r="K112" s="2">
        <v>0.04</v>
      </c>
      <c r="L112" s="2">
        <v>0.34100000000000003</v>
      </c>
      <c r="M112" s="2">
        <v>19</v>
      </c>
      <c r="N112" s="2" t="s">
        <v>616</v>
      </c>
      <c r="O112" s="123">
        <v>0.33500000000000002</v>
      </c>
      <c r="P112" t="str">
        <f t="shared" si="1"/>
        <v>NJD</v>
      </c>
    </row>
    <row r="113" spans="1:16" ht="15" thickBot="1">
      <c r="A113">
        <v>2021</v>
      </c>
      <c r="B113" s="130" t="s">
        <v>143</v>
      </c>
      <c r="C113" s="116">
        <v>25</v>
      </c>
      <c r="D113" s="116">
        <v>46</v>
      </c>
      <c r="E113" s="116">
        <v>11</v>
      </c>
      <c r="F113" s="116">
        <v>61</v>
      </c>
      <c r="G113" s="116">
        <v>0.372</v>
      </c>
      <c r="H113" s="116">
        <v>211</v>
      </c>
      <c r="I113" s="116">
        <v>298</v>
      </c>
      <c r="J113" s="116">
        <v>-1</v>
      </c>
      <c r="K113" s="116">
        <v>0.06</v>
      </c>
      <c r="L113" s="116">
        <v>0.32300000000000001</v>
      </c>
      <c r="M113" s="116">
        <v>20</v>
      </c>
      <c r="N113" s="116" t="s">
        <v>541</v>
      </c>
      <c r="O113" s="131">
        <v>0.34100000000000003</v>
      </c>
      <c r="P113" t="str">
        <f t="shared" si="1"/>
        <v>PHI</v>
      </c>
    </row>
    <row r="114" spans="1:16">
      <c r="A114">
        <v>2021</v>
      </c>
      <c r="B114" s="126" t="s">
        <v>17</v>
      </c>
      <c r="C114" s="9">
        <v>56</v>
      </c>
      <c r="D114" s="9">
        <v>19</v>
      </c>
      <c r="E114" s="9">
        <v>7</v>
      </c>
      <c r="F114" s="9">
        <v>119</v>
      </c>
      <c r="G114" s="9">
        <v>0.72599999999999998</v>
      </c>
      <c r="H114" s="9">
        <v>312</v>
      </c>
      <c r="I114" s="9">
        <v>234</v>
      </c>
      <c r="J114" s="9">
        <v>0.91</v>
      </c>
      <c r="K114" s="9">
        <v>-0.04</v>
      </c>
      <c r="L114" s="9">
        <v>0.67100000000000004</v>
      </c>
      <c r="M114" s="9">
        <v>46</v>
      </c>
      <c r="N114" s="9" t="s">
        <v>617</v>
      </c>
      <c r="O114" s="127">
        <v>0.66500000000000004</v>
      </c>
      <c r="P114" t="str">
        <f t="shared" si="1"/>
        <v>COL</v>
      </c>
    </row>
    <row r="115" spans="1:16">
      <c r="A115">
        <v>2021</v>
      </c>
      <c r="B115" s="122" t="s">
        <v>97</v>
      </c>
      <c r="C115" s="2">
        <v>53</v>
      </c>
      <c r="D115" s="2">
        <v>22</v>
      </c>
      <c r="E115" s="2">
        <v>7</v>
      </c>
      <c r="F115" s="2">
        <v>113</v>
      </c>
      <c r="G115" s="2">
        <v>0.68899999999999995</v>
      </c>
      <c r="H115" s="2">
        <v>310</v>
      </c>
      <c r="I115" s="2">
        <v>253</v>
      </c>
      <c r="J115" s="2">
        <v>0.68</v>
      </c>
      <c r="K115" s="2">
        <v>-0.02</v>
      </c>
      <c r="L115" s="2">
        <v>0.64</v>
      </c>
      <c r="M115" s="2">
        <v>37</v>
      </c>
      <c r="N115" s="2" t="s">
        <v>586</v>
      </c>
      <c r="O115" s="123">
        <v>0.59099999999999997</v>
      </c>
      <c r="P115" t="str">
        <f t="shared" si="1"/>
        <v>MIN</v>
      </c>
    </row>
    <row r="116" spans="1:16">
      <c r="A116">
        <v>2021</v>
      </c>
      <c r="B116" s="122" t="s">
        <v>174</v>
      </c>
      <c r="C116" s="2">
        <v>49</v>
      </c>
      <c r="D116" s="2">
        <v>22</v>
      </c>
      <c r="E116" s="2">
        <v>11</v>
      </c>
      <c r="F116" s="2">
        <v>109</v>
      </c>
      <c r="G116" s="2">
        <v>0.66500000000000004</v>
      </c>
      <c r="H116" s="2">
        <v>311</v>
      </c>
      <c r="I116" s="2">
        <v>242</v>
      </c>
      <c r="J116" s="2">
        <v>0.79</v>
      </c>
      <c r="K116" s="2">
        <v>-0.05</v>
      </c>
      <c r="L116" s="2">
        <v>0.60399999999999998</v>
      </c>
      <c r="M116" s="2">
        <v>43</v>
      </c>
      <c r="N116" s="2" t="s">
        <v>529</v>
      </c>
      <c r="O116" s="123">
        <v>0.628</v>
      </c>
      <c r="P116" t="str">
        <f t="shared" si="1"/>
        <v>STL</v>
      </c>
    </row>
    <row r="117" spans="1:16">
      <c r="A117">
        <v>2021</v>
      </c>
      <c r="B117" s="122" t="s">
        <v>79</v>
      </c>
      <c r="C117" s="2">
        <v>46</v>
      </c>
      <c r="D117" s="2">
        <v>30</v>
      </c>
      <c r="E117" s="2">
        <v>6</v>
      </c>
      <c r="F117" s="2">
        <v>98</v>
      </c>
      <c r="G117" s="2">
        <v>0.59799999999999998</v>
      </c>
      <c r="H117" s="2">
        <v>238</v>
      </c>
      <c r="I117" s="2">
        <v>246</v>
      </c>
      <c r="J117" s="2">
        <v>-0.09</v>
      </c>
      <c r="K117" s="2">
        <v>0.01</v>
      </c>
      <c r="L117" s="2">
        <v>0.54300000000000004</v>
      </c>
      <c r="M117" s="2">
        <v>31</v>
      </c>
      <c r="N117" s="2" t="s">
        <v>618</v>
      </c>
      <c r="O117" s="123">
        <v>0.50600000000000001</v>
      </c>
      <c r="P117" t="str">
        <f t="shared" si="1"/>
        <v>DAL</v>
      </c>
    </row>
    <row r="118" spans="1:16">
      <c r="A118">
        <v>2021</v>
      </c>
      <c r="B118" s="122" t="s">
        <v>389</v>
      </c>
      <c r="C118" s="2">
        <v>45</v>
      </c>
      <c r="D118" s="2">
        <v>30</v>
      </c>
      <c r="E118" s="2">
        <v>7</v>
      </c>
      <c r="F118" s="2">
        <v>97</v>
      </c>
      <c r="G118" s="2">
        <v>0.59099999999999997</v>
      </c>
      <c r="H118" s="2">
        <v>266</v>
      </c>
      <c r="I118" s="2">
        <v>252</v>
      </c>
      <c r="J118" s="2">
        <v>0.19</v>
      </c>
      <c r="K118" s="2">
        <v>0.02</v>
      </c>
      <c r="L118" s="2">
        <v>0.53700000000000003</v>
      </c>
      <c r="M118" s="2">
        <v>35</v>
      </c>
      <c r="N118" s="2" t="s">
        <v>524</v>
      </c>
      <c r="O118" s="123">
        <v>0.53</v>
      </c>
      <c r="P118" t="str">
        <f t="shared" si="1"/>
        <v>NSH</v>
      </c>
    </row>
    <row r="119" spans="1:16">
      <c r="A119">
        <v>2021</v>
      </c>
      <c r="B119" s="122" t="s">
        <v>23</v>
      </c>
      <c r="C119" s="2">
        <v>39</v>
      </c>
      <c r="D119" s="2">
        <v>32</v>
      </c>
      <c r="E119" s="2">
        <v>11</v>
      </c>
      <c r="F119" s="2">
        <v>89</v>
      </c>
      <c r="G119" s="2">
        <v>0.54300000000000004</v>
      </c>
      <c r="H119" s="2">
        <v>252</v>
      </c>
      <c r="I119" s="2">
        <v>257</v>
      </c>
      <c r="J119" s="2">
        <v>-0.04</v>
      </c>
      <c r="K119" s="2">
        <v>0.02</v>
      </c>
      <c r="L119" s="2">
        <v>0.48799999999999999</v>
      </c>
      <c r="M119" s="2">
        <v>32</v>
      </c>
      <c r="N119" s="2" t="s">
        <v>562</v>
      </c>
      <c r="O119" s="123">
        <v>0.5</v>
      </c>
      <c r="P119" t="str">
        <f t="shared" si="1"/>
        <v>WPG</v>
      </c>
    </row>
    <row r="120" spans="1:16">
      <c r="A120">
        <v>2021</v>
      </c>
      <c r="B120" s="122" t="s">
        <v>111</v>
      </c>
      <c r="C120" s="2">
        <v>28</v>
      </c>
      <c r="D120" s="2">
        <v>42</v>
      </c>
      <c r="E120" s="2">
        <v>12</v>
      </c>
      <c r="F120" s="2">
        <v>68</v>
      </c>
      <c r="G120" s="2">
        <v>0.41499999999999998</v>
      </c>
      <c r="H120" s="2">
        <v>219</v>
      </c>
      <c r="I120" s="2">
        <v>291</v>
      </c>
      <c r="J120" s="2">
        <v>-0.83</v>
      </c>
      <c r="K120" s="2">
        <v>0.05</v>
      </c>
      <c r="L120" s="2">
        <v>0.317</v>
      </c>
      <c r="M120" s="2">
        <v>16</v>
      </c>
      <c r="N120" s="2" t="s">
        <v>619</v>
      </c>
      <c r="O120" s="123">
        <v>0.34100000000000003</v>
      </c>
      <c r="P120" t="str">
        <f t="shared" si="1"/>
        <v>CHI</v>
      </c>
    </row>
    <row r="121" spans="1:16">
      <c r="A121">
        <v>2021</v>
      </c>
      <c r="B121" s="122" t="s">
        <v>444</v>
      </c>
      <c r="C121" s="2">
        <v>25</v>
      </c>
      <c r="D121" s="2">
        <v>50</v>
      </c>
      <c r="E121" s="2">
        <v>7</v>
      </c>
      <c r="F121" s="2">
        <v>57</v>
      </c>
      <c r="G121" s="2">
        <v>0.34799999999999998</v>
      </c>
      <c r="H121" s="2">
        <v>207</v>
      </c>
      <c r="I121" s="2">
        <v>313</v>
      </c>
      <c r="J121" s="2">
        <v>-1.23</v>
      </c>
      <c r="K121" s="2">
        <v>0.06</v>
      </c>
      <c r="L121" s="2">
        <v>0.32300000000000001</v>
      </c>
      <c r="M121" s="2">
        <v>18</v>
      </c>
      <c r="N121" s="2" t="s">
        <v>620</v>
      </c>
      <c r="O121" s="123">
        <v>0.30499999999999999</v>
      </c>
      <c r="P121" t="str">
        <f t="shared" si="1"/>
        <v>ARI</v>
      </c>
    </row>
    <row r="122" spans="1:16">
      <c r="A122">
        <v>2021</v>
      </c>
      <c r="B122" s="122" t="s">
        <v>91</v>
      </c>
      <c r="C122" s="2">
        <v>50</v>
      </c>
      <c r="D122" s="2">
        <v>21</v>
      </c>
      <c r="E122" s="2">
        <v>11</v>
      </c>
      <c r="F122" s="2">
        <v>111</v>
      </c>
      <c r="G122" s="2">
        <v>0.67700000000000005</v>
      </c>
      <c r="H122" s="2">
        <v>293</v>
      </c>
      <c r="I122" s="2">
        <v>208</v>
      </c>
      <c r="J122" s="2">
        <v>0.99</v>
      </c>
      <c r="K122" s="2">
        <v>-0.05</v>
      </c>
      <c r="L122" s="2">
        <v>0.61</v>
      </c>
      <c r="M122" s="2">
        <v>44</v>
      </c>
      <c r="N122" s="2" t="s">
        <v>621</v>
      </c>
      <c r="O122" s="123">
        <v>0.64</v>
      </c>
      <c r="P122" t="str">
        <f t="shared" si="1"/>
        <v>CGY</v>
      </c>
    </row>
    <row r="123" spans="1:16">
      <c r="A123">
        <v>2021</v>
      </c>
      <c r="B123" s="122" t="s">
        <v>19</v>
      </c>
      <c r="C123" s="2">
        <v>49</v>
      </c>
      <c r="D123" s="2">
        <v>27</v>
      </c>
      <c r="E123" s="2">
        <v>6</v>
      </c>
      <c r="F123" s="2">
        <v>104</v>
      </c>
      <c r="G123" s="2">
        <v>0.63400000000000001</v>
      </c>
      <c r="H123" s="2">
        <v>290</v>
      </c>
      <c r="I123" s="2">
        <v>252</v>
      </c>
      <c r="J123" s="2">
        <v>0.46</v>
      </c>
      <c r="K123" s="2">
        <v>0</v>
      </c>
      <c r="L123" s="2">
        <v>0.57299999999999995</v>
      </c>
      <c r="M123" s="2">
        <v>38</v>
      </c>
      <c r="N123" s="2" t="s">
        <v>622</v>
      </c>
      <c r="O123" s="123">
        <v>0.56699999999999995</v>
      </c>
      <c r="P123" t="str">
        <f t="shared" si="1"/>
        <v>EDM</v>
      </c>
    </row>
    <row r="124" spans="1:16">
      <c r="A124">
        <v>2021</v>
      </c>
      <c r="B124" s="122" t="s">
        <v>155</v>
      </c>
      <c r="C124" s="2">
        <v>44</v>
      </c>
      <c r="D124" s="2">
        <v>27</v>
      </c>
      <c r="E124" s="2">
        <v>11</v>
      </c>
      <c r="F124" s="2">
        <v>99</v>
      </c>
      <c r="G124" s="2">
        <v>0.60399999999999998</v>
      </c>
      <c r="H124" s="2">
        <v>239</v>
      </c>
      <c r="I124" s="2">
        <v>236</v>
      </c>
      <c r="J124" s="2">
        <v>0.03</v>
      </c>
      <c r="K124" s="2">
        <v>-0.01</v>
      </c>
      <c r="L124" s="2">
        <v>0.53700000000000003</v>
      </c>
      <c r="M124" s="2">
        <v>35</v>
      </c>
      <c r="N124" s="2" t="s">
        <v>623</v>
      </c>
      <c r="O124" s="123">
        <v>0.54900000000000004</v>
      </c>
      <c r="P124" t="str">
        <f t="shared" si="1"/>
        <v>LAK</v>
      </c>
    </row>
    <row r="125" spans="1:16">
      <c r="A125">
        <v>2021</v>
      </c>
      <c r="B125" s="122" t="s">
        <v>658</v>
      </c>
      <c r="C125" s="2">
        <v>43</v>
      </c>
      <c r="D125" s="2">
        <v>31</v>
      </c>
      <c r="E125" s="2">
        <v>8</v>
      </c>
      <c r="F125" s="2">
        <v>94</v>
      </c>
      <c r="G125" s="2">
        <v>0.57299999999999995</v>
      </c>
      <c r="H125" s="2">
        <v>266</v>
      </c>
      <c r="I125" s="2">
        <v>248</v>
      </c>
      <c r="J125" s="2">
        <v>0.21</v>
      </c>
      <c r="K125" s="2">
        <v>-0.01</v>
      </c>
      <c r="L125" s="2">
        <v>0.52400000000000002</v>
      </c>
      <c r="M125" s="2">
        <v>34</v>
      </c>
      <c r="N125" s="2" t="s">
        <v>624</v>
      </c>
      <c r="O125" s="123">
        <v>0.51800000000000002</v>
      </c>
      <c r="P125" t="str">
        <f t="shared" si="1"/>
        <v>VGK</v>
      </c>
    </row>
    <row r="126" spans="1:16">
      <c r="A126">
        <v>2021</v>
      </c>
      <c r="B126" s="122" t="s">
        <v>69</v>
      </c>
      <c r="C126" s="2">
        <v>40</v>
      </c>
      <c r="D126" s="2">
        <v>30</v>
      </c>
      <c r="E126" s="2">
        <v>12</v>
      </c>
      <c r="F126" s="2">
        <v>92</v>
      </c>
      <c r="G126" s="2">
        <v>0.56100000000000005</v>
      </c>
      <c r="H126" s="2">
        <v>249</v>
      </c>
      <c r="I126" s="2">
        <v>236</v>
      </c>
      <c r="J126" s="2">
        <v>0.16</v>
      </c>
      <c r="K126" s="2">
        <v>0</v>
      </c>
      <c r="L126" s="2">
        <v>0.5</v>
      </c>
      <c r="M126" s="2">
        <v>32</v>
      </c>
      <c r="N126" s="2" t="s">
        <v>539</v>
      </c>
      <c r="O126" s="123">
        <v>0.51200000000000001</v>
      </c>
      <c r="P126" t="str">
        <f t="shared" si="1"/>
        <v>VAN</v>
      </c>
    </row>
    <row r="127" spans="1:16">
      <c r="A127">
        <v>2021</v>
      </c>
      <c r="B127" s="122" t="s">
        <v>171</v>
      </c>
      <c r="C127" s="2">
        <v>32</v>
      </c>
      <c r="D127" s="2">
        <v>37</v>
      </c>
      <c r="E127" s="2">
        <v>13</v>
      </c>
      <c r="F127" s="2">
        <v>77</v>
      </c>
      <c r="G127" s="2">
        <v>0.47</v>
      </c>
      <c r="H127" s="2">
        <v>214</v>
      </c>
      <c r="I127" s="2">
        <v>264</v>
      </c>
      <c r="J127" s="2">
        <v>-0.57999999999999996</v>
      </c>
      <c r="K127" s="2">
        <v>0.03</v>
      </c>
      <c r="L127" s="2">
        <v>0.39</v>
      </c>
      <c r="M127" s="2">
        <v>22</v>
      </c>
      <c r="N127" s="2" t="s">
        <v>625</v>
      </c>
      <c r="O127" s="123">
        <v>0.40899999999999997</v>
      </c>
      <c r="P127" t="str">
        <f t="shared" si="1"/>
        <v>SJS</v>
      </c>
    </row>
    <row r="128" spans="1:16">
      <c r="A128">
        <v>2021</v>
      </c>
      <c r="B128" s="122" t="s">
        <v>213</v>
      </c>
      <c r="C128" s="2">
        <v>31</v>
      </c>
      <c r="D128" s="2">
        <v>37</v>
      </c>
      <c r="E128" s="2">
        <v>14</v>
      </c>
      <c r="F128" s="2">
        <v>76</v>
      </c>
      <c r="G128" s="2">
        <v>0.46300000000000002</v>
      </c>
      <c r="H128" s="2">
        <v>232</v>
      </c>
      <c r="I128" s="2">
        <v>271</v>
      </c>
      <c r="J128" s="2">
        <v>-0.45</v>
      </c>
      <c r="K128" s="2">
        <v>0.03</v>
      </c>
      <c r="L128" s="2">
        <v>0.38400000000000001</v>
      </c>
      <c r="M128" s="2">
        <v>22</v>
      </c>
      <c r="N128" s="2" t="s">
        <v>625</v>
      </c>
      <c r="O128" s="123">
        <v>0.40899999999999997</v>
      </c>
      <c r="P128" t="str">
        <f t="shared" si="1"/>
        <v>ANA</v>
      </c>
    </row>
    <row r="129" spans="1:16" ht="15" thickBot="1">
      <c r="A129">
        <v>2021</v>
      </c>
      <c r="B129" s="124" t="s">
        <v>394</v>
      </c>
      <c r="C129" s="20">
        <v>27</v>
      </c>
      <c r="D129" s="20">
        <v>49</v>
      </c>
      <c r="E129" s="20">
        <v>6</v>
      </c>
      <c r="F129" s="20">
        <v>60</v>
      </c>
      <c r="G129" s="20">
        <v>0.36599999999999999</v>
      </c>
      <c r="H129" s="20">
        <v>216</v>
      </c>
      <c r="I129" s="20">
        <v>285</v>
      </c>
      <c r="J129" s="20">
        <v>-0.8</v>
      </c>
      <c r="K129" s="20">
        <v>0.04</v>
      </c>
      <c r="L129" s="20">
        <v>0.317</v>
      </c>
      <c r="M129" s="20">
        <v>23</v>
      </c>
      <c r="N129" s="20" t="s">
        <v>626</v>
      </c>
      <c r="O129" s="125">
        <v>0.34100000000000003</v>
      </c>
      <c r="P129" t="str">
        <f t="shared" si="1"/>
        <v>SEA</v>
      </c>
    </row>
    <row r="130" spans="1:16">
      <c r="A130">
        <v>2019</v>
      </c>
      <c r="B130" s="126" t="s">
        <v>21</v>
      </c>
      <c r="C130" s="9">
        <v>44</v>
      </c>
      <c r="D130" s="9">
        <v>14</v>
      </c>
      <c r="E130" s="9">
        <v>12</v>
      </c>
      <c r="F130" s="9">
        <v>100</v>
      </c>
      <c r="G130" s="9">
        <v>0.71399999999999997</v>
      </c>
      <c r="H130" s="9">
        <v>227</v>
      </c>
      <c r="I130" s="9">
        <v>174</v>
      </c>
      <c r="J130" s="9">
        <v>0.74</v>
      </c>
      <c r="K130" s="9">
        <v>-0.02</v>
      </c>
      <c r="L130" s="9">
        <v>0.67900000000000005</v>
      </c>
      <c r="M130" s="9">
        <v>38</v>
      </c>
      <c r="N130" s="9" t="s">
        <v>627</v>
      </c>
      <c r="O130" s="127">
        <v>0.67100000000000004</v>
      </c>
      <c r="P130" t="str">
        <f t="shared" si="1"/>
        <v>BOS</v>
      </c>
    </row>
    <row r="131" spans="1:16">
      <c r="A131">
        <v>2019</v>
      </c>
      <c r="B131" s="122" t="s">
        <v>14</v>
      </c>
      <c r="C131" s="2">
        <v>43</v>
      </c>
      <c r="D131" s="2">
        <v>21</v>
      </c>
      <c r="E131" s="2">
        <v>6</v>
      </c>
      <c r="F131" s="2">
        <v>92</v>
      </c>
      <c r="G131" s="2">
        <v>0.65700000000000003</v>
      </c>
      <c r="H131" s="2">
        <v>245</v>
      </c>
      <c r="I131" s="2">
        <v>195</v>
      </c>
      <c r="J131" s="2">
        <v>0.71</v>
      </c>
      <c r="K131" s="2">
        <v>0</v>
      </c>
      <c r="L131" s="2">
        <v>0.60699999999999998</v>
      </c>
      <c r="M131" s="2">
        <v>35</v>
      </c>
      <c r="N131" s="2" t="s">
        <v>628</v>
      </c>
      <c r="O131" s="123">
        <v>0.6</v>
      </c>
      <c r="P131" t="str">
        <f t="shared" ref="P131:P160" si="2">SUBSTITUTE(B131,"*","")</f>
        <v>TBL</v>
      </c>
    </row>
    <row r="132" spans="1:16">
      <c r="A132">
        <v>2019</v>
      </c>
      <c r="B132" s="122" t="s">
        <v>22</v>
      </c>
      <c r="C132" s="2">
        <v>36</v>
      </c>
      <c r="D132" s="2">
        <v>25</v>
      </c>
      <c r="E132" s="2">
        <v>9</v>
      </c>
      <c r="F132" s="2">
        <v>81</v>
      </c>
      <c r="G132" s="2">
        <v>0.57899999999999996</v>
      </c>
      <c r="H132" s="2">
        <v>238</v>
      </c>
      <c r="I132" s="2">
        <v>227</v>
      </c>
      <c r="J132" s="2">
        <v>0.15</v>
      </c>
      <c r="K132" s="2">
        <v>-0.01</v>
      </c>
      <c r="L132" s="2">
        <v>0.54300000000000004</v>
      </c>
      <c r="M132" s="2">
        <v>28</v>
      </c>
      <c r="N132" s="2" t="s">
        <v>629</v>
      </c>
      <c r="O132" s="123">
        <v>0.52100000000000002</v>
      </c>
      <c r="P132" t="str">
        <f t="shared" si="2"/>
        <v>TOR</v>
      </c>
    </row>
    <row r="133" spans="1:16">
      <c r="A133">
        <v>2019</v>
      </c>
      <c r="B133" s="122" t="s">
        <v>82</v>
      </c>
      <c r="C133" s="2">
        <v>35</v>
      </c>
      <c r="D133" s="2">
        <v>26</v>
      </c>
      <c r="E133" s="2">
        <v>8</v>
      </c>
      <c r="F133" s="2">
        <v>78</v>
      </c>
      <c r="G133" s="2">
        <v>0.56499999999999995</v>
      </c>
      <c r="H133" s="2">
        <v>231</v>
      </c>
      <c r="I133" s="2">
        <v>228</v>
      </c>
      <c r="J133" s="2">
        <v>0.05</v>
      </c>
      <c r="K133" s="2">
        <v>0.01</v>
      </c>
      <c r="L133" s="2">
        <v>0.51400000000000001</v>
      </c>
      <c r="M133" s="2">
        <v>30</v>
      </c>
      <c r="N133" s="2" t="s">
        <v>630</v>
      </c>
      <c r="O133" s="123">
        <v>0.52900000000000003</v>
      </c>
      <c r="P133" t="str">
        <f t="shared" si="2"/>
        <v>FLA</v>
      </c>
    </row>
    <row r="134" spans="1:16">
      <c r="A134">
        <v>2019</v>
      </c>
      <c r="B134" s="122" t="s">
        <v>383</v>
      </c>
      <c r="C134" s="2">
        <v>31</v>
      </c>
      <c r="D134" s="2">
        <v>31</v>
      </c>
      <c r="E134" s="2">
        <v>9</v>
      </c>
      <c r="F134" s="2">
        <v>71</v>
      </c>
      <c r="G134" s="2">
        <v>0.5</v>
      </c>
      <c r="H134" s="2">
        <v>212</v>
      </c>
      <c r="I134" s="2">
        <v>221</v>
      </c>
      <c r="J134" s="2">
        <v>-0.12</v>
      </c>
      <c r="K134" s="2">
        <v>0.01</v>
      </c>
      <c r="L134" s="2">
        <v>0.41499999999999998</v>
      </c>
      <c r="M134" s="2">
        <v>19</v>
      </c>
      <c r="N134" s="2" t="s">
        <v>631</v>
      </c>
      <c r="O134" s="123">
        <v>0.41499999999999998</v>
      </c>
      <c r="P134" t="str">
        <f t="shared" si="2"/>
        <v>MTL</v>
      </c>
    </row>
    <row r="135" spans="1:16">
      <c r="A135">
        <v>2019</v>
      </c>
      <c r="B135" s="122" t="s">
        <v>128</v>
      </c>
      <c r="C135" s="2">
        <v>30</v>
      </c>
      <c r="D135" s="2">
        <v>31</v>
      </c>
      <c r="E135" s="2">
        <v>8</v>
      </c>
      <c r="F135" s="2">
        <v>68</v>
      </c>
      <c r="G135" s="2">
        <v>0.49299999999999999</v>
      </c>
      <c r="H135" s="2">
        <v>195</v>
      </c>
      <c r="I135" s="2">
        <v>217</v>
      </c>
      <c r="J135" s="2">
        <v>-0.34</v>
      </c>
      <c r="K135" s="2">
        <v>-0.03</v>
      </c>
      <c r="L135" s="2">
        <v>0.435</v>
      </c>
      <c r="M135" s="2">
        <v>22</v>
      </c>
      <c r="N135" s="2" t="s">
        <v>632</v>
      </c>
      <c r="O135" s="123">
        <v>0.435</v>
      </c>
      <c r="P135" t="str">
        <f t="shared" si="2"/>
        <v>BUF</v>
      </c>
    </row>
    <row r="136" spans="1:16">
      <c r="A136">
        <v>2019</v>
      </c>
      <c r="B136" s="122" t="s">
        <v>181</v>
      </c>
      <c r="C136" s="2">
        <v>25</v>
      </c>
      <c r="D136" s="2">
        <v>34</v>
      </c>
      <c r="E136" s="2">
        <v>12</v>
      </c>
      <c r="F136" s="2">
        <v>62</v>
      </c>
      <c r="G136" s="2">
        <v>0.437</v>
      </c>
      <c r="H136" s="2">
        <v>191</v>
      </c>
      <c r="I136" s="2">
        <v>243</v>
      </c>
      <c r="J136" s="2">
        <v>-0.76</v>
      </c>
      <c r="K136" s="2">
        <v>-0.02</v>
      </c>
      <c r="L136" s="2">
        <v>0.38</v>
      </c>
      <c r="M136" s="2">
        <v>18</v>
      </c>
      <c r="N136" s="2" t="s">
        <v>633</v>
      </c>
      <c r="O136" s="123">
        <v>0.38700000000000001</v>
      </c>
      <c r="P136" t="str">
        <f t="shared" si="2"/>
        <v>OTT</v>
      </c>
    </row>
    <row r="137" spans="1:16">
      <c r="A137">
        <v>2019</v>
      </c>
      <c r="B137" s="122" t="s">
        <v>234</v>
      </c>
      <c r="C137" s="2">
        <v>17</v>
      </c>
      <c r="D137" s="2">
        <v>49</v>
      </c>
      <c r="E137" s="2">
        <v>5</v>
      </c>
      <c r="F137" s="2">
        <v>39</v>
      </c>
      <c r="G137" s="2">
        <v>0.27500000000000002</v>
      </c>
      <c r="H137" s="2">
        <v>145</v>
      </c>
      <c r="I137" s="2">
        <v>267</v>
      </c>
      <c r="J137" s="2">
        <v>-1.7</v>
      </c>
      <c r="K137" s="2">
        <v>0.02</v>
      </c>
      <c r="L137" s="2">
        <v>0.23200000000000001</v>
      </c>
      <c r="M137" s="2">
        <v>13</v>
      </c>
      <c r="N137" s="2" t="s">
        <v>634</v>
      </c>
      <c r="O137" s="123">
        <v>0.246</v>
      </c>
      <c r="P137" t="str">
        <f t="shared" si="2"/>
        <v>DET</v>
      </c>
    </row>
    <row r="138" spans="1:16">
      <c r="A138">
        <v>2019</v>
      </c>
      <c r="B138" s="122" t="s">
        <v>164</v>
      </c>
      <c r="C138" s="2">
        <v>41</v>
      </c>
      <c r="D138" s="2">
        <v>20</v>
      </c>
      <c r="E138" s="2">
        <v>8</v>
      </c>
      <c r="F138" s="2">
        <v>90</v>
      </c>
      <c r="G138" s="2">
        <v>0.65200000000000002</v>
      </c>
      <c r="H138" s="2">
        <v>240</v>
      </c>
      <c r="I138" s="2">
        <v>215</v>
      </c>
      <c r="J138" s="2">
        <v>0.41</v>
      </c>
      <c r="K138" s="2">
        <v>0.04</v>
      </c>
      <c r="L138" s="2">
        <v>0.58699999999999997</v>
      </c>
      <c r="M138" s="2">
        <v>31</v>
      </c>
      <c r="N138" s="2" t="s">
        <v>635</v>
      </c>
      <c r="O138" s="123">
        <v>0.57999999999999996</v>
      </c>
      <c r="P138" t="str">
        <f t="shared" si="2"/>
        <v>WSH</v>
      </c>
    </row>
    <row r="139" spans="1:16">
      <c r="A139">
        <v>2019</v>
      </c>
      <c r="B139" s="122" t="s">
        <v>143</v>
      </c>
      <c r="C139" s="2">
        <v>41</v>
      </c>
      <c r="D139" s="2">
        <v>21</v>
      </c>
      <c r="E139" s="2">
        <v>7</v>
      </c>
      <c r="F139" s="2">
        <v>89</v>
      </c>
      <c r="G139" s="2">
        <v>0.64500000000000002</v>
      </c>
      <c r="H139" s="2">
        <v>232</v>
      </c>
      <c r="I139" s="2">
        <v>196</v>
      </c>
      <c r="J139" s="2">
        <v>0.52</v>
      </c>
      <c r="K139" s="2">
        <v>0</v>
      </c>
      <c r="L139" s="2">
        <v>0.59399999999999997</v>
      </c>
      <c r="M139" s="2">
        <v>31</v>
      </c>
      <c r="N139" s="2" t="s">
        <v>636</v>
      </c>
      <c r="O139" s="123">
        <v>0.57199999999999995</v>
      </c>
      <c r="P139" t="str">
        <f t="shared" si="2"/>
        <v>PHI</v>
      </c>
    </row>
    <row r="140" spans="1:16">
      <c r="A140">
        <v>2019</v>
      </c>
      <c r="B140" s="122" t="s">
        <v>27</v>
      </c>
      <c r="C140" s="2">
        <v>40</v>
      </c>
      <c r="D140" s="2">
        <v>23</v>
      </c>
      <c r="E140" s="2">
        <v>6</v>
      </c>
      <c r="F140" s="2">
        <v>86</v>
      </c>
      <c r="G140" s="2">
        <v>0.623</v>
      </c>
      <c r="H140" s="2">
        <v>224</v>
      </c>
      <c r="I140" s="2">
        <v>196</v>
      </c>
      <c r="J140" s="2">
        <v>0.39</v>
      </c>
      <c r="K140" s="2">
        <v>-0.02</v>
      </c>
      <c r="L140" s="2">
        <v>0.55800000000000005</v>
      </c>
      <c r="M140" s="2">
        <v>29</v>
      </c>
      <c r="N140" s="2" t="s">
        <v>637</v>
      </c>
      <c r="O140" s="123">
        <v>0.54300000000000004</v>
      </c>
      <c r="P140" t="str">
        <f t="shared" si="2"/>
        <v>PIT</v>
      </c>
    </row>
    <row r="141" spans="1:16">
      <c r="A141">
        <v>2019</v>
      </c>
      <c r="B141" s="122" t="s">
        <v>228</v>
      </c>
      <c r="C141" s="2">
        <v>38</v>
      </c>
      <c r="D141" s="2">
        <v>25</v>
      </c>
      <c r="E141" s="2">
        <v>5</v>
      </c>
      <c r="F141" s="2">
        <v>81</v>
      </c>
      <c r="G141" s="2">
        <v>0.59599999999999997</v>
      </c>
      <c r="H141" s="2">
        <v>222</v>
      </c>
      <c r="I141" s="2">
        <v>193</v>
      </c>
      <c r="J141" s="2">
        <v>0.41</v>
      </c>
      <c r="K141" s="2">
        <v>-0.02</v>
      </c>
      <c r="L141" s="2">
        <v>0.52200000000000002</v>
      </c>
      <c r="M141" s="2">
        <v>27</v>
      </c>
      <c r="N141" s="2" t="s">
        <v>638</v>
      </c>
      <c r="O141" s="123">
        <v>0.51500000000000001</v>
      </c>
      <c r="P141" t="str">
        <f t="shared" si="2"/>
        <v>CAR</v>
      </c>
    </row>
    <row r="142" spans="1:16">
      <c r="A142">
        <v>2019</v>
      </c>
      <c r="B142" s="122" t="s">
        <v>209</v>
      </c>
      <c r="C142" s="2">
        <v>33</v>
      </c>
      <c r="D142" s="2">
        <v>22</v>
      </c>
      <c r="E142" s="2">
        <v>15</v>
      </c>
      <c r="F142" s="2">
        <v>81</v>
      </c>
      <c r="G142" s="2">
        <v>0.57899999999999996</v>
      </c>
      <c r="H142" s="2">
        <v>180</v>
      </c>
      <c r="I142" s="2">
        <v>187</v>
      </c>
      <c r="J142" s="2">
        <v>-0.12</v>
      </c>
      <c r="K142" s="2">
        <v>-0.02</v>
      </c>
      <c r="L142" s="2">
        <v>0.5</v>
      </c>
      <c r="M142" s="2">
        <v>25</v>
      </c>
      <c r="N142" s="2" t="s">
        <v>639</v>
      </c>
      <c r="O142" s="123">
        <v>0.52100000000000002</v>
      </c>
      <c r="P142" t="str">
        <f t="shared" si="2"/>
        <v>CBJ</v>
      </c>
    </row>
    <row r="143" spans="1:16">
      <c r="A143">
        <v>2019</v>
      </c>
      <c r="B143" s="122" t="s">
        <v>194</v>
      </c>
      <c r="C143" s="2">
        <v>35</v>
      </c>
      <c r="D143" s="2">
        <v>23</v>
      </c>
      <c r="E143" s="2">
        <v>10</v>
      </c>
      <c r="F143" s="2">
        <v>80</v>
      </c>
      <c r="G143" s="2">
        <v>0.58799999999999997</v>
      </c>
      <c r="H143" s="2">
        <v>192</v>
      </c>
      <c r="I143" s="2">
        <v>193</v>
      </c>
      <c r="J143" s="2">
        <v>0.01</v>
      </c>
      <c r="K143" s="2">
        <v>0.02</v>
      </c>
      <c r="L143" s="2">
        <v>0.51500000000000001</v>
      </c>
      <c r="M143" s="2">
        <v>24</v>
      </c>
      <c r="N143" s="2" t="s">
        <v>640</v>
      </c>
      <c r="O143" s="123">
        <v>0.50700000000000001</v>
      </c>
      <c r="P143" t="str">
        <f t="shared" si="2"/>
        <v>NYI</v>
      </c>
    </row>
    <row r="144" spans="1:16">
      <c r="A144">
        <v>2019</v>
      </c>
      <c r="B144" s="122" t="s">
        <v>60</v>
      </c>
      <c r="C144" s="2">
        <v>37</v>
      </c>
      <c r="D144" s="2">
        <v>28</v>
      </c>
      <c r="E144" s="2">
        <v>5</v>
      </c>
      <c r="F144" s="2">
        <v>79</v>
      </c>
      <c r="G144" s="2">
        <v>0.56399999999999995</v>
      </c>
      <c r="H144" s="2">
        <v>234</v>
      </c>
      <c r="I144" s="2">
        <v>222</v>
      </c>
      <c r="J144" s="2">
        <v>0.15</v>
      </c>
      <c r="K144" s="2">
        <v>-0.03</v>
      </c>
      <c r="L144" s="2">
        <v>0.53600000000000003</v>
      </c>
      <c r="M144" s="2">
        <v>31</v>
      </c>
      <c r="N144" s="2" t="s">
        <v>641</v>
      </c>
      <c r="O144" s="123">
        <v>0.52100000000000002</v>
      </c>
      <c r="P144" t="str">
        <f t="shared" si="2"/>
        <v>NYR</v>
      </c>
    </row>
    <row r="145" spans="1:16" ht="15" thickBot="1">
      <c r="A145">
        <v>2019</v>
      </c>
      <c r="B145" s="124" t="s">
        <v>150</v>
      </c>
      <c r="C145" s="20">
        <v>28</v>
      </c>
      <c r="D145" s="20">
        <v>29</v>
      </c>
      <c r="E145" s="20">
        <v>12</v>
      </c>
      <c r="F145" s="20">
        <v>68</v>
      </c>
      <c r="G145" s="20">
        <v>0.49299999999999999</v>
      </c>
      <c r="H145" s="20">
        <v>189</v>
      </c>
      <c r="I145" s="20">
        <v>230</v>
      </c>
      <c r="J145" s="20">
        <v>-0.56999999999999995</v>
      </c>
      <c r="K145" s="20">
        <v>0.02</v>
      </c>
      <c r="L145" s="20">
        <v>0.42</v>
      </c>
      <c r="M145" s="20">
        <v>22</v>
      </c>
      <c r="N145" s="20" t="s">
        <v>642</v>
      </c>
      <c r="O145" s="125">
        <v>0.44900000000000001</v>
      </c>
      <c r="P145" t="str">
        <f t="shared" si="2"/>
        <v>NJD</v>
      </c>
    </row>
    <row r="146" spans="1:16">
      <c r="A146">
        <v>2019</v>
      </c>
      <c r="B146" s="126" t="s">
        <v>174</v>
      </c>
      <c r="C146" s="9">
        <v>42</v>
      </c>
      <c r="D146" s="9">
        <v>19</v>
      </c>
      <c r="E146" s="9">
        <v>10</v>
      </c>
      <c r="F146" s="9">
        <v>94</v>
      </c>
      <c r="G146" s="9">
        <v>0.66200000000000003</v>
      </c>
      <c r="H146" s="9">
        <v>225</v>
      </c>
      <c r="I146" s="9">
        <v>193</v>
      </c>
      <c r="J146" s="9">
        <v>0.47</v>
      </c>
      <c r="K146" s="9">
        <v>0.02</v>
      </c>
      <c r="L146" s="9">
        <v>0.59899999999999998</v>
      </c>
      <c r="M146" s="9">
        <v>33</v>
      </c>
      <c r="N146" s="9" t="s">
        <v>643</v>
      </c>
      <c r="O146" s="127">
        <v>0.59899999999999998</v>
      </c>
      <c r="P146" t="str">
        <f t="shared" si="2"/>
        <v>STL</v>
      </c>
    </row>
    <row r="147" spans="1:16">
      <c r="A147">
        <v>2019</v>
      </c>
      <c r="B147" s="122" t="s">
        <v>17</v>
      </c>
      <c r="C147" s="2">
        <v>42</v>
      </c>
      <c r="D147" s="2">
        <v>20</v>
      </c>
      <c r="E147" s="2">
        <v>8</v>
      </c>
      <c r="F147" s="2">
        <v>92</v>
      </c>
      <c r="G147" s="2">
        <v>0.65700000000000003</v>
      </c>
      <c r="H147" s="2">
        <v>237</v>
      </c>
      <c r="I147" s="2">
        <v>191</v>
      </c>
      <c r="J147" s="2">
        <v>0.64</v>
      </c>
      <c r="K147" s="2">
        <v>-0.02</v>
      </c>
      <c r="L147" s="2">
        <v>0.6</v>
      </c>
      <c r="M147" s="2">
        <v>37</v>
      </c>
      <c r="N147" s="2" t="s">
        <v>644</v>
      </c>
      <c r="O147" s="123">
        <v>0.621</v>
      </c>
      <c r="P147" t="str">
        <f t="shared" si="2"/>
        <v>COL</v>
      </c>
    </row>
    <row r="148" spans="1:16">
      <c r="A148">
        <v>2019</v>
      </c>
      <c r="B148" s="122" t="s">
        <v>79</v>
      </c>
      <c r="C148" s="2">
        <v>37</v>
      </c>
      <c r="D148" s="2">
        <v>24</v>
      </c>
      <c r="E148" s="2">
        <v>8</v>
      </c>
      <c r="F148" s="2">
        <v>82</v>
      </c>
      <c r="G148" s="2">
        <v>0.59399999999999997</v>
      </c>
      <c r="H148" s="2">
        <v>180</v>
      </c>
      <c r="I148" s="2">
        <v>177</v>
      </c>
      <c r="J148" s="2">
        <v>0.09</v>
      </c>
      <c r="K148" s="2">
        <v>0.05</v>
      </c>
      <c r="L148" s="2">
        <v>0.54300000000000004</v>
      </c>
      <c r="M148" s="2">
        <v>26</v>
      </c>
      <c r="N148" s="2" t="s">
        <v>645</v>
      </c>
      <c r="O148" s="123">
        <v>0.51400000000000001</v>
      </c>
      <c r="P148" t="str">
        <f t="shared" si="2"/>
        <v>DAL</v>
      </c>
    </row>
    <row r="149" spans="1:16">
      <c r="A149">
        <v>2019</v>
      </c>
      <c r="B149" s="122" t="s">
        <v>23</v>
      </c>
      <c r="C149" s="2">
        <v>37</v>
      </c>
      <c r="D149" s="2">
        <v>28</v>
      </c>
      <c r="E149" s="2">
        <v>6</v>
      </c>
      <c r="F149" s="2">
        <v>80</v>
      </c>
      <c r="G149" s="2">
        <v>0.56299999999999994</v>
      </c>
      <c r="H149" s="2">
        <v>216</v>
      </c>
      <c r="I149" s="2">
        <v>203</v>
      </c>
      <c r="J149" s="2">
        <v>0.17</v>
      </c>
      <c r="K149" s="2">
        <v>-0.01</v>
      </c>
      <c r="L149" s="2">
        <v>0.51400000000000001</v>
      </c>
      <c r="M149" s="2">
        <v>30</v>
      </c>
      <c r="N149" s="2" t="s">
        <v>646</v>
      </c>
      <c r="O149" s="123">
        <v>0.51400000000000001</v>
      </c>
      <c r="P149" t="str">
        <f t="shared" si="2"/>
        <v>WPG</v>
      </c>
    </row>
    <row r="150" spans="1:16">
      <c r="A150">
        <v>2019</v>
      </c>
      <c r="B150" s="122" t="s">
        <v>389</v>
      </c>
      <c r="C150" s="2">
        <v>35</v>
      </c>
      <c r="D150" s="2">
        <v>26</v>
      </c>
      <c r="E150" s="2">
        <v>8</v>
      </c>
      <c r="F150" s="2">
        <v>78</v>
      </c>
      <c r="G150" s="2">
        <v>0.56499999999999995</v>
      </c>
      <c r="H150" s="2">
        <v>215</v>
      </c>
      <c r="I150" s="2">
        <v>217</v>
      </c>
      <c r="J150" s="2">
        <v>-0.03</v>
      </c>
      <c r="K150" s="2">
        <v>-0.01</v>
      </c>
      <c r="L150" s="2">
        <v>0.50700000000000001</v>
      </c>
      <c r="M150" s="2">
        <v>28</v>
      </c>
      <c r="N150" s="2" t="s">
        <v>647</v>
      </c>
      <c r="O150" s="123">
        <v>0.51400000000000001</v>
      </c>
      <c r="P150" t="str">
        <f t="shared" si="2"/>
        <v>NSH</v>
      </c>
    </row>
    <row r="151" spans="1:16">
      <c r="A151">
        <v>2019</v>
      </c>
      <c r="B151" s="122" t="s">
        <v>97</v>
      </c>
      <c r="C151" s="2">
        <v>35</v>
      </c>
      <c r="D151" s="2">
        <v>27</v>
      </c>
      <c r="E151" s="2">
        <v>7</v>
      </c>
      <c r="F151" s="2">
        <v>77</v>
      </c>
      <c r="G151" s="2">
        <v>0.55800000000000005</v>
      </c>
      <c r="H151" s="2">
        <v>220</v>
      </c>
      <c r="I151" s="2">
        <v>220</v>
      </c>
      <c r="J151" s="2">
        <v>0.01</v>
      </c>
      <c r="K151" s="2">
        <v>0.01</v>
      </c>
      <c r="L151" s="2">
        <v>0.51400000000000001</v>
      </c>
      <c r="M151" s="2">
        <v>30</v>
      </c>
      <c r="N151" s="2" t="s">
        <v>648</v>
      </c>
      <c r="O151" s="123">
        <v>0.52200000000000002</v>
      </c>
      <c r="P151" t="str">
        <f t="shared" si="2"/>
        <v>MIN</v>
      </c>
    </row>
    <row r="152" spans="1:16">
      <c r="A152">
        <v>2019</v>
      </c>
      <c r="B152" s="122" t="s">
        <v>111</v>
      </c>
      <c r="C152" s="2">
        <v>32</v>
      </c>
      <c r="D152" s="2">
        <v>30</v>
      </c>
      <c r="E152" s="2">
        <v>8</v>
      </c>
      <c r="F152" s="2">
        <v>72</v>
      </c>
      <c r="G152" s="2">
        <v>0.51400000000000001</v>
      </c>
      <c r="H152" s="2">
        <v>212</v>
      </c>
      <c r="I152" s="2">
        <v>218</v>
      </c>
      <c r="J152" s="2">
        <v>-0.05</v>
      </c>
      <c r="K152" s="2">
        <v>0.04</v>
      </c>
      <c r="L152" s="2">
        <v>0.45700000000000002</v>
      </c>
      <c r="M152" s="2">
        <v>23</v>
      </c>
      <c r="N152" s="2" t="s">
        <v>649</v>
      </c>
      <c r="O152" s="123">
        <v>0.45</v>
      </c>
      <c r="P152" t="str">
        <f t="shared" si="2"/>
        <v>CHI</v>
      </c>
    </row>
    <row r="153" spans="1:16">
      <c r="A153">
        <v>2019</v>
      </c>
      <c r="B153" s="122" t="s">
        <v>658</v>
      </c>
      <c r="C153" s="2">
        <v>39</v>
      </c>
      <c r="D153" s="2">
        <v>24</v>
      </c>
      <c r="E153" s="2">
        <v>8</v>
      </c>
      <c r="F153" s="2">
        <v>86</v>
      </c>
      <c r="G153" s="2">
        <v>0.60599999999999998</v>
      </c>
      <c r="H153" s="2">
        <v>227</v>
      </c>
      <c r="I153" s="2">
        <v>211</v>
      </c>
      <c r="J153" s="2">
        <v>0.21</v>
      </c>
      <c r="K153" s="2">
        <v>-0.02</v>
      </c>
      <c r="L153" s="2">
        <v>0.54200000000000004</v>
      </c>
      <c r="M153" s="2">
        <v>30</v>
      </c>
      <c r="N153" s="2" t="s">
        <v>650</v>
      </c>
      <c r="O153" s="123">
        <v>0.54200000000000004</v>
      </c>
      <c r="P153" t="str">
        <f t="shared" si="2"/>
        <v>VGK</v>
      </c>
    </row>
    <row r="154" spans="1:16">
      <c r="A154">
        <v>2019</v>
      </c>
      <c r="B154" s="122" t="s">
        <v>19</v>
      </c>
      <c r="C154" s="2">
        <v>37</v>
      </c>
      <c r="D154" s="2">
        <v>25</v>
      </c>
      <c r="E154" s="2">
        <v>9</v>
      </c>
      <c r="F154" s="2">
        <v>83</v>
      </c>
      <c r="G154" s="2">
        <v>0.58499999999999996</v>
      </c>
      <c r="H154" s="2">
        <v>225</v>
      </c>
      <c r="I154" s="2">
        <v>217</v>
      </c>
      <c r="J154" s="2">
        <v>0.09</v>
      </c>
      <c r="K154" s="2">
        <v>-0.02</v>
      </c>
      <c r="L154" s="2">
        <v>0.52100000000000002</v>
      </c>
      <c r="M154" s="2">
        <v>31</v>
      </c>
      <c r="N154" s="2" t="s">
        <v>651</v>
      </c>
      <c r="O154" s="123">
        <v>0.54200000000000004</v>
      </c>
      <c r="P154" t="str">
        <f t="shared" si="2"/>
        <v>EDM</v>
      </c>
    </row>
    <row r="155" spans="1:16">
      <c r="A155">
        <v>2019</v>
      </c>
      <c r="B155" s="122" t="s">
        <v>91</v>
      </c>
      <c r="C155" s="2">
        <v>36</v>
      </c>
      <c r="D155" s="2">
        <v>27</v>
      </c>
      <c r="E155" s="2">
        <v>7</v>
      </c>
      <c r="F155" s="2">
        <v>79</v>
      </c>
      <c r="G155" s="2">
        <v>0.56399999999999995</v>
      </c>
      <c r="H155" s="2">
        <v>210</v>
      </c>
      <c r="I155" s="2">
        <v>215</v>
      </c>
      <c r="J155" s="2">
        <v>-0.08</v>
      </c>
      <c r="K155" s="2">
        <v>-0.01</v>
      </c>
      <c r="L155" s="2">
        <v>0.47899999999999998</v>
      </c>
      <c r="M155" s="2">
        <v>25</v>
      </c>
      <c r="N155" s="2" t="s">
        <v>652</v>
      </c>
      <c r="O155" s="123">
        <v>0.48599999999999999</v>
      </c>
      <c r="P155" t="str">
        <f t="shared" si="2"/>
        <v>CGY</v>
      </c>
    </row>
    <row r="156" spans="1:16">
      <c r="A156">
        <v>2019</v>
      </c>
      <c r="B156" s="122" t="s">
        <v>69</v>
      </c>
      <c r="C156" s="2">
        <v>36</v>
      </c>
      <c r="D156" s="2">
        <v>27</v>
      </c>
      <c r="E156" s="2">
        <v>6</v>
      </c>
      <c r="F156" s="2">
        <v>78</v>
      </c>
      <c r="G156" s="2">
        <v>0.56499999999999995</v>
      </c>
      <c r="H156" s="2">
        <v>228</v>
      </c>
      <c r="I156" s="2">
        <v>217</v>
      </c>
      <c r="J156" s="2">
        <v>0.13</v>
      </c>
      <c r="K156" s="2">
        <v>-0.03</v>
      </c>
      <c r="L156" s="2">
        <v>0.51400000000000001</v>
      </c>
      <c r="M156" s="2">
        <v>27</v>
      </c>
      <c r="N156" s="2" t="s">
        <v>653</v>
      </c>
      <c r="O156" s="123">
        <v>0.5</v>
      </c>
      <c r="P156" t="str">
        <f t="shared" si="2"/>
        <v>VAN</v>
      </c>
    </row>
    <row r="157" spans="1:16">
      <c r="A157">
        <v>2019</v>
      </c>
      <c r="B157" s="122" t="s">
        <v>444</v>
      </c>
      <c r="C157" s="2">
        <v>33</v>
      </c>
      <c r="D157" s="2">
        <v>29</v>
      </c>
      <c r="E157" s="2">
        <v>8</v>
      </c>
      <c r="F157" s="2">
        <v>74</v>
      </c>
      <c r="G157" s="2">
        <v>0.52900000000000003</v>
      </c>
      <c r="H157" s="2">
        <v>195</v>
      </c>
      <c r="I157" s="2">
        <v>187</v>
      </c>
      <c r="J157" s="2">
        <v>0.11</v>
      </c>
      <c r="K157" s="2">
        <v>0</v>
      </c>
      <c r="L157" s="2">
        <v>0.46400000000000002</v>
      </c>
      <c r="M157" s="2">
        <v>26</v>
      </c>
      <c r="N157" s="2" t="s">
        <v>654</v>
      </c>
      <c r="O157" s="123">
        <v>0.47899999999999998</v>
      </c>
      <c r="P157" t="str">
        <f t="shared" si="2"/>
        <v>ARI</v>
      </c>
    </row>
    <row r="158" spans="1:16">
      <c r="A158">
        <v>2019</v>
      </c>
      <c r="B158" s="122" t="s">
        <v>213</v>
      </c>
      <c r="C158" s="2">
        <v>29</v>
      </c>
      <c r="D158" s="2">
        <v>33</v>
      </c>
      <c r="E158" s="2">
        <v>9</v>
      </c>
      <c r="F158" s="2">
        <v>67</v>
      </c>
      <c r="G158" s="2">
        <v>0.47199999999999998</v>
      </c>
      <c r="H158" s="2">
        <v>187</v>
      </c>
      <c r="I158" s="2">
        <v>226</v>
      </c>
      <c r="J158" s="2">
        <v>-0.53</v>
      </c>
      <c r="K158" s="2">
        <v>0.02</v>
      </c>
      <c r="L158" s="2">
        <v>0.38</v>
      </c>
      <c r="M158" s="2">
        <v>20</v>
      </c>
      <c r="N158" s="2" t="s">
        <v>655</v>
      </c>
      <c r="O158" s="123">
        <v>0.40799999999999997</v>
      </c>
      <c r="P158" t="str">
        <f t="shared" si="2"/>
        <v>ANA</v>
      </c>
    </row>
    <row r="159" spans="1:16">
      <c r="A159">
        <v>2019</v>
      </c>
      <c r="B159" s="122" t="s">
        <v>155</v>
      </c>
      <c r="C159" s="2">
        <v>29</v>
      </c>
      <c r="D159" s="2">
        <v>35</v>
      </c>
      <c r="E159" s="2">
        <v>6</v>
      </c>
      <c r="F159" s="2">
        <v>64</v>
      </c>
      <c r="G159" s="2">
        <v>0.45700000000000002</v>
      </c>
      <c r="H159" s="2">
        <v>178</v>
      </c>
      <c r="I159" s="2">
        <v>212</v>
      </c>
      <c r="J159" s="2">
        <v>-0.48</v>
      </c>
      <c r="K159" s="2">
        <v>0.01</v>
      </c>
      <c r="L159" s="2">
        <v>0.42899999999999999</v>
      </c>
      <c r="M159" s="2">
        <v>21</v>
      </c>
      <c r="N159" s="2" t="s">
        <v>656</v>
      </c>
      <c r="O159" s="123">
        <v>0.4</v>
      </c>
      <c r="P159" t="str">
        <f t="shared" si="2"/>
        <v>LAK</v>
      </c>
    </row>
    <row r="160" spans="1:16">
      <c r="A160">
        <v>2019</v>
      </c>
      <c r="B160" s="124" t="s">
        <v>171</v>
      </c>
      <c r="C160" s="20">
        <v>29</v>
      </c>
      <c r="D160" s="20">
        <v>36</v>
      </c>
      <c r="E160" s="20">
        <v>5</v>
      </c>
      <c r="F160" s="20">
        <v>63</v>
      </c>
      <c r="G160" s="20">
        <v>0.45</v>
      </c>
      <c r="H160" s="20">
        <v>182</v>
      </c>
      <c r="I160" s="20">
        <v>226</v>
      </c>
      <c r="J160" s="20">
        <v>-0.62</v>
      </c>
      <c r="K160" s="20">
        <v>0.01</v>
      </c>
      <c r="L160" s="20">
        <v>0.40699999999999997</v>
      </c>
      <c r="M160" s="20">
        <v>22</v>
      </c>
      <c r="N160" s="20" t="s">
        <v>657</v>
      </c>
      <c r="O160" s="125">
        <v>0.4</v>
      </c>
      <c r="P160" t="str">
        <f t="shared" si="2"/>
        <v>SJS</v>
      </c>
    </row>
  </sheetData>
  <hyperlinks>
    <hyperlink ref="B2" r:id="rId1" display="https://www.hockey-reference.com/teams/TOR/2025.html" xr:uid="{1CDB6BE4-DD68-4982-8A88-CED5616CD712}"/>
    <hyperlink ref="B3" r:id="rId2" display="https://www.hockey-reference.com/teams/TBL/2025.html" xr:uid="{E45EA803-CF2F-447D-8B78-74E3EBB225BA}"/>
    <hyperlink ref="B4" r:id="rId3" display="https://www.hockey-reference.com/teams/FLA/2025.html" xr:uid="{73C023F1-7897-49BD-8E74-66E5E76F5F1E}"/>
    <hyperlink ref="B5" r:id="rId4" display="https://www.hockey-reference.com/teams/OTT/2025.html" xr:uid="{84A35A3C-9F2D-43AF-8F8F-9538FDD55460}"/>
    <hyperlink ref="B6" r:id="rId5" display="https://www.hockey-reference.com/teams/MTL/2025.html" xr:uid="{BA7F4499-F6AA-4388-BB13-777DBC3996F2}"/>
    <hyperlink ref="B7" r:id="rId6" display="https://www.hockey-reference.com/teams/DET/2025.html" xr:uid="{B1D9C32C-695B-4BA9-87B8-DD7059234276}"/>
    <hyperlink ref="B8" r:id="rId7" display="https://www.hockey-reference.com/teams/BUF/2025.html" xr:uid="{60FDB3D8-99E3-4641-9F1E-40D21EB2F0B7}"/>
    <hyperlink ref="B9" r:id="rId8" display="https://www.hockey-reference.com/teams/BOS/2025.html" xr:uid="{B0AB64B1-855A-4148-86B8-BA707C31CEED}"/>
    <hyperlink ref="B10" r:id="rId9" display="https://www.hockey-reference.com/teams/WSH/2025.html" xr:uid="{FCEB911F-A903-488A-8650-1C15C64BBF40}"/>
    <hyperlink ref="B11" r:id="rId10" display="https://www.hockey-reference.com/teams/CAR/2025.html" xr:uid="{FAE34BBF-AABA-42D4-B487-E6435EEA79D1}"/>
    <hyperlink ref="B12" r:id="rId11" display="https://www.hockey-reference.com/teams/NJD/2025.html" xr:uid="{96079D16-750E-45A3-A6BC-9E42967C3481}"/>
    <hyperlink ref="B13" r:id="rId12" display="https://www.hockey-reference.com/teams/CBJ/2025.html" xr:uid="{EDE40F3D-EB0F-479C-A64F-60D2B4938FE9}"/>
    <hyperlink ref="B14" r:id="rId13" display="https://www.hockey-reference.com/teams/NYR/2025.html" xr:uid="{73B63FD9-6876-4B57-BDEA-D95863741A45}"/>
    <hyperlink ref="B15" r:id="rId14" display="https://www.hockey-reference.com/teams/NYI/2025.html" xr:uid="{B469F7C6-3023-4DC7-8868-C290B089DECE}"/>
    <hyperlink ref="B16" r:id="rId15" display="https://www.hockey-reference.com/teams/PIT/2025.html" xr:uid="{789532B8-2B8C-4D3B-A9AC-1BC3AEA19719}"/>
    <hyperlink ref="B17" r:id="rId16" display="https://www.hockey-reference.com/teams/PHI/2025.html" xr:uid="{11C018B1-EB96-4536-896C-8DB9C66CF09F}"/>
    <hyperlink ref="B18" r:id="rId17" display="https://www.hockey-reference.com/teams/WPG/2025.html" xr:uid="{3630B4A7-1696-4E4C-8DE6-B38FE14D9166}"/>
    <hyperlink ref="B19" r:id="rId18" display="https://www.hockey-reference.com/teams/DAL/2025.html" xr:uid="{C7322084-1EDD-4491-B32C-E539FA614C4E}"/>
    <hyperlink ref="B20" r:id="rId19" display="https://www.hockey-reference.com/teams/COL/2025.html" xr:uid="{8C1D3FF4-E968-4172-93E2-670908176035}"/>
    <hyperlink ref="B21" r:id="rId20" display="https://www.hockey-reference.com/teams/MIN/2025.html" xr:uid="{A6431BF8-06F8-41A6-988B-EABDFF3F1BB3}"/>
    <hyperlink ref="B22" r:id="rId21" display="https://www.hockey-reference.com/teams/STL/2025.html" xr:uid="{660E4390-74A4-43F5-B012-1F777E5E9B3A}"/>
    <hyperlink ref="B23" r:id="rId22" display="https://www.hockey-reference.com/teams/UTA/2025.html" xr:uid="{E79B2B79-49BD-4684-8835-47779424010D}"/>
    <hyperlink ref="B24" r:id="rId23" display="https://www.hockey-reference.com/teams/NSH/2025.html" xr:uid="{B2AEE2BB-2B48-4328-9631-82EAB1FCBB49}"/>
    <hyperlink ref="B25" r:id="rId24" display="https://www.hockey-reference.com/teams/CHI/2025.html" xr:uid="{F15A7A52-2803-4F60-B5EF-C9526B5D3D7F}"/>
    <hyperlink ref="B26" r:id="rId25" display="https://www.hockey-reference.com/teams/VEG/2025.html" xr:uid="{CEC67801-0D6F-4F25-9120-4E9DDFBB92DC}"/>
    <hyperlink ref="B27" r:id="rId26" display="https://www.hockey-reference.com/teams/LAK/2025.html" xr:uid="{E85271C6-A741-453B-97CA-A9285E3B85E0}"/>
    <hyperlink ref="B28" r:id="rId27" display="https://www.hockey-reference.com/teams/EDM/2025.html" xr:uid="{6B58E386-BE59-41A3-A653-B8303280C952}"/>
    <hyperlink ref="B29" r:id="rId28" display="https://www.hockey-reference.com/teams/CGY/2025.html" xr:uid="{C9C73E2B-37F2-4035-A256-887E9B1DA2C2}"/>
    <hyperlink ref="B30" r:id="rId29" display="https://www.hockey-reference.com/teams/VAN/2025.html" xr:uid="{F3AFEB4B-9A73-4A51-90CD-2F3D9A843FB3}"/>
    <hyperlink ref="B31" r:id="rId30" display="https://www.hockey-reference.com/teams/ANA/2025.html" xr:uid="{A7FEA389-F120-435A-97DB-12045A6BD2DA}"/>
    <hyperlink ref="B32" r:id="rId31" display="https://www.hockey-reference.com/teams/SEA/2025.html" xr:uid="{F7F1B159-97C2-4673-99DB-ED3216286E21}"/>
    <hyperlink ref="B33" r:id="rId32" display="https://www.hockey-reference.com/teams/SJS/2025.html" xr:uid="{4494F1B3-520E-4F67-9C48-F73ECB33BA39}"/>
    <hyperlink ref="B34" r:id="rId33" display="https://www.hockey-reference.com/teams/FLA/2024.html" xr:uid="{A83F6C41-EF01-4652-9C94-8AE499E219ED}"/>
    <hyperlink ref="B35" r:id="rId34" display="https://www.hockey-reference.com/teams/BOS/2024.html" xr:uid="{4988ACA8-20DB-4BCC-B13F-E9D77176179B}"/>
    <hyperlink ref="B36" r:id="rId35" display="https://www.hockey-reference.com/teams/TOR/2024.html" xr:uid="{D1AF5A1D-B984-441D-8FAF-CE19DA651C83}"/>
    <hyperlink ref="B37" r:id="rId36" display="https://www.hockey-reference.com/teams/TBL/2024.html" xr:uid="{F3315670-7F04-49D5-81AA-83738D2E488A}"/>
    <hyperlink ref="B38" r:id="rId37" display="https://www.hockey-reference.com/teams/DET/2024.html" xr:uid="{D7D1936D-2220-4CFA-860D-80EF07C5B090}"/>
    <hyperlink ref="B39" r:id="rId38" display="https://www.hockey-reference.com/teams/BUF/2024.html" xr:uid="{B9EB5A05-50D4-4CA2-B53A-FC31B47FEAEC}"/>
    <hyperlink ref="B40" r:id="rId39" display="https://www.hockey-reference.com/teams/OTT/2024.html" xr:uid="{272881D4-E9C8-4A23-9FE6-27D72329BCF1}"/>
    <hyperlink ref="B41" r:id="rId40" display="https://www.hockey-reference.com/teams/MTL/2024.html" xr:uid="{757DA7D9-2CAF-4551-BA57-42890841581B}"/>
    <hyperlink ref="B42" r:id="rId41" display="https://www.hockey-reference.com/teams/NYR/2024.html" xr:uid="{1AED466F-DC0D-4D92-9178-8EEC47CA3A84}"/>
    <hyperlink ref="B43" r:id="rId42" display="https://www.hockey-reference.com/teams/CAR/2024.html" xr:uid="{CBB36B0A-850F-468A-9AD7-ABE0C02EF15E}"/>
    <hyperlink ref="B44" r:id="rId43" display="https://www.hockey-reference.com/teams/NYI/2024.html" xr:uid="{38A0DA67-5E06-486F-9BB2-C57233920A52}"/>
    <hyperlink ref="B45" r:id="rId44" display="https://www.hockey-reference.com/teams/WSH/2024.html" xr:uid="{51D2B76D-17A4-440F-9E08-D968F7EFC6F5}"/>
    <hyperlink ref="B46" r:id="rId45" display="https://www.hockey-reference.com/teams/PIT/2024.html" xr:uid="{AA52DE2D-9CD2-4A41-8394-634C526F9F7C}"/>
    <hyperlink ref="B47" r:id="rId46" display="https://www.hockey-reference.com/teams/PHI/2024.html" xr:uid="{A5CF10BF-ECFC-4D0C-8F99-5B87E5E9C39A}"/>
    <hyperlink ref="B48" r:id="rId47" display="https://www.hockey-reference.com/teams/NJD/2024.html" xr:uid="{02115A52-E394-4AF7-A092-FDF34FCDB663}"/>
    <hyperlink ref="B49" r:id="rId48" display="https://www.hockey-reference.com/teams/CBJ/2024.html" xr:uid="{85BD3A7F-C0F3-4653-AF97-BE2CCC8ACCCB}"/>
    <hyperlink ref="B50" r:id="rId49" display="https://www.hockey-reference.com/teams/DAL/2024.html" xr:uid="{47558DA6-9ADD-4A5F-A024-1A61D6EBDC6E}"/>
    <hyperlink ref="B51" r:id="rId50" display="https://www.hockey-reference.com/teams/WPG/2024.html" xr:uid="{1E466105-730A-4A35-BDE0-65A257F0FEC3}"/>
    <hyperlink ref="B52" r:id="rId51" display="https://www.hockey-reference.com/teams/COL/2024.html" xr:uid="{E9C15476-3D09-4E56-8860-E9BD0E6E64E9}"/>
    <hyperlink ref="B53" r:id="rId52" display="https://www.hockey-reference.com/teams/NSH/2024.html" xr:uid="{9B45CEEE-DACD-495C-A4D6-5AA58AB213FB}"/>
    <hyperlink ref="B54" r:id="rId53" display="https://www.hockey-reference.com/teams/STL/2024.html" xr:uid="{E39E2BF1-DAB5-4A57-AB22-D33D74A088B8}"/>
    <hyperlink ref="B55" r:id="rId54" display="https://www.hockey-reference.com/teams/MIN/2024.html" xr:uid="{5FA93332-3F5C-4424-9B51-EF126CBCEABB}"/>
    <hyperlink ref="B56" r:id="rId55" display="https://www.hockey-reference.com/teams/ARI/2024.html" xr:uid="{942F6216-2403-4AD9-A604-9E49F6F8215B}"/>
    <hyperlink ref="B57" r:id="rId56" display="https://www.hockey-reference.com/teams/CHI/2024.html" xr:uid="{C49BAF6E-880D-4751-9E02-50EB9E08D6C4}"/>
    <hyperlink ref="B58" r:id="rId57" display="https://www.hockey-reference.com/teams/VAN/2024.html" xr:uid="{F9E42B06-2F1D-4B1A-B208-9DACAB0F0686}"/>
    <hyperlink ref="B59" r:id="rId58" display="https://www.hockey-reference.com/teams/EDM/2024.html" xr:uid="{CE9B0C8F-ED05-4B5C-9309-11227E156CF3}"/>
    <hyperlink ref="B60" r:id="rId59" display="https://www.hockey-reference.com/teams/LAK/2024.html" xr:uid="{9273E66B-AF75-45F9-A5FD-9646129BB328}"/>
    <hyperlink ref="B61" r:id="rId60" display="https://www.hockey-reference.com/teams/VEG/2024.html" xr:uid="{6A2293C3-0DAF-4558-A7B5-073BCA38CF6D}"/>
    <hyperlink ref="B62" r:id="rId61" display="https://www.hockey-reference.com/teams/CGY/2024.html" xr:uid="{001E4524-B6CA-4DF7-992A-DA8DD0D2EB40}"/>
    <hyperlink ref="B63" r:id="rId62" display="https://www.hockey-reference.com/teams/SEA/2024.html" xr:uid="{DBCB1FB6-06CE-44BD-A6A5-9B878BEF3799}"/>
    <hyperlink ref="B64" r:id="rId63" display="https://www.hockey-reference.com/teams/ANA/2024.html" xr:uid="{23079D6F-4E57-4E43-B2DF-FDEB7885D078}"/>
    <hyperlink ref="B65" r:id="rId64" display="https://www.hockey-reference.com/teams/SJS/2024.html" xr:uid="{175B2FAA-4FD8-4E7A-8B72-F0849460C3F8}"/>
    <hyperlink ref="B66" r:id="rId65" display="https://www.hockey-reference.com/teams/BOS/2023.html" xr:uid="{C8F3B41D-798E-4191-B722-BF7AB9FB5550}"/>
    <hyperlink ref="B67" r:id="rId66" display="https://www.hockey-reference.com/teams/TOR/2023.html" xr:uid="{7F0DE5EA-2F96-41D1-8534-86717E93F50F}"/>
    <hyperlink ref="B68" r:id="rId67" display="https://www.hockey-reference.com/teams/TBL/2023.html" xr:uid="{759DAAB8-AD06-41A3-B88B-FE30F251CD22}"/>
    <hyperlink ref="B69" r:id="rId68" display="https://www.hockey-reference.com/teams/FLA/2023.html" xr:uid="{473623BA-BADD-4E2B-8BE0-17AFCD9B5F29}"/>
    <hyperlink ref="B70" r:id="rId69" display="https://www.hockey-reference.com/teams/BUF/2023.html" xr:uid="{CCA22AC2-0E15-4EC6-8BDC-6FEBBE167C4F}"/>
    <hyperlink ref="B71" r:id="rId70" display="https://www.hockey-reference.com/teams/OTT/2023.html" xr:uid="{0744371B-2D17-4F94-A3D4-4A3DB361DD54}"/>
    <hyperlink ref="B72" r:id="rId71" display="https://www.hockey-reference.com/teams/DET/2023.html" xr:uid="{B18B2F43-99AB-491B-8B24-920CFD548BD5}"/>
    <hyperlink ref="B73" r:id="rId72" display="https://www.hockey-reference.com/teams/MTL/2023.html" xr:uid="{38B0BBF9-403A-4737-ABB7-4F309222AA3C}"/>
    <hyperlink ref="B74" r:id="rId73" display="https://www.hockey-reference.com/teams/CAR/2023.html" xr:uid="{B1940431-A929-40F7-BA01-5673AD38A5C8}"/>
    <hyperlink ref="B75" r:id="rId74" display="https://www.hockey-reference.com/teams/NJD/2023.html" xr:uid="{18485A99-3BDE-4078-BEFA-5CEE37622B48}"/>
    <hyperlink ref="B76" r:id="rId75" display="https://www.hockey-reference.com/teams/NYR/2023.html" xr:uid="{FE55C930-59A3-4E1E-B2C2-5744102C1C2F}"/>
    <hyperlink ref="B77" r:id="rId76" display="https://www.hockey-reference.com/teams/NYI/2023.html" xr:uid="{5B2E540A-54AF-41E9-BA93-1F82AEFC9475}"/>
    <hyperlink ref="B78" r:id="rId77" display="https://www.hockey-reference.com/teams/PIT/2023.html" xr:uid="{646BBD04-D85B-47BE-997F-7CE3FB210CC8}"/>
    <hyperlink ref="B79" r:id="rId78" display="https://www.hockey-reference.com/teams/WSH/2023.html" xr:uid="{04C5E8DA-19F0-4838-AB79-947E85BFE46D}"/>
    <hyperlink ref="B80" r:id="rId79" display="https://www.hockey-reference.com/teams/PHI/2023.html" xr:uid="{2CCDAA86-07B6-47CB-9CFB-DBF84BC07C31}"/>
    <hyperlink ref="B81" r:id="rId80" display="https://www.hockey-reference.com/teams/CBJ/2023.html" xr:uid="{E443162F-E4A8-4308-9F32-4631620FE29C}"/>
    <hyperlink ref="B82" r:id="rId81" display="https://www.hockey-reference.com/teams/COL/2023.html" xr:uid="{176B0A2A-E888-4FBE-81F6-542024647392}"/>
    <hyperlink ref="B83" r:id="rId82" display="https://www.hockey-reference.com/teams/DAL/2023.html" xr:uid="{0598CD42-D848-4969-8782-602989F2B3A6}"/>
    <hyperlink ref="B84" r:id="rId83" display="https://www.hockey-reference.com/teams/MIN/2023.html" xr:uid="{73698C4E-2629-403D-B374-9280E99DAEB1}"/>
    <hyperlink ref="B85" r:id="rId84" display="https://www.hockey-reference.com/teams/WPG/2023.html" xr:uid="{F71AC325-EB5A-4D47-B6D8-93011F179E89}"/>
    <hyperlink ref="B86" r:id="rId85" display="https://www.hockey-reference.com/teams/NSH/2023.html" xr:uid="{F6C05020-A2CE-42EC-A8A4-C3E07E762493}"/>
    <hyperlink ref="B87" r:id="rId86" display="https://www.hockey-reference.com/teams/STL/2023.html" xr:uid="{96CCF433-0AB3-4FC7-B855-4620F5623E6E}"/>
    <hyperlink ref="B88" r:id="rId87" display="https://www.hockey-reference.com/teams/ARI/2023.html" xr:uid="{B9BBAEBC-86FA-403B-9693-0822E94A5C2F}"/>
    <hyperlink ref="B89" r:id="rId88" display="https://www.hockey-reference.com/teams/CHI/2023.html" xr:uid="{EB4321C4-0E32-466B-AD09-F770BFED1B44}"/>
    <hyperlink ref="B90" r:id="rId89" display="https://www.hockey-reference.com/teams/VEG/2023.html" xr:uid="{7F6DF5B3-8E4D-40BC-9446-CCEB29EE614E}"/>
    <hyperlink ref="B91" r:id="rId90" display="https://www.hockey-reference.com/teams/EDM/2023.html" xr:uid="{F8DCFD1F-08CA-48DA-9AD9-3EB9D98B5107}"/>
    <hyperlink ref="B92" r:id="rId91" display="https://www.hockey-reference.com/teams/LAK/2023.html" xr:uid="{E5CF341A-E9E6-4599-938B-27E0FB7A7904}"/>
    <hyperlink ref="B93" r:id="rId92" display="https://www.hockey-reference.com/teams/SEA/2023.html" xr:uid="{701E69C2-BC3E-4C9D-8E37-FE645908D15D}"/>
    <hyperlink ref="B94" r:id="rId93" display="https://www.hockey-reference.com/teams/CGY/2023.html" xr:uid="{92EDB456-63DC-46D9-85E7-86622716F823}"/>
    <hyperlink ref="B95" r:id="rId94" display="https://www.hockey-reference.com/teams/VAN/2023.html" xr:uid="{312FD604-3D02-4963-8FFE-CA51117E1D44}"/>
    <hyperlink ref="B96" r:id="rId95" display="https://www.hockey-reference.com/teams/SJS/2023.html" xr:uid="{224EB8A6-27E0-432E-BD47-DDD07FB380F4}"/>
    <hyperlink ref="B97" r:id="rId96" display="https://www.hockey-reference.com/teams/ANA/2023.html" xr:uid="{BAC05D3D-ADF4-4D2A-87F1-2C75C78A2755}"/>
    <hyperlink ref="B98" r:id="rId97" display="https://www.hockey-reference.com/teams/FLA/2022.html" xr:uid="{BD31D62C-05BA-4327-9A75-A79D35BC1A7D}"/>
    <hyperlink ref="B99" r:id="rId98" display="https://www.hockey-reference.com/teams/TOR/2022.html" xr:uid="{39625AED-C4A1-4EFA-8CA3-BCEF313A44F4}"/>
    <hyperlink ref="B100" r:id="rId99" display="https://www.hockey-reference.com/teams/TBL/2022.html" xr:uid="{23AD4D6F-2D26-4292-894F-D7B4906699F5}"/>
    <hyperlink ref="B101" r:id="rId100" display="https://www.hockey-reference.com/teams/BOS/2022.html" xr:uid="{B6A36A1D-7068-422F-AE0C-CE1AE1803B35}"/>
    <hyperlink ref="B102" r:id="rId101" display="https://www.hockey-reference.com/teams/BUF/2022.html" xr:uid="{96C23952-B34B-4C2F-94E1-7360493D4545}"/>
    <hyperlink ref="B103" r:id="rId102" display="https://www.hockey-reference.com/teams/DET/2022.html" xr:uid="{940B4CA3-7CDE-4C2F-88A2-B7C95D49CC0C}"/>
    <hyperlink ref="B104" r:id="rId103" display="https://www.hockey-reference.com/teams/OTT/2022.html" xr:uid="{73E76022-7B80-4EB3-B1D7-BEC0D2ECD69E}"/>
    <hyperlink ref="B105" r:id="rId104" display="https://www.hockey-reference.com/teams/MTL/2022.html" xr:uid="{BBA8B24E-1E01-4561-84D1-FF246A9AD53A}"/>
    <hyperlink ref="B106" r:id="rId105" display="https://www.hockey-reference.com/teams/CAR/2022.html" xr:uid="{5CB7CF26-F9B0-4F3F-8949-7EFEEB6169D6}"/>
    <hyperlink ref="B107" r:id="rId106" display="https://www.hockey-reference.com/teams/NYR/2022.html" xr:uid="{3AE73269-84D9-4A61-8580-702F94198285}"/>
    <hyperlink ref="B108" r:id="rId107" display="https://www.hockey-reference.com/teams/PIT/2022.html" xr:uid="{CBF9BEBE-A0AC-4258-918A-8D44D05EEECB}"/>
    <hyperlink ref="B109" r:id="rId108" display="https://www.hockey-reference.com/teams/WSH/2022.html" xr:uid="{1B70FFB3-9DA6-4F74-A015-1EE34EA2ED6D}"/>
    <hyperlink ref="B110" r:id="rId109" display="https://www.hockey-reference.com/teams/NYI/2022.html" xr:uid="{B14FE8AC-145C-4603-8091-8492B183F3EE}"/>
    <hyperlink ref="B111" r:id="rId110" display="https://www.hockey-reference.com/teams/CBJ/2022.html" xr:uid="{DF78B92A-F5FC-4474-B44C-F10090822601}"/>
    <hyperlink ref="B112" r:id="rId111" display="https://www.hockey-reference.com/teams/NJD/2022.html" xr:uid="{DB44FC19-BCCB-4619-98FB-A6147177941C}"/>
    <hyperlink ref="B113" r:id="rId112" display="https://www.hockey-reference.com/teams/PHI/2022.html" xr:uid="{6145B9BD-9E0B-4A4C-9201-659D73745A1C}"/>
    <hyperlink ref="B114" r:id="rId113" display="https://www.hockey-reference.com/teams/COL/2022.html" xr:uid="{0E58933D-4E9C-4EA5-9F5C-D1587BCC65F1}"/>
    <hyperlink ref="B115" r:id="rId114" display="https://www.hockey-reference.com/teams/MIN/2022.html" xr:uid="{A4582996-E149-4FF5-AF12-84362DBAC309}"/>
    <hyperlink ref="B116" r:id="rId115" display="https://www.hockey-reference.com/teams/STL/2022.html" xr:uid="{DD8D2C87-4E48-4837-831A-9A9B4AD2D1B4}"/>
    <hyperlink ref="B117" r:id="rId116" display="https://www.hockey-reference.com/teams/DAL/2022.html" xr:uid="{EE825B02-0432-4DA3-997A-D6FB8AE4FB90}"/>
    <hyperlink ref="B118" r:id="rId117" display="https://www.hockey-reference.com/teams/NSH/2022.html" xr:uid="{AA1E08BA-7AC4-45BF-92F0-C0D41C70F1CA}"/>
    <hyperlink ref="B119" r:id="rId118" display="https://www.hockey-reference.com/teams/WPG/2022.html" xr:uid="{C0831D02-0AC2-497E-AC6E-62C8DE50F126}"/>
    <hyperlink ref="B120" r:id="rId119" display="https://www.hockey-reference.com/teams/CHI/2022.html" xr:uid="{BE4ADE3A-44DB-4987-9450-31CB7E6485B3}"/>
    <hyperlink ref="B121" r:id="rId120" display="https://www.hockey-reference.com/teams/ARI/2022.html" xr:uid="{FCACDFAE-830D-490D-B390-58453A5B73B4}"/>
    <hyperlink ref="B122" r:id="rId121" display="https://www.hockey-reference.com/teams/CGY/2022.html" xr:uid="{B6E3BA8C-1527-4DF1-A39A-2BE0618C716C}"/>
    <hyperlink ref="B123" r:id="rId122" display="https://www.hockey-reference.com/teams/EDM/2022.html" xr:uid="{8F53F197-949D-43C7-9F43-DBE9C95530AE}"/>
    <hyperlink ref="B124" r:id="rId123" display="https://www.hockey-reference.com/teams/LAK/2022.html" xr:uid="{9573652E-60E1-4168-AD4B-72B71AA06988}"/>
    <hyperlink ref="B125" r:id="rId124" display="https://www.hockey-reference.com/teams/VEG/2022.html" xr:uid="{449B6D3C-5302-456E-A2DD-8AEF69C1E3D3}"/>
    <hyperlink ref="B126" r:id="rId125" display="https://www.hockey-reference.com/teams/VAN/2022.html" xr:uid="{9B965F61-032E-4A56-BE5C-949A2475DB69}"/>
    <hyperlink ref="B127" r:id="rId126" display="https://www.hockey-reference.com/teams/SJS/2022.html" xr:uid="{3BC0D986-6373-44A2-83B0-84853084032E}"/>
    <hyperlink ref="B128" r:id="rId127" display="https://www.hockey-reference.com/teams/ANA/2022.html" xr:uid="{1B0F87C8-22A7-47A0-8913-B71AB8BFBFBE}"/>
    <hyperlink ref="B129" r:id="rId128" display="https://www.hockey-reference.com/teams/SEA/2022.html" xr:uid="{9FF1456A-F3B1-43AA-8B2A-E4378B224707}"/>
    <hyperlink ref="B130" r:id="rId129" display="https://www.hockey-reference.com/teams/BOS/2020.html" xr:uid="{C8F035DF-175D-4AFD-889E-5EFEBE489BB0}"/>
    <hyperlink ref="B131" r:id="rId130" display="https://www.hockey-reference.com/teams/TBL/2020.html" xr:uid="{70CC3DBD-0EE1-45A2-B9B6-D68BA3588749}"/>
    <hyperlink ref="B132" r:id="rId131" display="https://www.hockey-reference.com/teams/TOR/2020.html" xr:uid="{C4784B92-1687-4906-A9E3-FDAAFD5FE127}"/>
    <hyperlink ref="B133" r:id="rId132" display="https://www.hockey-reference.com/teams/FLA/2020.html" xr:uid="{02ED334F-FF23-484A-8AD6-2D6FF8052013}"/>
    <hyperlink ref="B134" r:id="rId133" display="https://www.hockey-reference.com/teams/MTL/2020.html" xr:uid="{65595DAC-825E-41FC-AF8D-F401C98C0EA9}"/>
    <hyperlink ref="B135" r:id="rId134" display="https://www.hockey-reference.com/teams/BUF/2020.html" xr:uid="{9BAF9531-20BA-425A-9DBA-31C61DAB3542}"/>
    <hyperlink ref="B136" r:id="rId135" display="https://www.hockey-reference.com/teams/OTT/2020.html" xr:uid="{9A8FD92B-15D8-4590-9217-2DFEAFFF6696}"/>
    <hyperlink ref="B137" r:id="rId136" display="https://www.hockey-reference.com/teams/DET/2020.html" xr:uid="{65843105-4AA0-46AB-811B-5D1DE6E49C17}"/>
    <hyperlink ref="B138" r:id="rId137" display="https://www.hockey-reference.com/teams/WSH/2020.html" xr:uid="{4EB0DDDA-A429-4ECA-9E4D-CC5C2FDA034C}"/>
    <hyperlink ref="B139" r:id="rId138" display="https://www.hockey-reference.com/teams/PHI/2020.html" xr:uid="{58C0EE1A-107A-415A-82EC-27AE0DF1A680}"/>
    <hyperlink ref="B140" r:id="rId139" display="https://www.hockey-reference.com/teams/PIT/2020.html" xr:uid="{872E1048-BC29-4123-B1B9-003589172194}"/>
    <hyperlink ref="B141" r:id="rId140" display="https://www.hockey-reference.com/teams/CAR/2020.html" xr:uid="{0DB9649C-2675-4D28-A47A-3A25626ADB5C}"/>
    <hyperlink ref="B142" r:id="rId141" display="https://www.hockey-reference.com/teams/CBJ/2020.html" xr:uid="{E2A2C52B-0E1C-4FA2-B1B2-FFCA2259847E}"/>
    <hyperlink ref="B143" r:id="rId142" display="https://www.hockey-reference.com/teams/NYI/2020.html" xr:uid="{F95F3F0A-21B3-4F3A-9693-6D1301083CC5}"/>
    <hyperlink ref="B144" r:id="rId143" display="https://www.hockey-reference.com/teams/NYR/2020.html" xr:uid="{DAE139E3-49C1-4DA3-B08A-BC41E5C8AA7A}"/>
    <hyperlink ref="B145" r:id="rId144" display="https://www.hockey-reference.com/teams/NJD/2020.html" xr:uid="{FF265422-C92F-4BAC-B6E4-4B5A28C999F6}"/>
    <hyperlink ref="B146" r:id="rId145" display="https://www.hockey-reference.com/teams/STL/2020.html" xr:uid="{66A0E4D4-7FB0-4319-94ED-7B12143369D2}"/>
    <hyperlink ref="B147" r:id="rId146" display="https://www.hockey-reference.com/teams/COL/2020.html" xr:uid="{1EC54E08-5169-4233-811E-363CC7463A62}"/>
    <hyperlink ref="B148" r:id="rId147" display="https://www.hockey-reference.com/teams/DAL/2020.html" xr:uid="{3D6053DB-BB13-4608-9DCF-63349C3C237C}"/>
    <hyperlink ref="B149" r:id="rId148" display="https://www.hockey-reference.com/teams/WPG/2020.html" xr:uid="{553FE4B0-A297-4D58-9F51-29AC244795D4}"/>
    <hyperlink ref="B150" r:id="rId149" display="https://www.hockey-reference.com/teams/NSH/2020.html" xr:uid="{3D390761-8130-48D9-BE2B-980E826F8F20}"/>
    <hyperlink ref="B151" r:id="rId150" display="https://www.hockey-reference.com/teams/MIN/2020.html" xr:uid="{30CE62E1-07D4-449B-BEBE-20A9881F788D}"/>
    <hyperlink ref="B152" r:id="rId151" display="https://www.hockey-reference.com/teams/CHI/2020.html" xr:uid="{E33792C6-FBB3-4C9F-82B6-280DA6E415F5}"/>
    <hyperlink ref="B153" r:id="rId152" display="https://www.hockey-reference.com/teams/VEG/2020.html" xr:uid="{7D6A80A8-2F4D-42AF-B7DB-8CF68EA02C70}"/>
    <hyperlink ref="B154" r:id="rId153" display="https://www.hockey-reference.com/teams/EDM/2020.html" xr:uid="{E1D8A2F9-D862-482E-B3DE-6CAE1C4C7FCA}"/>
    <hyperlink ref="B155" r:id="rId154" display="https://www.hockey-reference.com/teams/CGY/2020.html" xr:uid="{26A40BF9-4694-41FB-95D4-6E63862E2320}"/>
    <hyperlink ref="B156" r:id="rId155" display="https://www.hockey-reference.com/teams/VAN/2020.html" xr:uid="{562E50FB-8895-4413-9EAF-49980BCC91E3}"/>
    <hyperlink ref="B157" r:id="rId156" display="https://www.hockey-reference.com/teams/ARI/2020.html" xr:uid="{51261D68-8AF2-40D1-8DD7-8D69BDAC6E10}"/>
    <hyperlink ref="B158" r:id="rId157" display="https://www.hockey-reference.com/teams/ANA/2020.html" xr:uid="{3D430A54-BE44-43BD-9E1F-9092648C0242}"/>
    <hyperlink ref="B159" r:id="rId158" display="https://www.hockey-reference.com/teams/LAK/2020.html" xr:uid="{71B7189D-2583-4606-ABE2-9B77A517943C}"/>
    <hyperlink ref="B160" r:id="rId159" display="https://www.hockey-reference.com/teams/SJS/2020.html" xr:uid="{AD97086B-B122-424E-BA28-E8BBEF1810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79F8-E583-4857-9415-C1F681A81A7D}">
  <dimension ref="A1:F160"/>
  <sheetViews>
    <sheetView workbookViewId="0">
      <selection activeCell="J12" sqref="J12"/>
    </sheetView>
  </sheetViews>
  <sheetFormatPr defaultRowHeight="14.4"/>
  <cols>
    <col min="3" max="3" width="13.44140625" customWidth="1"/>
  </cols>
  <sheetData>
    <row r="1" spans="1:6">
      <c r="A1" t="s">
        <v>0</v>
      </c>
      <c r="B1" t="s">
        <v>29</v>
      </c>
      <c r="C1" t="s">
        <v>660</v>
      </c>
      <c r="D1" t="s">
        <v>3</v>
      </c>
      <c r="E1" t="s">
        <v>661</v>
      </c>
    </row>
    <row r="2" spans="1:6">
      <c r="A2">
        <v>2024</v>
      </c>
      <c r="B2" s="122" t="s">
        <v>22</v>
      </c>
      <c r="C2" s="124" t="str">
        <f>A2 &amp; "_" &amp; B2</f>
        <v>2024_TOR</v>
      </c>
      <c r="D2">
        <v>108</v>
      </c>
      <c r="E2">
        <f>_xlfn.XLOOKUP(C2,'Goalie Stats by Season'!$AF$2:$AF$184,'Goalie Stats by Season'!$O$2:$O$184,"")</f>
        <v>0.90900000000000003</v>
      </c>
      <c r="F2">
        <f>MIN(E2:E160)</f>
        <v>0.88300000000000001</v>
      </c>
    </row>
    <row r="3" spans="1:6">
      <c r="A3">
        <v>2024</v>
      </c>
      <c r="B3" s="122" t="s">
        <v>14</v>
      </c>
      <c r="C3" s="124" t="str">
        <f t="shared" ref="C3:C66" si="0">A3 &amp; "_" &amp; B3</f>
        <v>2024_TBL</v>
      </c>
      <c r="D3">
        <v>102</v>
      </c>
      <c r="E3">
        <f>_xlfn.XLOOKUP(C3,'Goalie Stats by Season'!$AF$2:$AF$184,'Goalie Stats by Season'!$O$2:$O$184,"")</f>
        <v>0.92100000000000004</v>
      </c>
    </row>
    <row r="4" spans="1:6">
      <c r="A4">
        <v>2024</v>
      </c>
      <c r="B4" s="122" t="s">
        <v>82</v>
      </c>
      <c r="C4" s="124" t="str">
        <f t="shared" si="0"/>
        <v>2024_FLA</v>
      </c>
      <c r="D4">
        <v>98</v>
      </c>
      <c r="E4">
        <f>_xlfn.XLOOKUP(C4,'Goalie Stats by Season'!$AF$2:$AF$184,'Goalie Stats by Season'!$O$2:$O$184,"")</f>
        <v>0.90500000000000003</v>
      </c>
    </row>
    <row r="5" spans="1:6">
      <c r="A5">
        <v>2024</v>
      </c>
      <c r="B5" s="122" t="s">
        <v>181</v>
      </c>
      <c r="C5" s="124" t="str">
        <f t="shared" si="0"/>
        <v>2024_OTT</v>
      </c>
      <c r="D5">
        <v>97</v>
      </c>
      <c r="E5">
        <f>_xlfn.XLOOKUP(C5,'Goalie Stats by Season'!$AF$2:$AF$184,'Goalie Stats by Season'!$O$2:$O$184,"")</f>
        <v>0.90900000000000003</v>
      </c>
    </row>
    <row r="6" spans="1:6">
      <c r="A6">
        <v>2024</v>
      </c>
      <c r="B6" s="122" t="s">
        <v>383</v>
      </c>
      <c r="C6" s="124" t="str">
        <f t="shared" si="0"/>
        <v>2024_MTL</v>
      </c>
      <c r="D6">
        <v>91</v>
      </c>
      <c r="E6">
        <f>_xlfn.XLOOKUP(C6,'Goalie Stats by Season'!$AF$2:$AF$184,'Goalie Stats by Season'!$O$2:$O$184,"")</f>
        <v>0.90100000000000002</v>
      </c>
    </row>
    <row r="7" spans="1:6">
      <c r="A7">
        <v>2024</v>
      </c>
      <c r="B7" s="122" t="s">
        <v>234</v>
      </c>
      <c r="C7" s="124" t="str">
        <f t="shared" si="0"/>
        <v>2024_DET</v>
      </c>
      <c r="D7">
        <v>86</v>
      </c>
      <c r="E7">
        <f>_xlfn.XLOOKUP(C7,'Goalie Stats by Season'!$AF$2:$AF$184,'Goalie Stats by Season'!$O$2:$O$184,"")</f>
        <v>0.9</v>
      </c>
    </row>
    <row r="8" spans="1:6">
      <c r="A8">
        <v>2024</v>
      </c>
      <c r="B8" s="122" t="s">
        <v>128</v>
      </c>
      <c r="C8" s="124" t="str">
        <f t="shared" si="0"/>
        <v>2024_BUF</v>
      </c>
      <c r="D8">
        <v>79</v>
      </c>
      <c r="E8">
        <f>_xlfn.XLOOKUP(C8,'Goalie Stats by Season'!$AF$2:$AF$184,'Goalie Stats by Season'!$O$2:$O$184,"")</f>
        <v>0.88700000000000001</v>
      </c>
    </row>
    <row r="9" spans="1:6">
      <c r="A9">
        <v>2024</v>
      </c>
      <c r="B9" s="122" t="s">
        <v>21</v>
      </c>
      <c r="C9" s="124" t="str">
        <f t="shared" si="0"/>
        <v>2024_BOS</v>
      </c>
      <c r="D9">
        <v>76</v>
      </c>
      <c r="E9">
        <f>_xlfn.XLOOKUP(C9,'Goalie Stats by Season'!$AF$2:$AF$184,'Goalie Stats by Season'!$O$2:$O$184,"")</f>
        <v>0.89200000000000002</v>
      </c>
    </row>
    <row r="10" spans="1:6">
      <c r="A10">
        <v>2024</v>
      </c>
      <c r="B10" s="122" t="s">
        <v>164</v>
      </c>
      <c r="C10" s="124" t="str">
        <f t="shared" si="0"/>
        <v>2024_WSH</v>
      </c>
      <c r="D10">
        <v>111</v>
      </c>
      <c r="E10">
        <f>_xlfn.XLOOKUP(C10,'Goalie Stats by Season'!$AF$2:$AF$184,'Goalie Stats by Season'!$O$2:$O$184,"")</f>
        <v>0.91</v>
      </c>
    </row>
    <row r="11" spans="1:6">
      <c r="A11">
        <v>2024</v>
      </c>
      <c r="B11" s="122" t="s">
        <v>228</v>
      </c>
      <c r="C11" s="124" t="str">
        <f t="shared" si="0"/>
        <v>2024_CAR</v>
      </c>
      <c r="D11">
        <v>99</v>
      </c>
      <c r="E11">
        <f>_xlfn.XLOOKUP(C11,'Goalie Stats by Season'!$AF$2:$AF$184,'Goalie Stats by Season'!$O$2:$O$184,"")</f>
        <v>0.89700000000000002</v>
      </c>
    </row>
    <row r="12" spans="1:6">
      <c r="A12">
        <v>2024</v>
      </c>
      <c r="B12" s="122" t="s">
        <v>150</v>
      </c>
      <c r="C12" s="124" t="str">
        <f t="shared" si="0"/>
        <v>2024_NJD</v>
      </c>
      <c r="D12">
        <v>91</v>
      </c>
      <c r="E12">
        <f>_xlfn.XLOOKUP(C12,'Goalie Stats by Season'!$AF$2:$AF$184,'Goalie Stats by Season'!$O$2:$O$184,"")</f>
        <v>0.9</v>
      </c>
    </row>
    <row r="13" spans="1:6">
      <c r="A13">
        <v>2024</v>
      </c>
      <c r="B13" s="122" t="s">
        <v>209</v>
      </c>
      <c r="C13" s="124" t="str">
        <f t="shared" si="0"/>
        <v>2024_CBJ</v>
      </c>
      <c r="D13">
        <v>89</v>
      </c>
      <c r="E13">
        <f>_xlfn.XLOOKUP(C13,'Goalie Stats by Season'!$AF$2:$AF$184,'Goalie Stats by Season'!$O$2:$O$184,"")</f>
        <v>0.89200000000000002</v>
      </c>
    </row>
    <row r="14" spans="1:6">
      <c r="A14">
        <v>2024</v>
      </c>
      <c r="B14" s="122" t="s">
        <v>60</v>
      </c>
      <c r="C14" s="124" t="str">
        <f t="shared" si="0"/>
        <v>2024_NYR</v>
      </c>
      <c r="D14">
        <v>85</v>
      </c>
      <c r="E14">
        <f>_xlfn.XLOOKUP(C14,'Goalie Stats by Season'!$AF$2:$AF$184,'Goalie Stats by Season'!$O$2:$O$184,"")</f>
        <v>0.90500000000000003</v>
      </c>
    </row>
    <row r="15" spans="1:6">
      <c r="A15">
        <v>2024</v>
      </c>
      <c r="B15" s="122" t="s">
        <v>194</v>
      </c>
      <c r="C15" s="124" t="str">
        <f t="shared" si="0"/>
        <v>2024_NYI</v>
      </c>
      <c r="D15">
        <v>82</v>
      </c>
      <c r="E15">
        <f>_xlfn.XLOOKUP(C15,'Goalie Stats by Season'!$AF$2:$AF$184,'Goalie Stats by Season'!$O$2:$O$184,"")</f>
        <v>0.90700000000000003</v>
      </c>
    </row>
    <row r="16" spans="1:6">
      <c r="A16">
        <v>2024</v>
      </c>
      <c r="B16" s="122" t="s">
        <v>27</v>
      </c>
      <c r="C16" s="124" t="str">
        <f t="shared" si="0"/>
        <v>2024_PIT</v>
      </c>
      <c r="D16">
        <v>80</v>
      </c>
      <c r="E16" t="str">
        <f>_xlfn.XLOOKUP(C16,'Goalie Stats by Season'!$AF$2:$AF$184,'Goalie Stats by Season'!$O$2:$O$184,"")</f>
        <v/>
      </c>
    </row>
    <row r="17" spans="1:5" ht="15" thickBot="1">
      <c r="A17">
        <v>2024</v>
      </c>
      <c r="B17" s="124" t="s">
        <v>143</v>
      </c>
      <c r="C17" s="124" t="str">
        <f t="shared" si="0"/>
        <v>2024_PHI</v>
      </c>
      <c r="D17">
        <v>76</v>
      </c>
      <c r="E17">
        <f>_xlfn.XLOOKUP(C17,'Goalie Stats by Season'!$AF$2:$AF$184,'Goalie Stats by Season'!$O$2:$O$184,"")</f>
        <v>0.88300000000000001</v>
      </c>
    </row>
    <row r="18" spans="1:5">
      <c r="A18">
        <v>2024</v>
      </c>
      <c r="B18" s="126" t="s">
        <v>23</v>
      </c>
      <c r="C18" s="124" t="str">
        <f t="shared" si="0"/>
        <v>2024_WPG</v>
      </c>
      <c r="D18">
        <v>116</v>
      </c>
      <c r="E18">
        <f>_xlfn.XLOOKUP(C18,'Goalie Stats by Season'!$AF$2:$AF$184,'Goalie Stats by Season'!$O$2:$O$184,"")</f>
        <v>0.92500000000000004</v>
      </c>
    </row>
    <row r="19" spans="1:5">
      <c r="A19">
        <v>2024</v>
      </c>
      <c r="B19" s="122" t="s">
        <v>79</v>
      </c>
      <c r="C19" s="124" t="str">
        <f t="shared" si="0"/>
        <v>2024_DAL</v>
      </c>
      <c r="D19">
        <v>106</v>
      </c>
      <c r="E19">
        <f>_xlfn.XLOOKUP(C19,'Goalie Stats by Season'!$AF$2:$AF$184,'Goalie Stats by Season'!$O$2:$O$184,"")</f>
        <v>0.90900000000000003</v>
      </c>
    </row>
    <row r="20" spans="1:5">
      <c r="A20">
        <v>2024</v>
      </c>
      <c r="B20" s="122" t="s">
        <v>17</v>
      </c>
      <c r="C20" s="124" t="str">
        <f t="shared" si="0"/>
        <v>2024_COL</v>
      </c>
      <c r="D20">
        <v>102</v>
      </c>
      <c r="E20" t="str">
        <f>_xlfn.XLOOKUP(C20,'Goalie Stats by Season'!$AF$2:$AF$184,'Goalie Stats by Season'!$O$2:$O$184,"")</f>
        <v/>
      </c>
    </row>
    <row r="21" spans="1:5">
      <c r="A21">
        <v>2024</v>
      </c>
      <c r="B21" s="122" t="s">
        <v>97</v>
      </c>
      <c r="C21" s="124" t="str">
        <f t="shared" si="0"/>
        <v>2024_MIN</v>
      </c>
      <c r="D21">
        <v>97</v>
      </c>
      <c r="E21">
        <f>_xlfn.XLOOKUP(C21,'Goalie Stats by Season'!$AF$2:$AF$184,'Goalie Stats by Season'!$O$2:$O$184,"")</f>
        <v>0.91400000000000003</v>
      </c>
    </row>
    <row r="22" spans="1:5">
      <c r="A22">
        <v>2024</v>
      </c>
      <c r="B22" s="122" t="s">
        <v>174</v>
      </c>
      <c r="C22" s="124" t="str">
        <f t="shared" si="0"/>
        <v>2024_STL</v>
      </c>
      <c r="D22">
        <v>96</v>
      </c>
      <c r="E22">
        <f>_xlfn.XLOOKUP(C22,'Goalie Stats by Season'!$AF$2:$AF$184,'Goalie Stats by Season'!$O$2:$O$184,"")</f>
        <v>0.9</v>
      </c>
    </row>
    <row r="23" spans="1:5">
      <c r="A23">
        <v>2024</v>
      </c>
      <c r="B23" s="122" t="s">
        <v>392</v>
      </c>
      <c r="C23" s="124" t="str">
        <f t="shared" si="0"/>
        <v>2024_UTA</v>
      </c>
      <c r="D23">
        <v>89</v>
      </c>
      <c r="E23">
        <f>_xlfn.XLOOKUP(C23,'Goalie Stats by Season'!$AF$2:$AF$184,'Goalie Stats by Season'!$O$2:$O$184,"")</f>
        <v>0.90400000000000003</v>
      </c>
    </row>
    <row r="24" spans="1:5">
      <c r="A24">
        <v>2024</v>
      </c>
      <c r="B24" s="122" t="s">
        <v>389</v>
      </c>
      <c r="C24" s="124" t="str">
        <f t="shared" si="0"/>
        <v>2024_NSH</v>
      </c>
      <c r="D24">
        <v>68</v>
      </c>
      <c r="E24">
        <f>_xlfn.XLOOKUP(C24,'Goalie Stats by Season'!$AF$2:$AF$184,'Goalie Stats by Season'!$O$2:$O$184,"")</f>
        <v>0.89500000000000002</v>
      </c>
    </row>
    <row r="25" spans="1:5">
      <c r="A25">
        <v>2024</v>
      </c>
      <c r="B25" s="122" t="s">
        <v>111</v>
      </c>
      <c r="C25" s="124" t="str">
        <f t="shared" si="0"/>
        <v>2024_CHI</v>
      </c>
      <c r="D25">
        <v>61</v>
      </c>
      <c r="E25" t="str">
        <f>_xlfn.XLOOKUP(C25,'Goalie Stats by Season'!$AF$2:$AF$184,'Goalie Stats by Season'!$O$2:$O$184,"")</f>
        <v/>
      </c>
    </row>
    <row r="26" spans="1:5">
      <c r="A26">
        <v>2024</v>
      </c>
      <c r="B26" s="122" t="s">
        <v>658</v>
      </c>
      <c r="C26" s="124" t="str">
        <f t="shared" si="0"/>
        <v>2024_VGK</v>
      </c>
      <c r="D26">
        <v>110</v>
      </c>
      <c r="E26" t="str">
        <f>_xlfn.XLOOKUP(C26,'Goalie Stats by Season'!$AF$2:$AF$184,'Goalie Stats by Season'!$O$2:$O$184,"")</f>
        <v/>
      </c>
    </row>
    <row r="27" spans="1:5">
      <c r="A27">
        <v>2024</v>
      </c>
      <c r="B27" s="122" t="s">
        <v>155</v>
      </c>
      <c r="C27" s="124" t="str">
        <f t="shared" si="0"/>
        <v>2024_LAK</v>
      </c>
      <c r="D27">
        <v>105</v>
      </c>
      <c r="E27">
        <f>_xlfn.XLOOKUP(C27,'Goalie Stats by Season'!$AF$2:$AF$184,'Goalie Stats by Season'!$O$2:$O$184,"")</f>
        <v>0.92100000000000004</v>
      </c>
    </row>
    <row r="28" spans="1:5">
      <c r="A28">
        <v>2024</v>
      </c>
      <c r="B28" s="122" t="s">
        <v>19</v>
      </c>
      <c r="C28" s="124" t="str">
        <f t="shared" si="0"/>
        <v>2024_EDM</v>
      </c>
      <c r="D28">
        <v>101</v>
      </c>
      <c r="E28">
        <f>_xlfn.XLOOKUP(C28,'Goalie Stats by Season'!$AF$2:$AF$184,'Goalie Stats by Season'!$O$2:$O$184,"")</f>
        <v>0.89600000000000002</v>
      </c>
    </row>
    <row r="29" spans="1:5">
      <c r="A29">
        <v>2024</v>
      </c>
      <c r="B29" s="122" t="s">
        <v>91</v>
      </c>
      <c r="C29" s="124" t="str">
        <f t="shared" si="0"/>
        <v>2024_CGY</v>
      </c>
      <c r="D29">
        <v>96</v>
      </c>
      <c r="E29">
        <f>_xlfn.XLOOKUP(C29,'Goalie Stats by Season'!$AF$2:$AF$184,'Goalie Stats by Season'!$O$2:$O$184,"")</f>
        <v>0.91</v>
      </c>
    </row>
    <row r="30" spans="1:5">
      <c r="A30">
        <v>2024</v>
      </c>
      <c r="B30" s="122" t="s">
        <v>69</v>
      </c>
      <c r="C30" s="124" t="str">
        <f t="shared" si="0"/>
        <v>2024_VAN</v>
      </c>
      <c r="D30">
        <v>90</v>
      </c>
      <c r="E30">
        <f>_xlfn.XLOOKUP(C30,'Goalie Stats by Season'!$AF$2:$AF$184,'Goalie Stats by Season'!$O$2:$O$184,"")</f>
        <v>0.90200000000000002</v>
      </c>
    </row>
    <row r="31" spans="1:5">
      <c r="A31">
        <v>2024</v>
      </c>
      <c r="B31" s="122" t="s">
        <v>213</v>
      </c>
      <c r="C31" s="124" t="str">
        <f t="shared" si="0"/>
        <v>2024_ANA</v>
      </c>
      <c r="D31">
        <v>80</v>
      </c>
      <c r="E31">
        <f>_xlfn.XLOOKUP(C31,'Goalie Stats by Season'!$AF$2:$AF$184,'Goalie Stats by Season'!$O$2:$O$184,"")</f>
        <v>0.90300000000000002</v>
      </c>
    </row>
    <row r="32" spans="1:5">
      <c r="A32">
        <v>2024</v>
      </c>
      <c r="B32" s="122" t="s">
        <v>394</v>
      </c>
      <c r="C32" s="124" t="str">
        <f t="shared" si="0"/>
        <v>2024_SEA</v>
      </c>
      <c r="D32">
        <v>76</v>
      </c>
      <c r="E32">
        <f>_xlfn.XLOOKUP(C32,'Goalie Stats by Season'!$AF$2:$AF$184,'Goalie Stats by Season'!$O$2:$O$184,"")</f>
        <v>0.90600000000000003</v>
      </c>
    </row>
    <row r="33" spans="1:5" ht="15" thickBot="1">
      <c r="A33">
        <v>2024</v>
      </c>
      <c r="B33" s="124" t="s">
        <v>171</v>
      </c>
      <c r="C33" s="124" t="str">
        <f t="shared" si="0"/>
        <v>2024_SJS</v>
      </c>
      <c r="D33">
        <v>52</v>
      </c>
      <c r="E33" t="str">
        <f>_xlfn.XLOOKUP(C33,'Goalie Stats by Season'!$AF$2:$AF$184,'Goalie Stats by Season'!$O$2:$O$184,"")</f>
        <v/>
      </c>
    </row>
    <row r="34" spans="1:5">
      <c r="A34">
        <v>2023</v>
      </c>
      <c r="B34" s="126" t="s">
        <v>82</v>
      </c>
      <c r="C34" s="124" t="str">
        <f t="shared" si="0"/>
        <v>2023_FLA</v>
      </c>
      <c r="D34">
        <v>110</v>
      </c>
      <c r="E34">
        <f>_xlfn.XLOOKUP(C34,'Goalie Stats by Season'!$AF$2:$AF$184,'Goalie Stats by Season'!$O$2:$O$184,"")</f>
        <v>0.91500000000000004</v>
      </c>
    </row>
    <row r="35" spans="1:5">
      <c r="A35">
        <v>2023</v>
      </c>
      <c r="B35" s="122" t="s">
        <v>21</v>
      </c>
      <c r="C35" s="124" t="str">
        <f t="shared" si="0"/>
        <v>2023_BOS</v>
      </c>
      <c r="D35">
        <v>109</v>
      </c>
      <c r="E35">
        <f>_xlfn.XLOOKUP(C35,'Goalie Stats by Season'!$AF$2:$AF$184,'Goalie Stats by Season'!$O$2:$O$184,"")</f>
        <v>0.91600000000000004</v>
      </c>
    </row>
    <row r="36" spans="1:5">
      <c r="A36">
        <v>2023</v>
      </c>
      <c r="B36" s="122" t="s">
        <v>22</v>
      </c>
      <c r="C36" s="124" t="str">
        <f t="shared" si="0"/>
        <v>2023_TOR</v>
      </c>
      <c r="D36">
        <v>102</v>
      </c>
      <c r="E36" t="str">
        <f>_xlfn.XLOOKUP(C36,'Goalie Stats by Season'!$AF$2:$AF$184,'Goalie Stats by Season'!$O$2:$O$184,"")</f>
        <v/>
      </c>
    </row>
    <row r="37" spans="1:5">
      <c r="A37">
        <v>2023</v>
      </c>
      <c r="B37" s="122" t="s">
        <v>14</v>
      </c>
      <c r="C37" s="124" t="str">
        <f t="shared" si="0"/>
        <v>2023_TBL</v>
      </c>
      <c r="D37">
        <v>98</v>
      </c>
      <c r="E37">
        <f>_xlfn.XLOOKUP(C37,'Goalie Stats by Season'!$AF$2:$AF$184,'Goalie Stats by Season'!$O$2:$O$184,"")</f>
        <v>0.9</v>
      </c>
    </row>
    <row r="38" spans="1:5">
      <c r="A38">
        <v>2023</v>
      </c>
      <c r="B38" s="122" t="s">
        <v>234</v>
      </c>
      <c r="C38" s="124" t="str">
        <f t="shared" si="0"/>
        <v>2023_DET</v>
      </c>
      <c r="D38">
        <v>91</v>
      </c>
      <c r="E38">
        <f>_xlfn.XLOOKUP(C38,'Goalie Stats by Season'!$AF$2:$AF$184,'Goalie Stats by Season'!$O$2:$O$184,"")</f>
        <v>0.90400000000000003</v>
      </c>
    </row>
    <row r="39" spans="1:5">
      <c r="A39">
        <v>2023</v>
      </c>
      <c r="B39" s="122" t="s">
        <v>128</v>
      </c>
      <c r="C39" s="124" t="str">
        <f t="shared" si="0"/>
        <v>2023_BUF</v>
      </c>
      <c r="D39">
        <v>84</v>
      </c>
      <c r="E39">
        <f>_xlfn.XLOOKUP(C39,'Goalie Stats by Season'!$AF$2:$AF$184,'Goalie Stats by Season'!$O$2:$O$184,"")</f>
        <v>0.91</v>
      </c>
    </row>
    <row r="40" spans="1:5">
      <c r="A40">
        <v>2023</v>
      </c>
      <c r="B40" s="122" t="s">
        <v>181</v>
      </c>
      <c r="C40" s="124" t="str">
        <f t="shared" si="0"/>
        <v>2023_OTT</v>
      </c>
      <c r="D40">
        <v>78</v>
      </c>
      <c r="E40">
        <f>_xlfn.XLOOKUP(C40,'Goalie Stats by Season'!$AF$2:$AF$184,'Goalie Stats by Season'!$O$2:$O$184,"")</f>
        <v>0.89</v>
      </c>
    </row>
    <row r="41" spans="1:5">
      <c r="A41">
        <v>2023</v>
      </c>
      <c r="B41" s="122" t="s">
        <v>383</v>
      </c>
      <c r="C41" s="124" t="str">
        <f t="shared" si="0"/>
        <v>2023_MTL</v>
      </c>
      <c r="D41">
        <v>76</v>
      </c>
      <c r="E41">
        <f>_xlfn.XLOOKUP(C41,'Goalie Stats by Season'!$AF$2:$AF$184,'Goalie Stats by Season'!$O$2:$O$184,"")</f>
        <v>0.90300000000000002</v>
      </c>
    </row>
    <row r="42" spans="1:5">
      <c r="A42">
        <v>2023</v>
      </c>
      <c r="B42" s="122" t="s">
        <v>60</v>
      </c>
      <c r="C42" s="124" t="str">
        <f t="shared" si="0"/>
        <v>2023_NYR</v>
      </c>
      <c r="D42">
        <v>114</v>
      </c>
      <c r="E42">
        <f>_xlfn.XLOOKUP(C42,'Goalie Stats by Season'!$AF$2:$AF$184,'Goalie Stats by Season'!$O$2:$O$184,"")</f>
        <v>0.91200000000000003</v>
      </c>
    </row>
    <row r="43" spans="1:5">
      <c r="A43">
        <v>2023</v>
      </c>
      <c r="B43" s="122" t="s">
        <v>228</v>
      </c>
      <c r="C43" s="124" t="str">
        <f t="shared" si="0"/>
        <v>2023_CAR</v>
      </c>
      <c r="D43">
        <v>111</v>
      </c>
      <c r="E43">
        <f>_xlfn.XLOOKUP(C43,'Goalie Stats by Season'!$AF$2:$AF$184,'Goalie Stats by Season'!$O$2:$O$184,"")</f>
        <v>0.91100000000000003</v>
      </c>
    </row>
    <row r="44" spans="1:5">
      <c r="A44">
        <v>2023</v>
      </c>
      <c r="B44" s="122" t="s">
        <v>194</v>
      </c>
      <c r="C44" s="124" t="str">
        <f t="shared" si="0"/>
        <v>2023_NYI</v>
      </c>
      <c r="D44">
        <v>94</v>
      </c>
      <c r="E44">
        <f>_xlfn.XLOOKUP(C44,'Goalie Stats by Season'!$AF$2:$AF$184,'Goalie Stats by Season'!$O$2:$O$184,"")</f>
        <v>0.90800000000000003</v>
      </c>
    </row>
    <row r="45" spans="1:5">
      <c r="A45">
        <v>2023</v>
      </c>
      <c r="B45" s="122" t="s">
        <v>164</v>
      </c>
      <c r="C45" s="124" t="str">
        <f t="shared" si="0"/>
        <v>2023_WSH</v>
      </c>
      <c r="D45">
        <v>91</v>
      </c>
      <c r="E45">
        <f>_xlfn.XLOOKUP(C45,'Goalie Stats by Season'!$AF$2:$AF$184,'Goalie Stats by Season'!$O$2:$O$184,"")</f>
        <v>0.91100000000000003</v>
      </c>
    </row>
    <row r="46" spans="1:5">
      <c r="A46">
        <v>2023</v>
      </c>
      <c r="B46" s="122" t="s">
        <v>27</v>
      </c>
      <c r="C46" s="124" t="str">
        <f t="shared" si="0"/>
        <v>2023_PIT</v>
      </c>
      <c r="D46">
        <v>88</v>
      </c>
      <c r="E46">
        <f>_xlfn.XLOOKUP(C46,'Goalie Stats by Season'!$AF$2:$AF$184,'Goalie Stats by Season'!$O$2:$O$184,"")</f>
        <v>0.90300000000000002</v>
      </c>
    </row>
    <row r="47" spans="1:5">
      <c r="A47">
        <v>2023</v>
      </c>
      <c r="B47" s="122" t="s">
        <v>143</v>
      </c>
      <c r="C47" s="124" t="str">
        <f t="shared" si="0"/>
        <v>2023_PHI</v>
      </c>
      <c r="D47">
        <v>87</v>
      </c>
      <c r="E47">
        <f>_xlfn.XLOOKUP(C47,'Goalie Stats by Season'!$AF$2:$AF$184,'Goalie Stats by Season'!$O$2:$O$184,"")</f>
        <v>0.89</v>
      </c>
    </row>
    <row r="48" spans="1:5">
      <c r="A48">
        <v>2023</v>
      </c>
      <c r="B48" s="122" t="s">
        <v>150</v>
      </c>
      <c r="C48" s="124" t="str">
        <f t="shared" si="0"/>
        <v>2023_NJD</v>
      </c>
      <c r="D48">
        <v>81</v>
      </c>
      <c r="E48" t="str">
        <f>_xlfn.XLOOKUP(C48,'Goalie Stats by Season'!$AF$2:$AF$184,'Goalie Stats by Season'!$O$2:$O$184,"")</f>
        <v/>
      </c>
    </row>
    <row r="49" spans="1:5" ht="15" thickBot="1">
      <c r="A49">
        <v>2023</v>
      </c>
      <c r="B49" s="124" t="s">
        <v>209</v>
      </c>
      <c r="C49" s="124" t="str">
        <f t="shared" si="0"/>
        <v>2023_CBJ</v>
      </c>
      <c r="D49">
        <v>66</v>
      </c>
      <c r="E49">
        <f>_xlfn.XLOOKUP(C49,'Goalie Stats by Season'!$AF$2:$AF$184,'Goalie Stats by Season'!$O$2:$O$184,"")</f>
        <v>0.89700000000000002</v>
      </c>
    </row>
    <row r="50" spans="1:5">
      <c r="A50">
        <v>2023</v>
      </c>
      <c r="B50" s="126" t="s">
        <v>79</v>
      </c>
      <c r="C50" s="124" t="str">
        <f t="shared" si="0"/>
        <v>2023_DAL</v>
      </c>
      <c r="D50">
        <v>113</v>
      </c>
      <c r="E50">
        <f>_xlfn.XLOOKUP(C50,'Goalie Stats by Season'!$AF$2:$AF$184,'Goalie Stats by Season'!$O$2:$O$184,"")</f>
        <v>0.90500000000000003</v>
      </c>
    </row>
    <row r="51" spans="1:5">
      <c r="A51">
        <v>2023</v>
      </c>
      <c r="B51" s="122" t="s">
        <v>23</v>
      </c>
      <c r="C51" s="124" t="str">
        <f t="shared" si="0"/>
        <v>2023_WPG</v>
      </c>
      <c r="D51">
        <v>110</v>
      </c>
      <c r="E51">
        <f>_xlfn.XLOOKUP(C51,'Goalie Stats by Season'!$AF$2:$AF$184,'Goalie Stats by Season'!$O$2:$O$184,"")</f>
        <v>0.92100000000000004</v>
      </c>
    </row>
    <row r="52" spans="1:5">
      <c r="A52">
        <v>2023</v>
      </c>
      <c r="B52" s="122" t="s">
        <v>17</v>
      </c>
      <c r="C52" s="124" t="str">
        <f t="shared" si="0"/>
        <v>2023_COL</v>
      </c>
      <c r="D52">
        <v>107</v>
      </c>
      <c r="E52">
        <f>_xlfn.XLOOKUP(C52,'Goalie Stats by Season'!$AF$2:$AF$184,'Goalie Stats by Season'!$O$2:$O$184,"")</f>
        <v>0.89700000000000002</v>
      </c>
    </row>
    <row r="53" spans="1:5">
      <c r="A53">
        <v>2023</v>
      </c>
      <c r="B53" s="122" t="s">
        <v>389</v>
      </c>
      <c r="C53" s="124" t="str">
        <f t="shared" si="0"/>
        <v>2023_NSH</v>
      </c>
      <c r="D53">
        <v>99</v>
      </c>
      <c r="E53">
        <f>_xlfn.XLOOKUP(C53,'Goalie Stats by Season'!$AF$2:$AF$184,'Goalie Stats by Season'!$O$2:$O$184,"")</f>
        <v>0.90600000000000003</v>
      </c>
    </row>
    <row r="54" spans="1:5">
      <c r="A54">
        <v>2023</v>
      </c>
      <c r="B54" s="122" t="s">
        <v>174</v>
      </c>
      <c r="C54" s="124" t="str">
        <f t="shared" si="0"/>
        <v>2023_STL</v>
      </c>
      <c r="D54">
        <v>92</v>
      </c>
      <c r="E54">
        <f>_xlfn.XLOOKUP(C54,'Goalie Stats by Season'!$AF$2:$AF$184,'Goalie Stats by Season'!$O$2:$O$184,"")</f>
        <v>0.91300000000000003</v>
      </c>
    </row>
    <row r="55" spans="1:5">
      <c r="A55">
        <v>2023</v>
      </c>
      <c r="B55" s="122" t="s">
        <v>97</v>
      </c>
      <c r="C55" s="124" t="str">
        <f t="shared" si="0"/>
        <v>2023_MIN</v>
      </c>
      <c r="D55">
        <v>87</v>
      </c>
      <c r="E55">
        <f>_xlfn.XLOOKUP(C55,'Goalie Stats by Season'!$AF$2:$AF$184,'Goalie Stats by Season'!$O$2:$O$184,"")</f>
        <v>0.89900000000000002</v>
      </c>
    </row>
    <row r="56" spans="1:5">
      <c r="A56">
        <v>2023</v>
      </c>
      <c r="B56" s="122" t="s">
        <v>444</v>
      </c>
      <c r="C56" s="124" t="str">
        <f t="shared" si="0"/>
        <v>2023_ARI</v>
      </c>
      <c r="D56">
        <v>77</v>
      </c>
      <c r="E56">
        <f>_xlfn.XLOOKUP(C56,'Goalie Stats by Season'!$AF$2:$AF$184,'Goalie Stats by Season'!$O$2:$O$184,"")</f>
        <v>0.90700000000000003</v>
      </c>
    </row>
    <row r="57" spans="1:5">
      <c r="A57">
        <v>2023</v>
      </c>
      <c r="B57" s="122" t="s">
        <v>111</v>
      </c>
      <c r="C57" s="124" t="str">
        <f t="shared" si="0"/>
        <v>2023_CHI</v>
      </c>
      <c r="D57">
        <v>52</v>
      </c>
      <c r="E57">
        <f>_xlfn.XLOOKUP(C57,'Goalie Stats by Season'!$AF$2:$AF$184,'Goalie Stats by Season'!$O$2:$O$184,"")</f>
        <v>0.90700000000000003</v>
      </c>
    </row>
    <row r="58" spans="1:5">
      <c r="A58">
        <v>2023</v>
      </c>
      <c r="B58" s="122" t="s">
        <v>69</v>
      </c>
      <c r="C58" s="124" t="str">
        <f t="shared" si="0"/>
        <v>2023_VAN</v>
      </c>
      <c r="D58">
        <v>109</v>
      </c>
      <c r="E58">
        <f>_xlfn.XLOOKUP(C58,'Goalie Stats by Season'!$AF$2:$AF$184,'Goalie Stats by Season'!$O$2:$O$184,"")</f>
        <v>0.91800000000000004</v>
      </c>
    </row>
    <row r="59" spans="1:5">
      <c r="A59">
        <v>2023</v>
      </c>
      <c r="B59" s="122" t="s">
        <v>19</v>
      </c>
      <c r="C59" s="124" t="str">
        <f t="shared" si="0"/>
        <v>2023_EDM</v>
      </c>
      <c r="D59">
        <v>104</v>
      </c>
      <c r="E59">
        <f>_xlfn.XLOOKUP(C59,'Goalie Stats by Season'!$AF$2:$AF$184,'Goalie Stats by Season'!$O$2:$O$184,"")</f>
        <v>0.90500000000000003</v>
      </c>
    </row>
    <row r="60" spans="1:5">
      <c r="A60">
        <v>2023</v>
      </c>
      <c r="B60" s="122" t="s">
        <v>155</v>
      </c>
      <c r="C60" s="124" t="str">
        <f t="shared" si="0"/>
        <v>2023_LAK</v>
      </c>
      <c r="D60">
        <v>99</v>
      </c>
      <c r="E60">
        <f>_xlfn.XLOOKUP(C60,'Goalie Stats by Season'!$AF$2:$AF$184,'Goalie Stats by Season'!$O$2:$O$184,"")</f>
        <v>0.91300000000000003</v>
      </c>
    </row>
    <row r="61" spans="1:5">
      <c r="A61">
        <v>2023</v>
      </c>
      <c r="B61" s="122" t="s">
        <v>658</v>
      </c>
      <c r="C61" s="124" t="str">
        <f t="shared" si="0"/>
        <v>2023_VGK</v>
      </c>
      <c r="D61">
        <v>98</v>
      </c>
      <c r="E61" t="str">
        <f>_xlfn.XLOOKUP(C61,'Goalie Stats by Season'!$AF$2:$AF$184,'Goalie Stats by Season'!$O$2:$O$184,"")</f>
        <v/>
      </c>
    </row>
    <row r="62" spans="1:5">
      <c r="A62">
        <v>2023</v>
      </c>
      <c r="B62" s="122" t="s">
        <v>91</v>
      </c>
      <c r="C62" s="124" t="str">
        <f t="shared" si="0"/>
        <v>2023_CGY</v>
      </c>
      <c r="D62">
        <v>81</v>
      </c>
      <c r="E62">
        <f>_xlfn.XLOOKUP(C62,'Goalie Stats by Season'!$AF$2:$AF$184,'Goalie Stats by Season'!$O$2:$O$184,"")</f>
        <v>0.90500000000000003</v>
      </c>
    </row>
    <row r="63" spans="1:5">
      <c r="A63">
        <v>2023</v>
      </c>
      <c r="B63" s="122" t="s">
        <v>394</v>
      </c>
      <c r="C63" s="124" t="str">
        <f t="shared" si="0"/>
        <v>2023_SEA</v>
      </c>
      <c r="D63">
        <v>81</v>
      </c>
      <c r="E63">
        <f>_xlfn.XLOOKUP(C63,'Goalie Stats by Season'!$AF$2:$AF$184,'Goalie Stats by Season'!$O$2:$O$184,"")</f>
        <v>0.91600000000000004</v>
      </c>
    </row>
    <row r="64" spans="1:5">
      <c r="A64">
        <v>2023</v>
      </c>
      <c r="B64" s="128" t="s">
        <v>213</v>
      </c>
      <c r="C64" s="124" t="str">
        <f t="shared" si="0"/>
        <v>2023_ANA</v>
      </c>
      <c r="D64">
        <v>59</v>
      </c>
      <c r="E64">
        <f>_xlfn.XLOOKUP(C64,'Goalie Stats by Season'!$AF$2:$AF$184,'Goalie Stats by Season'!$O$2:$O$184,"")</f>
        <v>0.88800000000000001</v>
      </c>
    </row>
    <row r="65" spans="1:5" ht="15" thickBot="1">
      <c r="A65">
        <v>2023</v>
      </c>
      <c r="B65" s="130" t="s">
        <v>171</v>
      </c>
      <c r="C65" s="124" t="str">
        <f t="shared" si="0"/>
        <v>2023_SJS</v>
      </c>
      <c r="D65">
        <v>47</v>
      </c>
      <c r="E65">
        <f>_xlfn.XLOOKUP(C65,'Goalie Stats by Season'!$AF$2:$AF$184,'Goalie Stats by Season'!$O$2:$O$184,"")</f>
        <v>0.89900000000000002</v>
      </c>
    </row>
    <row r="66" spans="1:5">
      <c r="A66">
        <v>2022</v>
      </c>
      <c r="B66" s="126" t="s">
        <v>21</v>
      </c>
      <c r="C66" s="124" t="str">
        <f t="shared" si="0"/>
        <v>2022_BOS</v>
      </c>
      <c r="D66">
        <v>135</v>
      </c>
      <c r="E66">
        <f>_xlfn.XLOOKUP(C66,'Goalie Stats by Season'!$AF$2:$AF$184,'Goalie Stats by Season'!$O$2:$O$184,"")</f>
        <v>0.93799999999999994</v>
      </c>
    </row>
    <row r="67" spans="1:5">
      <c r="A67">
        <v>2022</v>
      </c>
      <c r="B67" s="122" t="s">
        <v>22</v>
      </c>
      <c r="C67" s="124" t="str">
        <f t="shared" ref="C67:C130" si="1">A67 &amp; "_" &amp; B67</f>
        <v>2022_TOR</v>
      </c>
      <c r="D67">
        <v>111</v>
      </c>
      <c r="E67">
        <f>_xlfn.XLOOKUP(C67,'Goalie Stats by Season'!$AF$2:$AF$184,'Goalie Stats by Season'!$O$2:$O$184,"")</f>
        <v>0.91900000000000004</v>
      </c>
    </row>
    <row r="68" spans="1:5">
      <c r="A68">
        <v>2022</v>
      </c>
      <c r="B68" s="122" t="s">
        <v>14</v>
      </c>
      <c r="C68" s="124" t="str">
        <f t="shared" si="1"/>
        <v>2022_TBL</v>
      </c>
      <c r="D68">
        <v>98</v>
      </c>
      <c r="E68">
        <f>_xlfn.XLOOKUP(C68,'Goalie Stats by Season'!$AF$2:$AF$184,'Goalie Stats by Season'!$O$2:$O$184,"")</f>
        <v>0.91500000000000004</v>
      </c>
    </row>
    <row r="69" spans="1:5">
      <c r="A69">
        <v>2022</v>
      </c>
      <c r="B69" s="122" t="s">
        <v>82</v>
      </c>
      <c r="C69" s="124" t="str">
        <f t="shared" si="1"/>
        <v>2022_FLA</v>
      </c>
      <c r="D69">
        <v>92</v>
      </c>
      <c r="E69">
        <f>_xlfn.XLOOKUP(C69,'Goalie Stats by Season'!$AF$2:$AF$184,'Goalie Stats by Season'!$O$2:$O$184,"")</f>
        <v>0.90100000000000002</v>
      </c>
    </row>
    <row r="70" spans="1:5">
      <c r="A70">
        <v>2022</v>
      </c>
      <c r="B70" s="122" t="s">
        <v>128</v>
      </c>
      <c r="C70" s="124" t="str">
        <f t="shared" si="1"/>
        <v>2022_BUF</v>
      </c>
      <c r="D70">
        <v>91</v>
      </c>
      <c r="E70" t="str">
        <f>_xlfn.XLOOKUP(C70,'Goalie Stats by Season'!$AF$2:$AF$184,'Goalie Stats by Season'!$O$2:$O$184,"")</f>
        <v/>
      </c>
    </row>
    <row r="71" spans="1:5">
      <c r="A71">
        <v>2022</v>
      </c>
      <c r="B71" s="122" t="s">
        <v>181</v>
      </c>
      <c r="C71" s="124" t="str">
        <f t="shared" si="1"/>
        <v>2022_OTT</v>
      </c>
      <c r="D71">
        <v>86</v>
      </c>
      <c r="E71" t="str">
        <f>_xlfn.XLOOKUP(C71,'Goalie Stats by Season'!$AF$2:$AF$184,'Goalie Stats by Season'!$O$2:$O$184,"")</f>
        <v/>
      </c>
    </row>
    <row r="72" spans="1:5">
      <c r="A72">
        <v>2022</v>
      </c>
      <c r="B72" s="122" t="s">
        <v>234</v>
      </c>
      <c r="C72" s="124" t="str">
        <f t="shared" si="1"/>
        <v>2022_DET</v>
      </c>
      <c r="D72">
        <v>80</v>
      </c>
      <c r="E72">
        <f>_xlfn.XLOOKUP(C72,'Goalie Stats by Season'!$AF$2:$AF$184,'Goalie Stats by Season'!$O$2:$O$184,"")</f>
        <v>0.89600000000000002</v>
      </c>
    </row>
    <row r="73" spans="1:5">
      <c r="A73">
        <v>2022</v>
      </c>
      <c r="B73" s="122" t="s">
        <v>383</v>
      </c>
      <c r="C73" s="124" t="str">
        <f t="shared" si="1"/>
        <v>2022_MTL</v>
      </c>
      <c r="D73">
        <v>68</v>
      </c>
      <c r="E73">
        <f>_xlfn.XLOOKUP(C73,'Goalie Stats by Season'!$AF$2:$AF$184,'Goalie Stats by Season'!$O$2:$O$184,"")</f>
        <v>0.89100000000000001</v>
      </c>
    </row>
    <row r="74" spans="1:5">
      <c r="A74">
        <v>2022</v>
      </c>
      <c r="B74" s="122" t="s">
        <v>228</v>
      </c>
      <c r="C74" s="124" t="str">
        <f t="shared" si="1"/>
        <v>2022_CAR</v>
      </c>
      <c r="D74">
        <v>113</v>
      </c>
      <c r="E74" t="str">
        <f>_xlfn.XLOOKUP(C74,'Goalie Stats by Season'!$AF$2:$AF$184,'Goalie Stats by Season'!$O$2:$O$184,"")</f>
        <v/>
      </c>
    </row>
    <row r="75" spans="1:5">
      <c r="A75">
        <v>2022</v>
      </c>
      <c r="B75" s="122" t="s">
        <v>150</v>
      </c>
      <c r="C75" s="124" t="str">
        <f t="shared" si="1"/>
        <v>2022_NJD</v>
      </c>
      <c r="D75">
        <v>112</v>
      </c>
      <c r="E75">
        <f>_xlfn.XLOOKUP(C75,'Goalie Stats by Season'!$AF$2:$AF$184,'Goalie Stats by Season'!$O$2:$O$184,"")</f>
        <v>0.91100000000000003</v>
      </c>
    </row>
    <row r="76" spans="1:5">
      <c r="A76">
        <v>2022</v>
      </c>
      <c r="B76" s="122" t="s">
        <v>60</v>
      </c>
      <c r="C76" s="124" t="str">
        <f t="shared" si="1"/>
        <v>2022_NYR</v>
      </c>
      <c r="D76">
        <v>107</v>
      </c>
      <c r="E76">
        <f>_xlfn.XLOOKUP(C76,'Goalie Stats by Season'!$AF$2:$AF$184,'Goalie Stats by Season'!$O$2:$O$184,"")</f>
        <v>0.91600000000000004</v>
      </c>
    </row>
    <row r="77" spans="1:5">
      <c r="A77">
        <v>2022</v>
      </c>
      <c r="B77" s="122" t="s">
        <v>194</v>
      </c>
      <c r="C77" s="124" t="str">
        <f t="shared" si="1"/>
        <v>2022_NYI</v>
      </c>
      <c r="D77">
        <v>93</v>
      </c>
      <c r="E77">
        <f>_xlfn.XLOOKUP(C77,'Goalie Stats by Season'!$AF$2:$AF$184,'Goalie Stats by Season'!$O$2:$O$184,"")</f>
        <v>0.92400000000000004</v>
      </c>
    </row>
    <row r="78" spans="1:5">
      <c r="A78">
        <v>2022</v>
      </c>
      <c r="B78" s="122" t="s">
        <v>27</v>
      </c>
      <c r="C78" s="124" t="str">
        <f t="shared" si="1"/>
        <v>2022_PIT</v>
      </c>
      <c r="D78">
        <v>91</v>
      </c>
      <c r="E78">
        <f>_xlfn.XLOOKUP(C78,'Goalie Stats by Season'!$AF$2:$AF$184,'Goalie Stats by Season'!$O$2:$O$184,"")</f>
        <v>0.90900000000000003</v>
      </c>
    </row>
    <row r="79" spans="1:5">
      <c r="A79">
        <v>2022</v>
      </c>
      <c r="B79" s="122" t="s">
        <v>164</v>
      </c>
      <c r="C79" s="124" t="str">
        <f t="shared" si="1"/>
        <v>2022_WSH</v>
      </c>
      <c r="D79">
        <v>80</v>
      </c>
      <c r="E79">
        <f>_xlfn.XLOOKUP(C79,'Goalie Stats by Season'!$AF$2:$AF$184,'Goalie Stats by Season'!$O$2:$O$184,"")</f>
        <v>0.90800000000000003</v>
      </c>
    </row>
    <row r="80" spans="1:5">
      <c r="A80">
        <v>2022</v>
      </c>
      <c r="B80" s="122" t="s">
        <v>143</v>
      </c>
      <c r="C80" s="124" t="str">
        <f t="shared" si="1"/>
        <v>2022_PHI</v>
      </c>
      <c r="D80">
        <v>75</v>
      </c>
      <c r="E80">
        <f>_xlfn.XLOOKUP(C80,'Goalie Stats by Season'!$AF$2:$AF$184,'Goalie Stats by Season'!$O$2:$O$184,"")</f>
        <v>0.90700000000000003</v>
      </c>
    </row>
    <row r="81" spans="1:5" ht="15" thickBot="1">
      <c r="A81">
        <v>2022</v>
      </c>
      <c r="B81" s="124" t="s">
        <v>209</v>
      </c>
      <c r="C81" s="124" t="str">
        <f t="shared" si="1"/>
        <v>2022_CBJ</v>
      </c>
      <c r="D81">
        <v>59</v>
      </c>
      <c r="E81" t="str">
        <f>_xlfn.XLOOKUP(C81,'Goalie Stats by Season'!$AF$2:$AF$184,'Goalie Stats by Season'!$O$2:$O$184,"")</f>
        <v/>
      </c>
    </row>
    <row r="82" spans="1:5">
      <c r="A82">
        <v>2022</v>
      </c>
      <c r="B82" s="126" t="s">
        <v>17</v>
      </c>
      <c r="C82" s="124" t="str">
        <f t="shared" si="1"/>
        <v>2022_COL</v>
      </c>
      <c r="D82">
        <v>109</v>
      </c>
      <c r="E82">
        <f>_xlfn.XLOOKUP(C82,'Goalie Stats by Season'!$AF$2:$AF$184,'Goalie Stats by Season'!$O$2:$O$184,"")</f>
        <v>0.91800000000000004</v>
      </c>
    </row>
    <row r="83" spans="1:5">
      <c r="A83">
        <v>2022</v>
      </c>
      <c r="B83" s="122" t="s">
        <v>79</v>
      </c>
      <c r="C83" s="124" t="str">
        <f t="shared" si="1"/>
        <v>2022_DAL</v>
      </c>
      <c r="D83">
        <v>108</v>
      </c>
      <c r="E83">
        <f>_xlfn.XLOOKUP(C83,'Goalie Stats by Season'!$AF$2:$AF$184,'Goalie Stats by Season'!$O$2:$O$184,"")</f>
        <v>0.91900000000000004</v>
      </c>
    </row>
    <row r="84" spans="1:5">
      <c r="A84">
        <v>2022</v>
      </c>
      <c r="B84" s="122" t="s">
        <v>97</v>
      </c>
      <c r="C84" s="124" t="str">
        <f t="shared" si="1"/>
        <v>2022_MIN</v>
      </c>
      <c r="D84">
        <v>103</v>
      </c>
      <c r="E84">
        <f>_xlfn.XLOOKUP(C84,'Goalie Stats by Season'!$AF$2:$AF$184,'Goalie Stats by Season'!$O$2:$O$184,"")</f>
        <v>0.90800000000000003</v>
      </c>
    </row>
    <row r="85" spans="1:5">
      <c r="A85">
        <v>2022</v>
      </c>
      <c r="B85" s="122" t="s">
        <v>23</v>
      </c>
      <c r="C85" s="124" t="str">
        <f t="shared" si="1"/>
        <v>2022_WPG</v>
      </c>
      <c r="D85">
        <v>95</v>
      </c>
      <c r="E85">
        <f>_xlfn.XLOOKUP(C85,'Goalie Stats by Season'!$AF$2:$AF$184,'Goalie Stats by Season'!$O$2:$O$184,"")</f>
        <v>0.92</v>
      </c>
    </row>
    <row r="86" spans="1:5">
      <c r="A86">
        <v>2022</v>
      </c>
      <c r="B86" s="122" t="s">
        <v>389</v>
      </c>
      <c r="C86" s="124" t="str">
        <f t="shared" si="1"/>
        <v>2022_NSH</v>
      </c>
      <c r="D86">
        <v>92</v>
      </c>
      <c r="E86">
        <f>_xlfn.XLOOKUP(C86,'Goalie Stats by Season'!$AF$2:$AF$184,'Goalie Stats by Season'!$O$2:$O$184,"")</f>
        <v>0.91900000000000004</v>
      </c>
    </row>
    <row r="87" spans="1:5">
      <c r="A87">
        <v>2022</v>
      </c>
      <c r="B87" s="122" t="s">
        <v>174</v>
      </c>
      <c r="C87" s="124" t="str">
        <f t="shared" si="1"/>
        <v>2022_STL</v>
      </c>
      <c r="D87">
        <v>81</v>
      </c>
      <c r="E87">
        <f>_xlfn.XLOOKUP(C87,'Goalie Stats by Season'!$AF$2:$AF$184,'Goalie Stats by Season'!$O$2:$O$184,"")</f>
        <v>0.89400000000000002</v>
      </c>
    </row>
    <row r="88" spans="1:5">
      <c r="A88">
        <v>2022</v>
      </c>
      <c r="B88" s="122" t="s">
        <v>444</v>
      </c>
      <c r="C88" s="124" t="str">
        <f t="shared" si="1"/>
        <v>2022_ARI</v>
      </c>
      <c r="D88">
        <v>70</v>
      </c>
      <c r="E88">
        <f>_xlfn.XLOOKUP(C88,'Goalie Stats by Season'!$AF$2:$AF$184,'Goalie Stats by Season'!$O$2:$O$184,"")</f>
        <v>0.89900000000000002</v>
      </c>
    </row>
    <row r="89" spans="1:5">
      <c r="A89">
        <v>2022</v>
      </c>
      <c r="B89" s="122" t="s">
        <v>111</v>
      </c>
      <c r="C89" s="124" t="str">
        <f t="shared" si="1"/>
        <v>2022_CHI</v>
      </c>
      <c r="D89">
        <v>59</v>
      </c>
      <c r="E89" t="str">
        <f>_xlfn.XLOOKUP(C89,'Goalie Stats by Season'!$AF$2:$AF$184,'Goalie Stats by Season'!$O$2:$O$184,"")</f>
        <v/>
      </c>
    </row>
    <row r="90" spans="1:5">
      <c r="A90">
        <v>2022</v>
      </c>
      <c r="B90" s="122" t="s">
        <v>658</v>
      </c>
      <c r="C90" s="124" t="str">
        <f t="shared" si="1"/>
        <v>2022_VGK</v>
      </c>
      <c r="D90">
        <v>111</v>
      </c>
      <c r="E90" t="str">
        <f>_xlfn.XLOOKUP(C90,'Goalie Stats by Season'!$AF$2:$AF$184,'Goalie Stats by Season'!$O$2:$O$184,"")</f>
        <v/>
      </c>
    </row>
    <row r="91" spans="1:5">
      <c r="A91">
        <v>2022</v>
      </c>
      <c r="B91" s="122" t="s">
        <v>19</v>
      </c>
      <c r="C91" s="124" t="str">
        <f t="shared" si="1"/>
        <v>2022_EDM</v>
      </c>
      <c r="D91">
        <v>109</v>
      </c>
      <c r="E91">
        <f>_xlfn.XLOOKUP(C91,'Goalie Stats by Season'!$AF$2:$AF$184,'Goalie Stats by Season'!$O$2:$O$184,"")</f>
        <v>0.91300000000000003</v>
      </c>
    </row>
    <row r="92" spans="1:5">
      <c r="A92">
        <v>2022</v>
      </c>
      <c r="B92" s="122" t="s">
        <v>155</v>
      </c>
      <c r="C92" s="124" t="str">
        <f t="shared" si="1"/>
        <v>2022_LAK</v>
      </c>
      <c r="D92">
        <v>104</v>
      </c>
      <c r="E92" t="str">
        <f>_xlfn.XLOOKUP(C92,'Goalie Stats by Season'!$AF$2:$AF$184,'Goalie Stats by Season'!$O$2:$O$184,"")</f>
        <v/>
      </c>
    </row>
    <row r="93" spans="1:5">
      <c r="A93">
        <v>2022</v>
      </c>
      <c r="B93" s="122" t="s">
        <v>394</v>
      </c>
      <c r="C93" s="124" t="str">
        <f t="shared" si="1"/>
        <v>2022_SEA</v>
      </c>
      <c r="D93">
        <v>100</v>
      </c>
      <c r="E93">
        <f>_xlfn.XLOOKUP(C93,'Goalie Stats by Season'!$AF$2:$AF$184,'Goalie Stats by Season'!$O$2:$O$184,"")</f>
        <v>0.88600000000000001</v>
      </c>
    </row>
    <row r="94" spans="1:5">
      <c r="A94">
        <v>2022</v>
      </c>
      <c r="B94" s="122" t="s">
        <v>91</v>
      </c>
      <c r="C94" s="124" t="str">
        <f t="shared" si="1"/>
        <v>2022_CGY</v>
      </c>
      <c r="D94">
        <v>93</v>
      </c>
      <c r="E94">
        <f>_xlfn.XLOOKUP(C94,'Goalie Stats by Season'!$AF$2:$AF$184,'Goalie Stats by Season'!$O$2:$O$184,"")</f>
        <v>0.89200000000000002</v>
      </c>
    </row>
    <row r="95" spans="1:5">
      <c r="A95">
        <v>2022</v>
      </c>
      <c r="B95" s="122" t="s">
        <v>69</v>
      </c>
      <c r="C95" s="124" t="str">
        <f t="shared" si="1"/>
        <v>2022_VAN</v>
      </c>
      <c r="D95">
        <v>83</v>
      </c>
      <c r="E95" t="str">
        <f>_xlfn.XLOOKUP(C95,'Goalie Stats by Season'!$AF$2:$AF$184,'Goalie Stats by Season'!$O$2:$O$184,"")</f>
        <v/>
      </c>
    </row>
    <row r="96" spans="1:5">
      <c r="A96">
        <v>2022</v>
      </c>
      <c r="B96" s="122" t="s">
        <v>171</v>
      </c>
      <c r="C96" s="124" t="str">
        <f t="shared" si="1"/>
        <v>2022_SJS</v>
      </c>
      <c r="D96">
        <v>60</v>
      </c>
      <c r="E96">
        <f>_xlfn.XLOOKUP(C96,'Goalie Stats by Season'!$AF$2:$AF$184,'Goalie Stats by Season'!$O$2:$O$184,"")</f>
        <v>0.89</v>
      </c>
    </row>
    <row r="97" spans="1:5" ht="15" thickBot="1">
      <c r="A97">
        <v>2022</v>
      </c>
      <c r="B97" s="124" t="s">
        <v>213</v>
      </c>
      <c r="C97" s="124" t="str">
        <f t="shared" si="1"/>
        <v>2022_ANA</v>
      </c>
      <c r="D97">
        <v>58</v>
      </c>
      <c r="E97">
        <f>_xlfn.XLOOKUP(C97,'Goalie Stats by Season'!$AF$2:$AF$184,'Goalie Stats by Season'!$O$2:$O$184,"")</f>
        <v>0.89900000000000002</v>
      </c>
    </row>
    <row r="98" spans="1:5">
      <c r="A98">
        <v>2021</v>
      </c>
      <c r="B98" s="126" t="s">
        <v>82</v>
      </c>
      <c r="C98" s="124" t="str">
        <f t="shared" si="1"/>
        <v>2021_FLA</v>
      </c>
      <c r="D98">
        <v>122</v>
      </c>
      <c r="E98">
        <f>_xlfn.XLOOKUP(C98,'Goalie Stats by Season'!$AF$2:$AF$184,'Goalie Stats by Season'!$O$2:$O$184,"")</f>
        <v>0.91300000000000003</v>
      </c>
    </row>
    <row r="99" spans="1:5">
      <c r="A99">
        <v>2021</v>
      </c>
      <c r="B99" s="122" t="s">
        <v>22</v>
      </c>
      <c r="C99" s="124" t="str">
        <f t="shared" si="1"/>
        <v>2021_TOR</v>
      </c>
      <c r="D99">
        <v>115</v>
      </c>
      <c r="E99">
        <f>_xlfn.XLOOKUP(C99,'Goalie Stats by Season'!$AF$2:$AF$184,'Goalie Stats by Season'!$O$2:$O$184,"")</f>
        <v>0.91400000000000003</v>
      </c>
    </row>
    <row r="100" spans="1:5">
      <c r="A100">
        <v>2021</v>
      </c>
      <c r="B100" s="122" t="s">
        <v>14</v>
      </c>
      <c r="C100" s="124" t="str">
        <f t="shared" si="1"/>
        <v>2021_TBL</v>
      </c>
      <c r="D100">
        <v>110</v>
      </c>
      <c r="E100">
        <f>_xlfn.XLOOKUP(C100,'Goalie Stats by Season'!$AF$2:$AF$184,'Goalie Stats by Season'!$O$2:$O$184,"")</f>
        <v>0.91600000000000004</v>
      </c>
    </row>
    <row r="101" spans="1:5">
      <c r="A101">
        <v>2021</v>
      </c>
      <c r="B101" s="122" t="s">
        <v>21</v>
      </c>
      <c r="C101" s="124" t="str">
        <f t="shared" si="1"/>
        <v>2021_BOS</v>
      </c>
      <c r="D101">
        <v>107</v>
      </c>
      <c r="E101">
        <f>_xlfn.XLOOKUP(C101,'Goalie Stats by Season'!$AF$2:$AF$184,'Goalie Stats by Season'!$O$2:$O$184,"")</f>
        <v>0.91400000000000003</v>
      </c>
    </row>
    <row r="102" spans="1:5">
      <c r="A102">
        <v>2021</v>
      </c>
      <c r="B102" s="122" t="s">
        <v>128</v>
      </c>
      <c r="C102" s="124" t="str">
        <f t="shared" si="1"/>
        <v>2021_BUF</v>
      </c>
      <c r="D102">
        <v>75</v>
      </c>
      <c r="E102" t="str">
        <f>_xlfn.XLOOKUP(C102,'Goalie Stats by Season'!$AF$2:$AF$184,'Goalie Stats by Season'!$O$2:$O$184,"")</f>
        <v/>
      </c>
    </row>
    <row r="103" spans="1:5">
      <c r="A103">
        <v>2021</v>
      </c>
      <c r="B103" s="122" t="s">
        <v>234</v>
      </c>
      <c r="C103" s="124" t="str">
        <f t="shared" si="1"/>
        <v>2021_DET</v>
      </c>
      <c r="D103">
        <v>74</v>
      </c>
      <c r="E103">
        <f>_xlfn.XLOOKUP(C103,'Goalie Stats by Season'!$AF$2:$AF$184,'Goalie Stats by Season'!$O$2:$O$184,"")</f>
        <v>0.90100000000000002</v>
      </c>
    </row>
    <row r="104" spans="1:5">
      <c r="A104">
        <v>2021</v>
      </c>
      <c r="B104" s="122" t="s">
        <v>181</v>
      </c>
      <c r="C104" s="124" t="str">
        <f t="shared" si="1"/>
        <v>2021_OTT</v>
      </c>
      <c r="D104">
        <v>73</v>
      </c>
      <c r="E104">
        <f>_xlfn.XLOOKUP(C104,'Goalie Stats by Season'!$AF$2:$AF$184,'Goalie Stats by Season'!$O$2:$O$184,"")</f>
        <v>0.91700000000000004</v>
      </c>
    </row>
    <row r="105" spans="1:5">
      <c r="A105">
        <v>2021</v>
      </c>
      <c r="B105" s="122" t="s">
        <v>383</v>
      </c>
      <c r="C105" s="124" t="str">
        <f t="shared" si="1"/>
        <v>2021_MTL</v>
      </c>
      <c r="D105">
        <v>55</v>
      </c>
      <c r="E105" t="str">
        <f>_xlfn.XLOOKUP(C105,'Goalie Stats by Season'!$AF$2:$AF$184,'Goalie Stats by Season'!$O$2:$O$184,"")</f>
        <v/>
      </c>
    </row>
    <row r="106" spans="1:5">
      <c r="A106">
        <v>2021</v>
      </c>
      <c r="B106" s="122" t="s">
        <v>228</v>
      </c>
      <c r="C106" s="124" t="str">
        <f t="shared" si="1"/>
        <v>2021_CAR</v>
      </c>
      <c r="D106">
        <v>116</v>
      </c>
      <c r="E106">
        <f>_xlfn.XLOOKUP(C106,'Goalie Stats by Season'!$AF$2:$AF$184,'Goalie Stats by Season'!$O$2:$O$184,"")</f>
        <v>0.92200000000000004</v>
      </c>
    </row>
    <row r="107" spans="1:5">
      <c r="A107">
        <v>2021</v>
      </c>
      <c r="B107" s="122" t="s">
        <v>60</v>
      </c>
      <c r="C107" s="124" t="str">
        <f t="shared" si="1"/>
        <v>2021_NYR</v>
      </c>
      <c r="D107">
        <v>110</v>
      </c>
      <c r="E107">
        <f>_xlfn.XLOOKUP(C107,'Goalie Stats by Season'!$AF$2:$AF$184,'Goalie Stats by Season'!$O$2:$O$184,"")</f>
        <v>0.93500000000000005</v>
      </c>
    </row>
    <row r="108" spans="1:5">
      <c r="A108">
        <v>2021</v>
      </c>
      <c r="B108" s="122" t="s">
        <v>27</v>
      </c>
      <c r="C108" s="124" t="str">
        <f t="shared" si="1"/>
        <v>2021_PIT</v>
      </c>
      <c r="D108">
        <v>103</v>
      </c>
      <c r="E108">
        <f>_xlfn.XLOOKUP(C108,'Goalie Stats by Season'!$AF$2:$AF$184,'Goalie Stats by Season'!$O$2:$O$184,"")</f>
        <v>0.91900000000000004</v>
      </c>
    </row>
    <row r="109" spans="1:5">
      <c r="A109">
        <v>2021</v>
      </c>
      <c r="B109" s="122" t="s">
        <v>164</v>
      </c>
      <c r="C109" s="124" t="str">
        <f t="shared" si="1"/>
        <v>2021_WSH</v>
      </c>
      <c r="D109">
        <v>100</v>
      </c>
      <c r="E109">
        <f>_xlfn.XLOOKUP(C109,'Goalie Stats by Season'!$AF$2:$AF$184,'Goalie Stats by Season'!$O$2:$O$184,"")</f>
        <v>0.89600000000000002</v>
      </c>
    </row>
    <row r="110" spans="1:5">
      <c r="A110">
        <v>2021</v>
      </c>
      <c r="B110" s="122" t="s">
        <v>194</v>
      </c>
      <c r="C110" s="124" t="str">
        <f t="shared" si="1"/>
        <v>2021_NYI</v>
      </c>
      <c r="D110">
        <v>84</v>
      </c>
      <c r="E110">
        <f>_xlfn.XLOOKUP(C110,'Goalie Stats by Season'!$AF$2:$AF$184,'Goalie Stats by Season'!$O$2:$O$184,"")</f>
        <v>0.92500000000000004</v>
      </c>
    </row>
    <row r="111" spans="1:5">
      <c r="A111">
        <v>2021</v>
      </c>
      <c r="B111" s="122" t="s">
        <v>209</v>
      </c>
      <c r="C111" s="124" t="str">
        <f t="shared" si="1"/>
        <v>2021_CBJ</v>
      </c>
      <c r="D111">
        <v>81</v>
      </c>
      <c r="E111">
        <f>_xlfn.XLOOKUP(C111,'Goalie Stats by Season'!$AF$2:$AF$184,'Goalie Stats by Season'!$O$2:$O$184,"")</f>
        <v>0.90700000000000003</v>
      </c>
    </row>
    <row r="112" spans="1:5">
      <c r="A112">
        <v>2021</v>
      </c>
      <c r="B112" s="122" t="s">
        <v>150</v>
      </c>
      <c r="C112" s="124" t="str">
        <f t="shared" si="1"/>
        <v>2021_NJD</v>
      </c>
      <c r="D112">
        <v>63</v>
      </c>
      <c r="E112" t="str">
        <f>_xlfn.XLOOKUP(C112,'Goalie Stats by Season'!$AF$2:$AF$184,'Goalie Stats by Season'!$O$2:$O$184,"")</f>
        <v/>
      </c>
    </row>
    <row r="113" spans="1:5" ht="15" thickBot="1">
      <c r="A113">
        <v>2021</v>
      </c>
      <c r="B113" s="130" t="s">
        <v>143</v>
      </c>
      <c r="C113" s="124" t="str">
        <f t="shared" si="1"/>
        <v>2021_PHI</v>
      </c>
      <c r="D113">
        <v>61</v>
      </c>
      <c r="E113">
        <f>_xlfn.XLOOKUP(C113,'Goalie Stats by Season'!$AF$2:$AF$184,'Goalie Stats by Season'!$O$2:$O$184,"")</f>
        <v>0.90500000000000003</v>
      </c>
    </row>
    <row r="114" spans="1:5">
      <c r="A114">
        <v>2021</v>
      </c>
      <c r="B114" s="126" t="s">
        <v>17</v>
      </c>
      <c r="C114" s="124" t="str">
        <f t="shared" si="1"/>
        <v>2021_COL</v>
      </c>
      <c r="D114">
        <v>119</v>
      </c>
      <c r="E114">
        <f>_xlfn.XLOOKUP(C114,'Goalie Stats by Season'!$AF$2:$AF$184,'Goalie Stats by Season'!$O$2:$O$184,"")</f>
        <v>0.92100000000000004</v>
      </c>
    </row>
    <row r="115" spans="1:5">
      <c r="A115">
        <v>2021</v>
      </c>
      <c r="B115" s="122" t="s">
        <v>97</v>
      </c>
      <c r="C115" s="124" t="str">
        <f t="shared" si="1"/>
        <v>2021_MIN</v>
      </c>
      <c r="D115">
        <v>113</v>
      </c>
      <c r="E115">
        <f>_xlfn.XLOOKUP(C115,'Goalie Stats by Season'!$AF$2:$AF$184,'Goalie Stats by Season'!$O$2:$O$184,"")</f>
        <v>0.91100000000000003</v>
      </c>
    </row>
    <row r="116" spans="1:5">
      <c r="A116">
        <v>2021</v>
      </c>
      <c r="B116" s="122" t="s">
        <v>174</v>
      </c>
      <c r="C116" s="124" t="str">
        <f t="shared" si="1"/>
        <v>2021_STL</v>
      </c>
      <c r="D116">
        <v>109</v>
      </c>
      <c r="E116" t="str">
        <f>_xlfn.XLOOKUP(C116,'Goalie Stats by Season'!$AF$2:$AF$184,'Goalie Stats by Season'!$O$2:$O$184,"")</f>
        <v/>
      </c>
    </row>
    <row r="117" spans="1:5">
      <c r="A117">
        <v>2021</v>
      </c>
      <c r="B117" s="122" t="s">
        <v>79</v>
      </c>
      <c r="C117" s="124" t="str">
        <f t="shared" si="1"/>
        <v>2021_DAL</v>
      </c>
      <c r="D117">
        <v>98</v>
      </c>
      <c r="E117">
        <f>_xlfn.XLOOKUP(C117,'Goalie Stats by Season'!$AF$2:$AF$184,'Goalie Stats by Season'!$O$2:$O$184,"")</f>
        <v>0.91400000000000003</v>
      </c>
    </row>
    <row r="118" spans="1:5">
      <c r="A118">
        <v>2021</v>
      </c>
      <c r="B118" s="122" t="s">
        <v>389</v>
      </c>
      <c r="C118" s="124" t="str">
        <f t="shared" si="1"/>
        <v>2021_NSH</v>
      </c>
      <c r="D118">
        <v>97</v>
      </c>
      <c r="E118">
        <f>_xlfn.XLOOKUP(C118,'Goalie Stats by Season'!$AF$2:$AF$184,'Goalie Stats by Season'!$O$2:$O$184,"")</f>
        <v>0.91800000000000004</v>
      </c>
    </row>
    <row r="119" spans="1:5">
      <c r="A119">
        <v>2021</v>
      </c>
      <c r="B119" s="122" t="s">
        <v>23</v>
      </c>
      <c r="C119" s="124" t="str">
        <f t="shared" si="1"/>
        <v>2021_WPG</v>
      </c>
      <c r="D119">
        <v>89</v>
      </c>
      <c r="E119">
        <f>_xlfn.XLOOKUP(C119,'Goalie Stats by Season'!$AF$2:$AF$184,'Goalie Stats by Season'!$O$2:$O$184,"")</f>
        <v>0.91</v>
      </c>
    </row>
    <row r="120" spans="1:5">
      <c r="A120">
        <v>2021</v>
      </c>
      <c r="B120" s="122" t="s">
        <v>111</v>
      </c>
      <c r="C120" s="124" t="str">
        <f t="shared" si="1"/>
        <v>2021_CHI</v>
      </c>
      <c r="D120">
        <v>68</v>
      </c>
      <c r="E120">
        <f>_xlfn.XLOOKUP(C120,'Goalie Stats by Season'!$AF$2:$AF$184,'Goalie Stats by Season'!$O$2:$O$184,"")</f>
        <v>0.90800000000000003</v>
      </c>
    </row>
    <row r="121" spans="1:5">
      <c r="A121">
        <v>2021</v>
      </c>
      <c r="B121" s="122" t="s">
        <v>444</v>
      </c>
      <c r="C121" s="124" t="str">
        <f t="shared" si="1"/>
        <v>2021_ARI</v>
      </c>
      <c r="D121">
        <v>57</v>
      </c>
      <c r="E121">
        <f>_xlfn.XLOOKUP(C121,'Goalie Stats by Season'!$AF$2:$AF$184,'Goalie Stats by Season'!$O$2:$O$184,"")</f>
        <v>0.89800000000000002</v>
      </c>
    </row>
    <row r="122" spans="1:5">
      <c r="A122">
        <v>2021</v>
      </c>
      <c r="B122" s="122" t="s">
        <v>91</v>
      </c>
      <c r="C122" s="124" t="str">
        <f t="shared" si="1"/>
        <v>2021_CGY</v>
      </c>
      <c r="D122">
        <v>111</v>
      </c>
      <c r="E122">
        <f>_xlfn.XLOOKUP(C122,'Goalie Stats by Season'!$AF$2:$AF$184,'Goalie Stats by Season'!$O$2:$O$184,"")</f>
        <v>0.92200000000000004</v>
      </c>
    </row>
    <row r="123" spans="1:5">
      <c r="A123">
        <v>2021</v>
      </c>
      <c r="B123" s="122" t="s">
        <v>19</v>
      </c>
      <c r="C123" s="124" t="str">
        <f t="shared" si="1"/>
        <v>2021_EDM</v>
      </c>
      <c r="D123">
        <v>104</v>
      </c>
      <c r="E123">
        <f>_xlfn.XLOOKUP(C123,'Goalie Stats by Season'!$AF$2:$AF$184,'Goalie Stats by Season'!$O$2:$O$184,"")</f>
        <v>0.90300000000000002</v>
      </c>
    </row>
    <row r="124" spans="1:5">
      <c r="A124">
        <v>2021</v>
      </c>
      <c r="B124" s="122" t="s">
        <v>155</v>
      </c>
      <c r="C124" s="124" t="str">
        <f t="shared" si="1"/>
        <v>2021_LAK</v>
      </c>
      <c r="D124">
        <v>99</v>
      </c>
      <c r="E124">
        <f>_xlfn.XLOOKUP(C124,'Goalie Stats by Season'!$AF$2:$AF$184,'Goalie Stats by Season'!$O$2:$O$184,"")</f>
        <v>0.91</v>
      </c>
    </row>
    <row r="125" spans="1:5">
      <c r="A125">
        <v>2021</v>
      </c>
      <c r="B125" s="122" t="s">
        <v>658</v>
      </c>
      <c r="C125" s="124" t="str">
        <f t="shared" si="1"/>
        <v>2021_VGK</v>
      </c>
      <c r="D125">
        <v>94</v>
      </c>
      <c r="E125" t="str">
        <f>_xlfn.XLOOKUP(C125,'Goalie Stats by Season'!$AF$2:$AF$184,'Goalie Stats by Season'!$O$2:$O$184,"")</f>
        <v/>
      </c>
    </row>
    <row r="126" spans="1:5">
      <c r="A126">
        <v>2021</v>
      </c>
      <c r="B126" s="122" t="s">
        <v>69</v>
      </c>
      <c r="C126" s="124" t="str">
        <f t="shared" si="1"/>
        <v>2021_VAN</v>
      </c>
      <c r="D126">
        <v>92</v>
      </c>
      <c r="E126">
        <f>_xlfn.XLOOKUP(C126,'Goalie Stats by Season'!$AF$2:$AF$184,'Goalie Stats by Season'!$O$2:$O$184,"")</f>
        <v>0.91500000000000004</v>
      </c>
    </row>
    <row r="127" spans="1:5">
      <c r="A127">
        <v>2021</v>
      </c>
      <c r="B127" s="122" t="s">
        <v>171</v>
      </c>
      <c r="C127" s="124" t="str">
        <f t="shared" si="1"/>
        <v>2021_SJS</v>
      </c>
      <c r="D127">
        <v>77</v>
      </c>
      <c r="E127">
        <f>_xlfn.XLOOKUP(C127,'Goalie Stats by Season'!$AF$2:$AF$184,'Goalie Stats by Season'!$O$2:$O$184,"")</f>
        <v>0.91100000000000003</v>
      </c>
    </row>
    <row r="128" spans="1:5">
      <c r="A128">
        <v>2021</v>
      </c>
      <c r="B128" s="122" t="s">
        <v>213</v>
      </c>
      <c r="C128" s="124" t="str">
        <f t="shared" si="1"/>
        <v>2021_ANA</v>
      </c>
      <c r="D128">
        <v>76</v>
      </c>
      <c r="E128">
        <f>_xlfn.XLOOKUP(C128,'Goalie Stats by Season'!$AF$2:$AF$184,'Goalie Stats by Season'!$O$2:$O$184,"")</f>
        <v>0.90400000000000003</v>
      </c>
    </row>
    <row r="129" spans="1:5" ht="15" thickBot="1">
      <c r="A129">
        <v>2021</v>
      </c>
      <c r="B129" s="124" t="s">
        <v>394</v>
      </c>
      <c r="C129" s="124" t="str">
        <f t="shared" si="1"/>
        <v>2021_SEA</v>
      </c>
      <c r="D129">
        <v>60</v>
      </c>
      <c r="E129">
        <f>_xlfn.XLOOKUP(C129,'Goalie Stats by Season'!$AF$2:$AF$184,'Goalie Stats by Season'!$O$2:$O$184,"")</f>
        <v>0.88900000000000001</v>
      </c>
    </row>
    <row r="130" spans="1:5">
      <c r="A130">
        <v>2019</v>
      </c>
      <c r="B130" s="126" t="s">
        <v>21</v>
      </c>
      <c r="C130" s="124" t="str">
        <f t="shared" si="1"/>
        <v>2019_BOS</v>
      </c>
      <c r="D130">
        <v>100</v>
      </c>
      <c r="E130">
        <f>_xlfn.XLOOKUP(C130,'Goalie Stats by Season'!$AF$2:$AF$184,'Goalie Stats by Season'!$O$2:$O$184,"")</f>
        <v>0.92900000000000005</v>
      </c>
    </row>
    <row r="131" spans="1:5">
      <c r="A131">
        <v>2019</v>
      </c>
      <c r="B131" s="122" t="s">
        <v>14</v>
      </c>
      <c r="C131" s="124" t="str">
        <f t="shared" ref="C131:C160" si="2">A131 &amp; "_" &amp; B131</f>
        <v>2019_TBL</v>
      </c>
      <c r="D131">
        <v>92</v>
      </c>
      <c r="E131">
        <f>_xlfn.XLOOKUP(C131,'Goalie Stats by Season'!$AF$2:$AF$184,'Goalie Stats by Season'!$O$2:$O$184,"")</f>
        <v>0.91700000000000004</v>
      </c>
    </row>
    <row r="132" spans="1:5">
      <c r="A132">
        <v>2019</v>
      </c>
      <c r="B132" s="122" t="s">
        <v>22</v>
      </c>
      <c r="C132" s="124" t="str">
        <f t="shared" si="2"/>
        <v>2019_TOR</v>
      </c>
      <c r="D132">
        <v>81</v>
      </c>
      <c r="E132">
        <f>_xlfn.XLOOKUP(C132,'Goalie Stats by Season'!$AF$2:$AF$184,'Goalie Stats by Season'!$O$2:$O$184,"")</f>
        <v>0.90900000000000003</v>
      </c>
    </row>
    <row r="133" spans="1:5">
      <c r="A133">
        <v>2019</v>
      </c>
      <c r="B133" s="122" t="s">
        <v>82</v>
      </c>
      <c r="C133" s="124" t="str">
        <f t="shared" si="2"/>
        <v>2019_FLA</v>
      </c>
      <c r="D133">
        <v>78</v>
      </c>
      <c r="E133">
        <f>_xlfn.XLOOKUP(C133,'Goalie Stats by Season'!$AF$2:$AF$184,'Goalie Stats by Season'!$O$2:$O$184,"")</f>
        <v>0.9</v>
      </c>
    </row>
    <row r="134" spans="1:5">
      <c r="A134">
        <v>2019</v>
      </c>
      <c r="B134" s="122" t="s">
        <v>383</v>
      </c>
      <c r="C134" s="124" t="str">
        <f t="shared" si="2"/>
        <v>2019_MTL</v>
      </c>
      <c r="D134">
        <v>71</v>
      </c>
      <c r="E134">
        <f>_xlfn.XLOOKUP(C134,'Goalie Stats by Season'!$AF$2:$AF$184,'Goalie Stats by Season'!$O$2:$O$184,"")</f>
        <v>0.90900000000000003</v>
      </c>
    </row>
    <row r="135" spans="1:5">
      <c r="A135">
        <v>2019</v>
      </c>
      <c r="B135" s="122" t="s">
        <v>128</v>
      </c>
      <c r="C135" s="124" t="str">
        <f t="shared" si="2"/>
        <v>2019_BUF</v>
      </c>
      <c r="D135">
        <v>68</v>
      </c>
      <c r="E135" t="str">
        <f>_xlfn.XLOOKUP(C135,'Goalie Stats by Season'!$AF$2:$AF$184,'Goalie Stats by Season'!$O$2:$O$184,"")</f>
        <v/>
      </c>
    </row>
    <row r="136" spans="1:5">
      <c r="A136">
        <v>2019</v>
      </c>
      <c r="B136" s="122" t="s">
        <v>181</v>
      </c>
      <c r="C136" s="124" t="str">
        <f t="shared" si="2"/>
        <v>2019_OTT</v>
      </c>
      <c r="D136">
        <v>62</v>
      </c>
      <c r="E136" t="str">
        <f>_xlfn.XLOOKUP(C136,'Goalie Stats by Season'!$AF$2:$AF$184,'Goalie Stats by Season'!$O$2:$O$184,"")</f>
        <v/>
      </c>
    </row>
    <row r="137" spans="1:5">
      <c r="A137">
        <v>2019</v>
      </c>
      <c r="B137" s="122" t="s">
        <v>234</v>
      </c>
      <c r="C137" s="124" t="str">
        <f t="shared" si="2"/>
        <v>2019_DET</v>
      </c>
      <c r="D137">
        <v>39</v>
      </c>
      <c r="E137">
        <f>_xlfn.XLOOKUP(C137,'Goalie Stats by Season'!$AF$2:$AF$184,'Goalie Stats by Season'!$O$2:$O$184,"")</f>
        <v>0.90700000000000003</v>
      </c>
    </row>
    <row r="138" spans="1:5">
      <c r="A138">
        <v>2019</v>
      </c>
      <c r="B138" s="122" t="s">
        <v>164</v>
      </c>
      <c r="C138" s="124" t="str">
        <f t="shared" si="2"/>
        <v>2019_WSH</v>
      </c>
      <c r="D138">
        <v>90</v>
      </c>
      <c r="E138">
        <f>_xlfn.XLOOKUP(C138,'Goalie Stats by Season'!$AF$2:$AF$184,'Goalie Stats by Season'!$O$2:$O$184,"")</f>
        <v>0.89700000000000002</v>
      </c>
    </row>
    <row r="139" spans="1:5">
      <c r="A139">
        <v>2019</v>
      </c>
      <c r="B139" s="122" t="s">
        <v>143</v>
      </c>
      <c r="C139" s="124" t="str">
        <f t="shared" si="2"/>
        <v>2019_PHI</v>
      </c>
      <c r="D139">
        <v>89</v>
      </c>
      <c r="E139">
        <f>_xlfn.XLOOKUP(C139,'Goalie Stats by Season'!$AF$2:$AF$184,'Goalie Stats by Season'!$O$2:$O$184,"")</f>
        <v>0.91400000000000003</v>
      </c>
    </row>
    <row r="140" spans="1:5">
      <c r="A140">
        <v>2019</v>
      </c>
      <c r="B140" s="122" t="s">
        <v>27</v>
      </c>
      <c r="C140" s="124" t="str">
        <f t="shared" si="2"/>
        <v>2019_PIT</v>
      </c>
      <c r="D140">
        <v>86</v>
      </c>
      <c r="E140" t="str">
        <f>_xlfn.XLOOKUP(C140,'Goalie Stats by Season'!$AF$2:$AF$184,'Goalie Stats by Season'!$O$2:$O$184,"")</f>
        <v/>
      </c>
    </row>
    <row r="141" spans="1:5">
      <c r="A141">
        <v>2019</v>
      </c>
      <c r="B141" s="122" t="s">
        <v>228</v>
      </c>
      <c r="C141" s="124" t="str">
        <f t="shared" si="2"/>
        <v>2019_CAR</v>
      </c>
      <c r="D141">
        <v>81</v>
      </c>
      <c r="E141" t="str">
        <f>_xlfn.XLOOKUP(C141,'Goalie Stats by Season'!$AF$2:$AF$184,'Goalie Stats by Season'!$O$2:$O$184,"")</f>
        <v/>
      </c>
    </row>
    <row r="142" spans="1:5">
      <c r="A142">
        <v>2019</v>
      </c>
      <c r="B142" s="122" t="s">
        <v>209</v>
      </c>
      <c r="C142" s="124" t="str">
        <f t="shared" si="2"/>
        <v>2019_CBJ</v>
      </c>
      <c r="D142">
        <v>81</v>
      </c>
      <c r="E142" t="str">
        <f>_xlfn.XLOOKUP(C142,'Goalie Stats by Season'!$AF$2:$AF$184,'Goalie Stats by Season'!$O$2:$O$184,"")</f>
        <v/>
      </c>
    </row>
    <row r="143" spans="1:5">
      <c r="A143">
        <v>2019</v>
      </c>
      <c r="B143" s="122" t="s">
        <v>194</v>
      </c>
      <c r="C143" s="124" t="str">
        <f t="shared" si="2"/>
        <v>2019_NYI</v>
      </c>
      <c r="D143">
        <v>80</v>
      </c>
      <c r="E143">
        <f>_xlfn.XLOOKUP(C143,'Goalie Stats by Season'!$AF$2:$AF$184,'Goalie Stats by Season'!$O$2:$O$184,"")</f>
        <v>0.91400000000000003</v>
      </c>
    </row>
    <row r="144" spans="1:5">
      <c r="A144">
        <v>2019</v>
      </c>
      <c r="B144" s="122" t="s">
        <v>60</v>
      </c>
      <c r="C144" s="124" t="str">
        <f t="shared" si="2"/>
        <v>2019_NYR</v>
      </c>
      <c r="D144">
        <v>79</v>
      </c>
      <c r="E144" t="str">
        <f>_xlfn.XLOOKUP(C144,'Goalie Stats by Season'!$AF$2:$AF$184,'Goalie Stats by Season'!$O$2:$O$184,"")</f>
        <v/>
      </c>
    </row>
    <row r="145" spans="1:5" ht="15" thickBot="1">
      <c r="A145">
        <v>2019</v>
      </c>
      <c r="B145" s="124" t="s">
        <v>150</v>
      </c>
      <c r="C145" s="124" t="str">
        <f t="shared" si="2"/>
        <v>2019_NJD</v>
      </c>
      <c r="D145">
        <v>68</v>
      </c>
      <c r="E145">
        <f>_xlfn.XLOOKUP(C145,'Goalie Stats by Season'!$AF$2:$AF$184,'Goalie Stats by Season'!$O$2:$O$184,"")</f>
        <v>0.91500000000000004</v>
      </c>
    </row>
    <row r="146" spans="1:5">
      <c r="A146">
        <v>2019</v>
      </c>
      <c r="B146" s="126" t="s">
        <v>174</v>
      </c>
      <c r="C146" s="124" t="str">
        <f t="shared" si="2"/>
        <v>2019_STL</v>
      </c>
      <c r="D146">
        <v>94</v>
      </c>
      <c r="E146">
        <f>_xlfn.XLOOKUP(C146,'Goalie Stats by Season'!$AF$2:$AF$184,'Goalie Stats by Season'!$O$2:$O$184,"")</f>
        <v>0.91200000000000003</v>
      </c>
    </row>
    <row r="147" spans="1:5">
      <c r="A147">
        <v>2019</v>
      </c>
      <c r="B147" s="122" t="s">
        <v>17</v>
      </c>
      <c r="C147" s="124" t="str">
        <f t="shared" si="2"/>
        <v>2019_COL</v>
      </c>
      <c r="D147">
        <v>92</v>
      </c>
      <c r="E147" t="str">
        <f>_xlfn.XLOOKUP(C147,'Goalie Stats by Season'!$AF$2:$AF$184,'Goalie Stats by Season'!$O$2:$O$184,"")</f>
        <v/>
      </c>
    </row>
    <row r="148" spans="1:5">
      <c r="A148">
        <v>2019</v>
      </c>
      <c r="B148" s="122" t="s">
        <v>79</v>
      </c>
      <c r="C148" s="124" t="str">
        <f t="shared" si="2"/>
        <v>2019_DAL</v>
      </c>
      <c r="D148">
        <v>82</v>
      </c>
      <c r="E148">
        <f>_xlfn.XLOOKUP(C148,'Goalie Stats by Season'!$AF$2:$AF$184,'Goalie Stats by Season'!$O$2:$O$184,"")</f>
        <v>0.92</v>
      </c>
    </row>
    <row r="149" spans="1:5">
      <c r="A149">
        <v>2019</v>
      </c>
      <c r="B149" s="122" t="s">
        <v>23</v>
      </c>
      <c r="C149" s="124" t="str">
        <f t="shared" si="2"/>
        <v>2019_WPG</v>
      </c>
      <c r="D149">
        <v>80</v>
      </c>
      <c r="E149">
        <f>_xlfn.XLOOKUP(C149,'Goalie Stats by Season'!$AF$2:$AF$184,'Goalie Stats by Season'!$O$2:$O$184,"")</f>
        <v>0.92200000000000004</v>
      </c>
    </row>
    <row r="150" spans="1:5">
      <c r="A150">
        <v>2019</v>
      </c>
      <c r="B150" s="122" t="s">
        <v>389</v>
      </c>
      <c r="C150" s="124" t="str">
        <f t="shared" si="2"/>
        <v>2019_NSH</v>
      </c>
      <c r="D150">
        <v>78</v>
      </c>
      <c r="E150" t="str">
        <f>_xlfn.XLOOKUP(C150,'Goalie Stats by Season'!$AF$2:$AF$184,'Goalie Stats by Season'!$O$2:$O$184,"")</f>
        <v/>
      </c>
    </row>
    <row r="151" spans="1:5">
      <c r="A151">
        <v>2019</v>
      </c>
      <c r="B151" s="122" t="s">
        <v>97</v>
      </c>
      <c r="C151" s="124" t="str">
        <f t="shared" si="2"/>
        <v>2019_MIN</v>
      </c>
      <c r="D151">
        <v>77</v>
      </c>
      <c r="E151" t="str">
        <f>_xlfn.XLOOKUP(C151,'Goalie Stats by Season'!$AF$2:$AF$184,'Goalie Stats by Season'!$O$2:$O$184,"")</f>
        <v/>
      </c>
    </row>
    <row r="152" spans="1:5">
      <c r="A152">
        <v>2019</v>
      </c>
      <c r="B152" s="122" t="s">
        <v>111</v>
      </c>
      <c r="C152" s="124" t="str">
        <f t="shared" si="2"/>
        <v>2019_CHI</v>
      </c>
      <c r="D152">
        <v>72</v>
      </c>
      <c r="E152" t="str">
        <f>_xlfn.XLOOKUP(C152,'Goalie Stats by Season'!$AF$2:$AF$184,'Goalie Stats by Season'!$O$2:$O$184,"")</f>
        <v/>
      </c>
    </row>
    <row r="153" spans="1:5">
      <c r="A153">
        <v>2019</v>
      </c>
      <c r="B153" s="122" t="s">
        <v>658</v>
      </c>
      <c r="C153" s="124" t="str">
        <f t="shared" si="2"/>
        <v>2019_VGK</v>
      </c>
      <c r="D153">
        <v>86</v>
      </c>
      <c r="E153" t="str">
        <f>_xlfn.XLOOKUP(C153,'Goalie Stats by Season'!$AF$2:$AF$184,'Goalie Stats by Season'!$O$2:$O$184,"")</f>
        <v/>
      </c>
    </row>
    <row r="154" spans="1:5">
      <c r="A154">
        <v>2019</v>
      </c>
      <c r="B154" s="122" t="s">
        <v>19</v>
      </c>
      <c r="C154" s="124" t="str">
        <f t="shared" si="2"/>
        <v>2019_EDM</v>
      </c>
      <c r="D154">
        <v>83</v>
      </c>
      <c r="E154" t="str">
        <f>_xlfn.XLOOKUP(C154,'Goalie Stats by Season'!$AF$2:$AF$184,'Goalie Stats by Season'!$O$2:$O$184,"")</f>
        <v/>
      </c>
    </row>
    <row r="155" spans="1:5">
      <c r="A155">
        <v>2019</v>
      </c>
      <c r="B155" s="122" t="s">
        <v>91</v>
      </c>
      <c r="C155" s="124" t="str">
        <f t="shared" si="2"/>
        <v>2019_CGY</v>
      </c>
      <c r="D155">
        <v>79</v>
      </c>
      <c r="E155">
        <f>_xlfn.XLOOKUP(C155,'Goalie Stats by Season'!$AF$2:$AF$184,'Goalie Stats by Season'!$O$2:$O$184,"")</f>
        <v>0.90700000000000003</v>
      </c>
    </row>
    <row r="156" spans="1:5">
      <c r="A156">
        <v>2019</v>
      </c>
      <c r="B156" s="122" t="s">
        <v>69</v>
      </c>
      <c r="C156" s="124" t="str">
        <f t="shared" si="2"/>
        <v>2019_VAN</v>
      </c>
      <c r="D156">
        <v>78</v>
      </c>
      <c r="E156">
        <f>_xlfn.XLOOKUP(C156,'Goalie Stats by Season'!$AF$2:$AF$184,'Goalie Stats by Season'!$O$2:$O$184,"")</f>
        <v>0.91800000000000004</v>
      </c>
    </row>
    <row r="157" spans="1:5">
      <c r="A157">
        <v>2019</v>
      </c>
      <c r="B157" s="122" t="s">
        <v>444</v>
      </c>
      <c r="C157" s="124" t="str">
        <f t="shared" si="2"/>
        <v>2019_ARI</v>
      </c>
      <c r="D157">
        <v>74</v>
      </c>
      <c r="E157" t="str">
        <f>_xlfn.XLOOKUP(C157,'Goalie Stats by Season'!$AF$2:$AF$184,'Goalie Stats by Season'!$O$2:$O$184,"")</f>
        <v/>
      </c>
    </row>
    <row r="158" spans="1:5">
      <c r="A158">
        <v>2019</v>
      </c>
      <c r="B158" s="122" t="s">
        <v>213</v>
      </c>
      <c r="C158" s="124" t="str">
        <f t="shared" si="2"/>
        <v>2019_ANA</v>
      </c>
      <c r="D158">
        <v>67</v>
      </c>
      <c r="E158">
        <f>_xlfn.XLOOKUP(C158,'Goalie Stats by Season'!$AF$2:$AF$184,'Goalie Stats by Season'!$O$2:$O$184,"")</f>
        <v>0.90400000000000003</v>
      </c>
    </row>
    <row r="159" spans="1:5">
      <c r="A159">
        <v>2019</v>
      </c>
      <c r="B159" s="122" t="s">
        <v>155</v>
      </c>
      <c r="C159" s="124" t="str">
        <f t="shared" si="2"/>
        <v>2019_LAK</v>
      </c>
      <c r="D159">
        <v>64</v>
      </c>
      <c r="E159">
        <f>_xlfn.XLOOKUP(C159,'Goalie Stats by Season'!$AF$2:$AF$184,'Goalie Stats by Season'!$O$2:$O$184,"")</f>
        <v>0.90400000000000003</v>
      </c>
    </row>
    <row r="160" spans="1:5">
      <c r="A160">
        <v>2019</v>
      </c>
      <c r="B160" s="124" t="s">
        <v>171</v>
      </c>
      <c r="C160" s="124" t="str">
        <f t="shared" si="2"/>
        <v>2019_SJS</v>
      </c>
      <c r="D160">
        <v>63</v>
      </c>
      <c r="E160">
        <f>_xlfn.XLOOKUP(C160,'Goalie Stats by Season'!$AF$2:$AF$184,'Goalie Stats by Season'!$O$2:$O$184,"")</f>
        <v>0.89600000000000002</v>
      </c>
    </row>
  </sheetData>
  <hyperlinks>
    <hyperlink ref="B2" r:id="rId1" display="https://www.hockey-reference.com/teams/TOR/2025.html" xr:uid="{3124EA56-52E5-440F-990C-8A7DDAB1C279}"/>
    <hyperlink ref="B3" r:id="rId2" display="https://www.hockey-reference.com/teams/TBL/2025.html" xr:uid="{24CA4E6C-805A-4265-AE91-212B4279D039}"/>
    <hyperlink ref="B4" r:id="rId3" display="https://www.hockey-reference.com/teams/FLA/2025.html" xr:uid="{E51FED95-0AA5-4BC0-9162-1C758B17D0E0}"/>
    <hyperlink ref="B5" r:id="rId4" display="https://www.hockey-reference.com/teams/OTT/2025.html" xr:uid="{863DDAD2-3814-49C9-B5AD-619D1DA7138A}"/>
    <hyperlink ref="B6" r:id="rId5" display="https://www.hockey-reference.com/teams/MTL/2025.html" xr:uid="{E8379610-B0A6-4B60-9ED3-720BFE7ED20C}"/>
    <hyperlink ref="B7" r:id="rId6" display="https://www.hockey-reference.com/teams/DET/2025.html" xr:uid="{70FD4CFF-C25D-4CC8-88B2-6AD15FB87456}"/>
    <hyperlink ref="B8" r:id="rId7" display="https://www.hockey-reference.com/teams/BUF/2025.html" xr:uid="{2DCC220B-D901-4906-8983-AA3C71D981FB}"/>
    <hyperlink ref="B9" r:id="rId8" display="https://www.hockey-reference.com/teams/BOS/2025.html" xr:uid="{891BA800-BF07-4A79-9C29-F43604E5125B}"/>
    <hyperlink ref="B10" r:id="rId9" display="https://www.hockey-reference.com/teams/WSH/2025.html" xr:uid="{C173EC1F-B259-4524-A15F-416DEF87A096}"/>
    <hyperlink ref="B11" r:id="rId10" display="https://www.hockey-reference.com/teams/CAR/2025.html" xr:uid="{32AFEF23-0049-4D2A-A2E0-EF942B532E50}"/>
    <hyperlink ref="B12" r:id="rId11" display="https://www.hockey-reference.com/teams/NJD/2025.html" xr:uid="{1520753B-7BBE-4C1E-AF7B-A83425996458}"/>
    <hyperlink ref="B13" r:id="rId12" display="https://www.hockey-reference.com/teams/CBJ/2025.html" xr:uid="{A30BFE9E-1FEE-4BA8-9A06-90D2AA35086A}"/>
    <hyperlink ref="B14" r:id="rId13" display="https://www.hockey-reference.com/teams/NYR/2025.html" xr:uid="{3C7BFE5A-F81F-495A-B41B-33105AF9257D}"/>
    <hyperlink ref="B15" r:id="rId14" display="https://www.hockey-reference.com/teams/NYI/2025.html" xr:uid="{A690863F-2830-4CD6-BAD9-B658E91F6E9D}"/>
    <hyperlink ref="B16" r:id="rId15" display="https://www.hockey-reference.com/teams/PIT/2025.html" xr:uid="{A118ABB9-0F90-4590-86E4-885081782EAE}"/>
    <hyperlink ref="B17" r:id="rId16" display="https://www.hockey-reference.com/teams/PHI/2025.html" xr:uid="{55CE14B1-3CC0-4069-8840-0065977806C6}"/>
    <hyperlink ref="B18" r:id="rId17" display="https://www.hockey-reference.com/teams/WPG/2025.html" xr:uid="{58AB88EC-62F8-4774-9D12-CA02AFCAEE5E}"/>
    <hyperlink ref="B19" r:id="rId18" display="https://www.hockey-reference.com/teams/DAL/2025.html" xr:uid="{3C73EECA-02FC-42C6-8FD4-8F64407D3502}"/>
    <hyperlink ref="B20" r:id="rId19" display="https://www.hockey-reference.com/teams/COL/2025.html" xr:uid="{AF0ABEC6-BAB9-46EC-BD56-F30C03FEA7A3}"/>
    <hyperlink ref="B21" r:id="rId20" display="https://www.hockey-reference.com/teams/MIN/2025.html" xr:uid="{55DF5BD5-B06E-4E19-AC63-4BBBF6B102E4}"/>
    <hyperlink ref="B22" r:id="rId21" display="https://www.hockey-reference.com/teams/STL/2025.html" xr:uid="{9FA75DE8-D9B0-4277-8677-67B6E65CC9A3}"/>
    <hyperlink ref="B23" r:id="rId22" display="https://www.hockey-reference.com/teams/UTA/2025.html" xr:uid="{62CD6C04-2936-4DCE-8F63-B8D10174B2D0}"/>
    <hyperlink ref="B24" r:id="rId23" display="https://www.hockey-reference.com/teams/NSH/2025.html" xr:uid="{722C89F8-484F-4D19-80E3-531BD3738870}"/>
    <hyperlink ref="B25" r:id="rId24" display="https://www.hockey-reference.com/teams/CHI/2025.html" xr:uid="{05423839-3100-4CDE-A0FB-B1F43A05F174}"/>
    <hyperlink ref="B26" r:id="rId25" display="https://www.hockey-reference.com/teams/VEG/2025.html" xr:uid="{413E0151-0462-4916-BC17-DBACDB3AF5BE}"/>
    <hyperlink ref="B27" r:id="rId26" display="https://www.hockey-reference.com/teams/LAK/2025.html" xr:uid="{B4288CED-C059-41AB-A054-99FB61EE6F0F}"/>
    <hyperlink ref="B28" r:id="rId27" display="https://www.hockey-reference.com/teams/EDM/2025.html" xr:uid="{ACF6D2CB-4A85-4E12-8375-67451A936611}"/>
    <hyperlink ref="B29" r:id="rId28" display="https://www.hockey-reference.com/teams/CGY/2025.html" xr:uid="{B16C1FC8-553D-4A3E-8BE5-EFC4869ACF23}"/>
    <hyperlink ref="B30" r:id="rId29" display="https://www.hockey-reference.com/teams/VAN/2025.html" xr:uid="{C14AE2E0-5C2B-4350-8975-843C7DC95B5E}"/>
    <hyperlink ref="B31" r:id="rId30" display="https://www.hockey-reference.com/teams/ANA/2025.html" xr:uid="{3358A494-A781-4B13-AD89-5FFF10897853}"/>
    <hyperlink ref="B32" r:id="rId31" display="https://www.hockey-reference.com/teams/SEA/2025.html" xr:uid="{566DBF4F-55C4-44F4-B279-699277854902}"/>
    <hyperlink ref="B33" r:id="rId32" display="https://www.hockey-reference.com/teams/SJS/2025.html" xr:uid="{C04C6BF2-D5F8-4496-853E-632A5C795C4C}"/>
    <hyperlink ref="B34" r:id="rId33" display="https://www.hockey-reference.com/teams/FLA/2024.html" xr:uid="{7C71E2E2-4634-4C31-AF06-7C5E3BF0F76B}"/>
    <hyperlink ref="B35" r:id="rId34" display="https://www.hockey-reference.com/teams/BOS/2024.html" xr:uid="{E86067CA-83ED-4CFD-BE42-8B986D38D735}"/>
    <hyperlink ref="B36" r:id="rId35" display="https://www.hockey-reference.com/teams/TOR/2024.html" xr:uid="{B3A4C96F-BEDD-4A95-9480-DD45E17685ED}"/>
    <hyperlink ref="B37" r:id="rId36" display="https://www.hockey-reference.com/teams/TBL/2024.html" xr:uid="{04B8847C-6EEF-4A0C-A94A-3BB85DDE905F}"/>
    <hyperlink ref="B38" r:id="rId37" display="https://www.hockey-reference.com/teams/DET/2024.html" xr:uid="{FAC79701-A2AD-4770-A3EA-7229546DECA5}"/>
    <hyperlink ref="B39" r:id="rId38" display="https://www.hockey-reference.com/teams/BUF/2024.html" xr:uid="{0B0BAD0F-BA98-4562-8680-8BFA2B5FF242}"/>
    <hyperlink ref="B40" r:id="rId39" display="https://www.hockey-reference.com/teams/OTT/2024.html" xr:uid="{C2FEFC23-83D8-4ACF-B474-9B169DE3D191}"/>
    <hyperlink ref="B41" r:id="rId40" display="https://www.hockey-reference.com/teams/MTL/2024.html" xr:uid="{EDF2FDCE-E757-4AF2-ABB5-B0A5F6F9CC9B}"/>
    <hyperlink ref="B42" r:id="rId41" display="https://www.hockey-reference.com/teams/NYR/2024.html" xr:uid="{5D37BBE3-B7D1-4777-8E18-E5128B6D37F1}"/>
    <hyperlink ref="B43" r:id="rId42" display="https://www.hockey-reference.com/teams/CAR/2024.html" xr:uid="{D6FEB61F-EF84-4BD4-8A28-FF8F3D90022B}"/>
    <hyperlink ref="B44" r:id="rId43" display="https://www.hockey-reference.com/teams/NYI/2024.html" xr:uid="{0A6AF307-6E74-44A0-B66B-93C5CDD7A7BA}"/>
    <hyperlink ref="B45" r:id="rId44" display="https://www.hockey-reference.com/teams/WSH/2024.html" xr:uid="{136622D5-8D0E-45D2-8EE2-6D728F79D235}"/>
    <hyperlink ref="B46" r:id="rId45" display="https://www.hockey-reference.com/teams/PIT/2024.html" xr:uid="{710C5A5F-0918-4BB8-A17B-8B014C62DDBF}"/>
    <hyperlink ref="B47" r:id="rId46" display="https://www.hockey-reference.com/teams/PHI/2024.html" xr:uid="{BBD06A7E-2328-4684-8A5A-2A11B031B01B}"/>
    <hyperlink ref="B48" r:id="rId47" display="https://www.hockey-reference.com/teams/NJD/2024.html" xr:uid="{1296ECD2-CD63-4739-9376-F87B4B0ACDCD}"/>
    <hyperlink ref="B49" r:id="rId48" display="https://www.hockey-reference.com/teams/CBJ/2024.html" xr:uid="{113BE566-EBCB-4DAC-8CB1-91BADD3F64DA}"/>
    <hyperlink ref="B50" r:id="rId49" display="https://www.hockey-reference.com/teams/DAL/2024.html" xr:uid="{6B1685BA-B056-42E5-85DC-B76B57B88A28}"/>
    <hyperlink ref="B51" r:id="rId50" display="https://www.hockey-reference.com/teams/WPG/2024.html" xr:uid="{E5297EAC-880A-4D02-9846-DB65D3BBB98B}"/>
    <hyperlink ref="B52" r:id="rId51" display="https://www.hockey-reference.com/teams/COL/2024.html" xr:uid="{20D68FBE-AF50-4514-A115-AFB22C3665A2}"/>
    <hyperlink ref="B53" r:id="rId52" display="https://www.hockey-reference.com/teams/NSH/2024.html" xr:uid="{E9C073BB-D85E-45C6-96B6-A4D5B499CD5C}"/>
    <hyperlink ref="B54" r:id="rId53" display="https://www.hockey-reference.com/teams/STL/2024.html" xr:uid="{ECD3A9EE-9795-4240-83CC-0A49460A2FFB}"/>
    <hyperlink ref="B55" r:id="rId54" display="https://www.hockey-reference.com/teams/MIN/2024.html" xr:uid="{D4C64D0E-3BEF-41B9-8F40-6653FA48B10A}"/>
    <hyperlink ref="B56" r:id="rId55" display="https://www.hockey-reference.com/teams/ARI/2024.html" xr:uid="{B653F6BB-147F-4528-90C2-7E49D476D5D1}"/>
    <hyperlink ref="B57" r:id="rId56" display="https://www.hockey-reference.com/teams/CHI/2024.html" xr:uid="{20690CB5-AE9C-4312-9015-781697B439C4}"/>
    <hyperlink ref="B58" r:id="rId57" display="https://www.hockey-reference.com/teams/VAN/2024.html" xr:uid="{0DFDF177-962C-43BB-946C-D88E4477F2D8}"/>
    <hyperlink ref="B59" r:id="rId58" display="https://www.hockey-reference.com/teams/EDM/2024.html" xr:uid="{FEE86BBF-5DCB-4909-AB78-09B5429395CB}"/>
    <hyperlink ref="B60" r:id="rId59" display="https://www.hockey-reference.com/teams/LAK/2024.html" xr:uid="{2517731F-6D3F-4136-B23D-1A7DB8BAE4BA}"/>
    <hyperlink ref="B61" r:id="rId60" display="https://www.hockey-reference.com/teams/VEG/2024.html" xr:uid="{EAB364D4-60CA-406B-B681-0D28C9046CDA}"/>
    <hyperlink ref="B62" r:id="rId61" display="https://www.hockey-reference.com/teams/CGY/2024.html" xr:uid="{47C4C485-7D41-4636-A5B4-835749B94447}"/>
    <hyperlink ref="B63" r:id="rId62" display="https://www.hockey-reference.com/teams/SEA/2024.html" xr:uid="{7C239694-8D82-494D-83C0-C786F688A38C}"/>
    <hyperlink ref="B64" r:id="rId63" display="https://www.hockey-reference.com/teams/ANA/2024.html" xr:uid="{992D76C8-5E99-46BC-8799-A31375563B81}"/>
    <hyperlink ref="B65" r:id="rId64" display="https://www.hockey-reference.com/teams/SJS/2024.html" xr:uid="{9DE5381C-F5A3-4F97-B11D-9F554754CC97}"/>
    <hyperlink ref="B66" r:id="rId65" display="https://www.hockey-reference.com/teams/BOS/2023.html" xr:uid="{F99A018D-FD63-48E3-9CEC-51C6B5E0C8D7}"/>
    <hyperlink ref="B67" r:id="rId66" display="https://www.hockey-reference.com/teams/TOR/2023.html" xr:uid="{9E405EB3-6FEC-4B0A-8D12-562CC7BCE4C2}"/>
    <hyperlink ref="B68" r:id="rId67" display="https://www.hockey-reference.com/teams/TBL/2023.html" xr:uid="{1578DCB2-0B70-4C44-A209-2EBFE617BCC2}"/>
    <hyperlink ref="B69" r:id="rId68" display="https://www.hockey-reference.com/teams/FLA/2023.html" xr:uid="{19BA39D7-8DE5-4CEA-8CBD-CE58420E3BD4}"/>
    <hyperlink ref="B70" r:id="rId69" display="https://www.hockey-reference.com/teams/BUF/2023.html" xr:uid="{3279C2D0-2F74-4981-A5B5-9FB8ED8522B6}"/>
    <hyperlink ref="B71" r:id="rId70" display="https://www.hockey-reference.com/teams/OTT/2023.html" xr:uid="{3C626F07-1F61-4D30-A81F-5D46C6292A92}"/>
    <hyperlink ref="B72" r:id="rId71" display="https://www.hockey-reference.com/teams/DET/2023.html" xr:uid="{93778B97-D763-4032-A570-A14EA13943C4}"/>
    <hyperlink ref="B73" r:id="rId72" display="https://www.hockey-reference.com/teams/MTL/2023.html" xr:uid="{559E2790-95CF-4086-9408-F698A480FD7C}"/>
    <hyperlink ref="B74" r:id="rId73" display="https://www.hockey-reference.com/teams/CAR/2023.html" xr:uid="{DE5AEBDB-C4EB-400B-ACDA-53BDB8BDFCE8}"/>
    <hyperlink ref="B75" r:id="rId74" display="https://www.hockey-reference.com/teams/NJD/2023.html" xr:uid="{9E35290C-AEFA-482B-8CD4-48DBA219C62A}"/>
    <hyperlink ref="B76" r:id="rId75" display="https://www.hockey-reference.com/teams/NYR/2023.html" xr:uid="{5025072C-27E0-44C2-814D-FAA87811A977}"/>
    <hyperlink ref="B77" r:id="rId76" display="https://www.hockey-reference.com/teams/NYI/2023.html" xr:uid="{14DD3D93-42C0-46DB-8BB5-86CA512392C2}"/>
    <hyperlink ref="B78" r:id="rId77" display="https://www.hockey-reference.com/teams/PIT/2023.html" xr:uid="{5435E5CA-AD6E-49FB-919A-6FD12DFC5C28}"/>
    <hyperlink ref="B79" r:id="rId78" display="https://www.hockey-reference.com/teams/WSH/2023.html" xr:uid="{6CACAB6F-8777-4FDE-8E0D-AB4424298729}"/>
    <hyperlink ref="B80" r:id="rId79" display="https://www.hockey-reference.com/teams/PHI/2023.html" xr:uid="{32A99C6B-75BE-4C3D-ADE9-16930A04AD99}"/>
    <hyperlink ref="B81" r:id="rId80" display="https://www.hockey-reference.com/teams/CBJ/2023.html" xr:uid="{1828C0E7-65E8-42DC-9A15-72CD5BFFC2A4}"/>
    <hyperlink ref="B82" r:id="rId81" display="https://www.hockey-reference.com/teams/COL/2023.html" xr:uid="{EB1B6A70-73CB-4E2C-969E-145CFF8669A5}"/>
    <hyperlink ref="B83" r:id="rId82" display="https://www.hockey-reference.com/teams/DAL/2023.html" xr:uid="{13422CFC-2243-4D35-9A66-48BB228BEDD2}"/>
    <hyperlink ref="B84" r:id="rId83" display="https://www.hockey-reference.com/teams/MIN/2023.html" xr:uid="{78FE88EE-C174-494C-B54B-AB4FC594A2EE}"/>
    <hyperlink ref="B85" r:id="rId84" display="https://www.hockey-reference.com/teams/WPG/2023.html" xr:uid="{22F785F0-6B33-4ECD-989C-BB85830497B1}"/>
    <hyperlink ref="B86" r:id="rId85" display="https://www.hockey-reference.com/teams/NSH/2023.html" xr:uid="{E7650577-9777-4956-9F9B-A814F9B5F6EC}"/>
    <hyperlink ref="B87" r:id="rId86" display="https://www.hockey-reference.com/teams/STL/2023.html" xr:uid="{0276DB75-8EAB-49AB-B6D0-2404A201FB72}"/>
    <hyperlink ref="B88" r:id="rId87" display="https://www.hockey-reference.com/teams/ARI/2023.html" xr:uid="{5DC4170C-78AB-444B-AF73-6893E37CC8FC}"/>
    <hyperlink ref="B89" r:id="rId88" display="https://www.hockey-reference.com/teams/CHI/2023.html" xr:uid="{40699C18-7CED-4A6E-BB93-E33A77D98BE4}"/>
    <hyperlink ref="B90" r:id="rId89" display="https://www.hockey-reference.com/teams/VEG/2023.html" xr:uid="{1F0D3205-08A7-41A7-A270-1A76E28F19E1}"/>
    <hyperlink ref="B91" r:id="rId90" display="https://www.hockey-reference.com/teams/EDM/2023.html" xr:uid="{F8E1B84F-C070-42B1-9E1F-D0E585EF0431}"/>
    <hyperlink ref="B92" r:id="rId91" display="https://www.hockey-reference.com/teams/LAK/2023.html" xr:uid="{7B26BCDB-D639-4FCC-8381-56AF00741D96}"/>
    <hyperlink ref="B93" r:id="rId92" display="https://www.hockey-reference.com/teams/SEA/2023.html" xr:uid="{6588B08F-53D9-41A3-9363-55F21FC5F29F}"/>
    <hyperlink ref="B94" r:id="rId93" display="https://www.hockey-reference.com/teams/CGY/2023.html" xr:uid="{0D33C50F-BCD0-4C21-BFB6-C0D2F3BF3CDE}"/>
    <hyperlink ref="B95" r:id="rId94" display="https://www.hockey-reference.com/teams/VAN/2023.html" xr:uid="{9FE0DCA4-CA64-453F-AB2B-77D461E336D1}"/>
    <hyperlink ref="B96" r:id="rId95" display="https://www.hockey-reference.com/teams/SJS/2023.html" xr:uid="{796B1F39-D37C-42D5-BD78-152ACFC066D6}"/>
    <hyperlink ref="B97" r:id="rId96" display="https://www.hockey-reference.com/teams/ANA/2023.html" xr:uid="{5DC15372-A726-4B8D-AC45-6FDA3D37C1D5}"/>
    <hyperlink ref="B98" r:id="rId97" display="https://www.hockey-reference.com/teams/FLA/2022.html" xr:uid="{B7D37F50-7208-4DCE-9338-8A8DD2F00286}"/>
    <hyperlink ref="B99" r:id="rId98" display="https://www.hockey-reference.com/teams/TOR/2022.html" xr:uid="{EDCF9B30-ED7E-4808-9180-D56F580C1EE7}"/>
    <hyperlink ref="B100" r:id="rId99" display="https://www.hockey-reference.com/teams/TBL/2022.html" xr:uid="{03DD527E-E497-4692-859E-74E065D77722}"/>
    <hyperlink ref="B101" r:id="rId100" display="https://www.hockey-reference.com/teams/BOS/2022.html" xr:uid="{2497EF6F-AE2C-45D6-BBAF-61B5A678199E}"/>
    <hyperlink ref="B102" r:id="rId101" display="https://www.hockey-reference.com/teams/BUF/2022.html" xr:uid="{553F8C20-9BB4-48B9-9BD7-45DFFB36FB6A}"/>
    <hyperlink ref="B103" r:id="rId102" display="https://www.hockey-reference.com/teams/DET/2022.html" xr:uid="{98C5C339-0F11-48F8-97CE-B07D6AB5C3D4}"/>
    <hyperlink ref="B104" r:id="rId103" display="https://www.hockey-reference.com/teams/OTT/2022.html" xr:uid="{818C6530-91C1-4501-BBE4-DE43672F2E25}"/>
    <hyperlink ref="B105" r:id="rId104" display="https://www.hockey-reference.com/teams/MTL/2022.html" xr:uid="{4177D936-B0E3-467D-9411-B15A6E6A15F2}"/>
    <hyperlink ref="B106" r:id="rId105" display="https://www.hockey-reference.com/teams/CAR/2022.html" xr:uid="{565A7CA7-649E-4AB4-BB2E-E162006683AD}"/>
    <hyperlink ref="B107" r:id="rId106" display="https://www.hockey-reference.com/teams/NYR/2022.html" xr:uid="{E0B7ED3B-D888-446E-8D74-B614F8DB9CFD}"/>
    <hyperlink ref="B108" r:id="rId107" display="https://www.hockey-reference.com/teams/PIT/2022.html" xr:uid="{D558B9EE-7E3B-4194-A85C-7749EECB02CF}"/>
    <hyperlink ref="B109" r:id="rId108" display="https://www.hockey-reference.com/teams/WSH/2022.html" xr:uid="{510513F3-7997-43DA-8F25-DAD14B61371E}"/>
    <hyperlink ref="B110" r:id="rId109" display="https://www.hockey-reference.com/teams/NYI/2022.html" xr:uid="{1F0E8C43-B08D-48F2-896F-1998FDEC1718}"/>
    <hyperlink ref="B111" r:id="rId110" display="https://www.hockey-reference.com/teams/CBJ/2022.html" xr:uid="{B61779EE-10B9-46FC-8D07-64159D280776}"/>
    <hyperlink ref="B112" r:id="rId111" display="https://www.hockey-reference.com/teams/NJD/2022.html" xr:uid="{73E88179-0FB1-415A-BCA0-2DB785B41EA8}"/>
    <hyperlink ref="B113" r:id="rId112" display="https://www.hockey-reference.com/teams/PHI/2022.html" xr:uid="{75831770-8AE6-4816-9F62-7EC971F64822}"/>
    <hyperlink ref="B114" r:id="rId113" display="https://www.hockey-reference.com/teams/COL/2022.html" xr:uid="{86F568B5-665E-4F6E-80ED-6A47F9DA47D6}"/>
    <hyperlink ref="B115" r:id="rId114" display="https://www.hockey-reference.com/teams/MIN/2022.html" xr:uid="{08758DDE-ACB3-47BB-A429-A3FB37426634}"/>
    <hyperlink ref="B116" r:id="rId115" display="https://www.hockey-reference.com/teams/STL/2022.html" xr:uid="{8DBF999D-C091-4416-8EAA-8E87223CBEDC}"/>
    <hyperlink ref="B117" r:id="rId116" display="https://www.hockey-reference.com/teams/DAL/2022.html" xr:uid="{07780252-D6FD-494D-85B7-036CFD9D0F87}"/>
    <hyperlink ref="B118" r:id="rId117" display="https://www.hockey-reference.com/teams/NSH/2022.html" xr:uid="{EFDF7BC4-D26F-417A-8156-6F5B25D4BFA7}"/>
    <hyperlink ref="B119" r:id="rId118" display="https://www.hockey-reference.com/teams/WPG/2022.html" xr:uid="{E434E7FA-3BE8-4866-AC59-EB887D60D998}"/>
    <hyperlink ref="B120" r:id="rId119" display="https://www.hockey-reference.com/teams/CHI/2022.html" xr:uid="{2C176EBF-2724-4894-8077-A209C934A5BB}"/>
    <hyperlink ref="B121" r:id="rId120" display="https://www.hockey-reference.com/teams/ARI/2022.html" xr:uid="{287A1D3F-5843-448B-98A4-1EBA2B9ADF67}"/>
    <hyperlink ref="B122" r:id="rId121" display="https://www.hockey-reference.com/teams/CGY/2022.html" xr:uid="{7C861421-622A-4A89-A87D-4031ACB582BF}"/>
    <hyperlink ref="B123" r:id="rId122" display="https://www.hockey-reference.com/teams/EDM/2022.html" xr:uid="{F2661123-5ECB-4937-BEE4-82FE4B994C08}"/>
    <hyperlink ref="B124" r:id="rId123" display="https://www.hockey-reference.com/teams/LAK/2022.html" xr:uid="{27E9E9F6-0542-4EC9-9200-24481C67E204}"/>
    <hyperlink ref="B125" r:id="rId124" display="https://www.hockey-reference.com/teams/VEG/2022.html" xr:uid="{025E583A-F4E4-4EFA-A7C5-BEA3F1F00A8A}"/>
    <hyperlink ref="B126" r:id="rId125" display="https://www.hockey-reference.com/teams/VAN/2022.html" xr:uid="{C2A36C2F-8986-4008-BB38-08B951282150}"/>
    <hyperlink ref="B127" r:id="rId126" display="https://www.hockey-reference.com/teams/SJS/2022.html" xr:uid="{E87A9235-0E33-47F0-9383-3F56A481DCF5}"/>
    <hyperlink ref="B128" r:id="rId127" display="https://www.hockey-reference.com/teams/ANA/2022.html" xr:uid="{D956894E-E454-4CFD-8BEC-9570DB433F75}"/>
    <hyperlink ref="B129" r:id="rId128" display="https://www.hockey-reference.com/teams/SEA/2022.html" xr:uid="{CEA203AF-6908-42D5-AD18-C878C1AC34AB}"/>
    <hyperlink ref="B130" r:id="rId129" display="https://www.hockey-reference.com/teams/BOS/2020.html" xr:uid="{D9C7AA27-C43C-467F-A3C9-98B4142B7728}"/>
    <hyperlink ref="B131" r:id="rId130" display="https://www.hockey-reference.com/teams/TBL/2020.html" xr:uid="{01F9D854-011D-4FC8-B2BB-BDBAF96B7A04}"/>
    <hyperlink ref="B132" r:id="rId131" display="https://www.hockey-reference.com/teams/TOR/2020.html" xr:uid="{31AE6DE1-A917-47B5-A098-62E72D64D15B}"/>
    <hyperlink ref="B133" r:id="rId132" display="https://www.hockey-reference.com/teams/FLA/2020.html" xr:uid="{5EE27D46-DF4F-495B-928C-A0E56BFC6189}"/>
    <hyperlink ref="B134" r:id="rId133" display="https://www.hockey-reference.com/teams/MTL/2020.html" xr:uid="{F004C642-FA14-4035-89A4-A93150E1ECDD}"/>
    <hyperlink ref="B135" r:id="rId134" display="https://www.hockey-reference.com/teams/BUF/2020.html" xr:uid="{0C0483C4-52E4-4908-9C11-E2C39381D154}"/>
    <hyperlink ref="B136" r:id="rId135" display="https://www.hockey-reference.com/teams/OTT/2020.html" xr:uid="{2A8EA957-AF83-4DF4-B32F-08E310BC2B3D}"/>
    <hyperlink ref="B137" r:id="rId136" display="https://www.hockey-reference.com/teams/DET/2020.html" xr:uid="{4D87EF17-FA48-496E-98B2-094D7D7D55AE}"/>
    <hyperlink ref="B138" r:id="rId137" display="https://www.hockey-reference.com/teams/WSH/2020.html" xr:uid="{334E1662-6175-44B5-A0A7-92EE45CA87FE}"/>
    <hyperlink ref="B139" r:id="rId138" display="https://www.hockey-reference.com/teams/PHI/2020.html" xr:uid="{A09DBFCC-0AB1-4707-836B-58446E0FCA82}"/>
    <hyperlink ref="B140" r:id="rId139" display="https://www.hockey-reference.com/teams/PIT/2020.html" xr:uid="{E55CD747-D1D6-4DC3-A9F1-2075EEB455BD}"/>
    <hyperlink ref="B141" r:id="rId140" display="https://www.hockey-reference.com/teams/CAR/2020.html" xr:uid="{CBF5B0F4-62F3-4321-AFDE-9BFE12F056BD}"/>
    <hyperlink ref="B142" r:id="rId141" display="https://www.hockey-reference.com/teams/CBJ/2020.html" xr:uid="{E784043F-0FDB-42AC-AFF0-6F28FDC6BC29}"/>
    <hyperlink ref="B143" r:id="rId142" display="https://www.hockey-reference.com/teams/NYI/2020.html" xr:uid="{EA77B64A-D107-4B16-A08D-C9E1097EED6A}"/>
    <hyperlink ref="B144" r:id="rId143" display="https://www.hockey-reference.com/teams/NYR/2020.html" xr:uid="{595AE456-4995-4B11-B8A4-2E8C9630361E}"/>
    <hyperlink ref="B145" r:id="rId144" display="https://www.hockey-reference.com/teams/NJD/2020.html" xr:uid="{C354637A-4266-457C-AAC2-F5B1A1E93436}"/>
    <hyperlink ref="B146" r:id="rId145" display="https://www.hockey-reference.com/teams/STL/2020.html" xr:uid="{2329248E-4AA7-4F80-8B65-111CA77B3FB3}"/>
    <hyperlink ref="B147" r:id="rId146" display="https://www.hockey-reference.com/teams/COL/2020.html" xr:uid="{6EAEDCA2-6C1F-497E-9E19-BF3C6F0B7494}"/>
    <hyperlink ref="B148" r:id="rId147" display="https://www.hockey-reference.com/teams/DAL/2020.html" xr:uid="{87515F87-5E6A-4679-9AB5-7F87EFBD229D}"/>
    <hyperlink ref="B149" r:id="rId148" display="https://www.hockey-reference.com/teams/WPG/2020.html" xr:uid="{078AB944-00DB-4B5A-AB62-984A086FFA69}"/>
    <hyperlink ref="B150" r:id="rId149" display="https://www.hockey-reference.com/teams/NSH/2020.html" xr:uid="{465B61A2-B94D-41DB-99A5-0F73C09A0630}"/>
    <hyperlink ref="B151" r:id="rId150" display="https://www.hockey-reference.com/teams/MIN/2020.html" xr:uid="{444E196C-C0CE-4728-8CF3-6AD477F9DA26}"/>
    <hyperlink ref="B152" r:id="rId151" display="https://www.hockey-reference.com/teams/CHI/2020.html" xr:uid="{F54C06D0-BE34-4784-A2F1-E8FC4B287CF7}"/>
    <hyperlink ref="B153" r:id="rId152" display="https://www.hockey-reference.com/teams/VEG/2020.html" xr:uid="{6DD48850-F14F-4946-8893-83C93500E7DB}"/>
    <hyperlink ref="B154" r:id="rId153" display="https://www.hockey-reference.com/teams/EDM/2020.html" xr:uid="{1C4EDA20-2BD5-4B7B-A90D-E6688F2546AC}"/>
    <hyperlink ref="B155" r:id="rId154" display="https://www.hockey-reference.com/teams/CGY/2020.html" xr:uid="{9274025D-998C-4D6E-8555-34E5299222B4}"/>
    <hyperlink ref="B156" r:id="rId155" display="https://www.hockey-reference.com/teams/VAN/2020.html" xr:uid="{7B4946FB-1DEF-430A-8CF0-2DAE09AF7AED}"/>
    <hyperlink ref="B157" r:id="rId156" display="https://www.hockey-reference.com/teams/ARI/2020.html" xr:uid="{8A30FBEB-49E5-46E6-9F9F-56D140E84F61}"/>
    <hyperlink ref="B158" r:id="rId157" display="https://www.hockey-reference.com/teams/ANA/2020.html" xr:uid="{202D4457-662C-455E-B4D7-9C658013FFDB}"/>
    <hyperlink ref="B159" r:id="rId158" display="https://www.hockey-reference.com/teams/LAK/2020.html" xr:uid="{DA6D684C-FD91-4E20-9804-508A29B0EC26}"/>
    <hyperlink ref="B160" r:id="rId159" display="https://www.hockey-reference.com/teams/SJS/2020.html" xr:uid="{3CC3586F-9136-48A5-884C-6237DA9E05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74E-124F-4EB4-97E7-A1AE3D5F6A6D}">
  <dimension ref="A1:N501"/>
  <sheetViews>
    <sheetView workbookViewId="0"/>
  </sheetViews>
  <sheetFormatPr defaultRowHeight="14.4"/>
  <cols>
    <col min="2" max="2" width="20.33203125" customWidth="1"/>
    <col min="6" max="6" width="11.77734375" bestFit="1" customWidth="1"/>
    <col min="13" max="13" width="13.77734375" bestFit="1" customWidth="1"/>
    <col min="14" max="14" width="10" bestFit="1" customWidth="1"/>
  </cols>
  <sheetData>
    <row r="1" spans="1:14">
      <c r="A1" t="s">
        <v>0</v>
      </c>
      <c r="B1" t="s">
        <v>766</v>
      </c>
      <c r="C1" t="s">
        <v>2</v>
      </c>
      <c r="D1" t="s">
        <v>30</v>
      </c>
      <c r="E1" t="s">
        <v>662</v>
      </c>
      <c r="F1" t="s">
        <v>663</v>
      </c>
      <c r="G1" t="s">
        <v>664</v>
      </c>
      <c r="H1" t="s">
        <v>31</v>
      </c>
      <c r="I1" t="s">
        <v>32</v>
      </c>
      <c r="J1" t="s">
        <v>33</v>
      </c>
      <c r="K1" t="s">
        <v>331</v>
      </c>
      <c r="L1" t="s">
        <v>37</v>
      </c>
      <c r="M1" t="s">
        <v>833</v>
      </c>
      <c r="N1" t="s">
        <v>834</v>
      </c>
    </row>
    <row r="2" spans="1:14">
      <c r="A2">
        <v>2024</v>
      </c>
      <c r="B2" t="s">
        <v>665</v>
      </c>
      <c r="C2">
        <v>27</v>
      </c>
      <c r="D2" t="s">
        <v>18</v>
      </c>
      <c r="E2">
        <v>4</v>
      </c>
      <c r="F2" s="133">
        <v>13250000</v>
      </c>
      <c r="G2">
        <v>25</v>
      </c>
      <c r="H2">
        <v>67</v>
      </c>
      <c r="I2">
        <v>33</v>
      </c>
      <c r="J2">
        <v>45</v>
      </c>
      <c r="K2">
        <v>78</v>
      </c>
      <c r="L2">
        <v>1.1599999999999999</v>
      </c>
      <c r="M2" s="134" cm="1">
        <f t="array" ref="M2">_xlfn.IFS(A2=2024,88000000,A2=2023,83500000,A2=2022,82500000,A2=2021,81500000,A2=2020,81500000)</f>
        <v>88000000</v>
      </c>
      <c r="N2" s="135">
        <f>F2/M2</f>
        <v>0.15056818181818182</v>
      </c>
    </row>
    <row r="3" spans="1:14">
      <c r="A3">
        <v>2024</v>
      </c>
      <c r="B3" t="s">
        <v>666</v>
      </c>
      <c r="C3">
        <v>29</v>
      </c>
      <c r="D3" t="s">
        <v>18</v>
      </c>
      <c r="E3">
        <v>8</v>
      </c>
      <c r="F3" s="133">
        <v>12600000</v>
      </c>
      <c r="G3">
        <v>27</v>
      </c>
      <c r="H3">
        <v>79</v>
      </c>
      <c r="I3">
        <v>32</v>
      </c>
      <c r="J3">
        <v>84</v>
      </c>
      <c r="K3">
        <v>116</v>
      </c>
      <c r="L3">
        <v>1.47</v>
      </c>
      <c r="M3" s="134" cm="1">
        <f t="array" ref="M3">_xlfn.IFS(A3=2024,88000000,A3=2023,83500000,A3=2022,82500000,A3=2021,81500000,A3=2020,81500000)</f>
        <v>88000000</v>
      </c>
      <c r="N3" s="135">
        <f t="shared" ref="N3:N66" si="0">F3/M3</f>
        <v>0.14318181818181819</v>
      </c>
    </row>
    <row r="4" spans="1:14">
      <c r="A4">
        <v>2024</v>
      </c>
      <c r="B4" t="s">
        <v>667</v>
      </c>
      <c r="C4">
        <v>28</v>
      </c>
      <c r="D4" t="s">
        <v>18</v>
      </c>
      <c r="E4">
        <v>8</v>
      </c>
      <c r="F4" s="133">
        <v>12500000</v>
      </c>
      <c r="G4">
        <v>20</v>
      </c>
      <c r="H4">
        <v>67</v>
      </c>
      <c r="I4">
        <v>26</v>
      </c>
      <c r="J4">
        <v>74</v>
      </c>
      <c r="K4">
        <v>100</v>
      </c>
      <c r="L4">
        <v>1.49</v>
      </c>
      <c r="M4" s="134" cm="1">
        <f t="array" ref="M4">_xlfn.IFS(A4=2024,88000000,A4=2023,83500000,A4=2022,82500000,A4=2021,81500000,A4=2020,81500000)</f>
        <v>88000000</v>
      </c>
      <c r="N4" s="135">
        <f t="shared" si="0"/>
        <v>0.14204545454545456</v>
      </c>
    </row>
    <row r="5" spans="1:14">
      <c r="A5">
        <v>2024</v>
      </c>
      <c r="B5" t="s">
        <v>668</v>
      </c>
      <c r="C5">
        <v>33</v>
      </c>
      <c r="D5" t="s">
        <v>364</v>
      </c>
      <c r="E5">
        <v>7</v>
      </c>
      <c r="F5" s="133">
        <v>11642857</v>
      </c>
      <c r="G5">
        <v>27</v>
      </c>
      <c r="H5">
        <v>80</v>
      </c>
      <c r="I5">
        <v>37</v>
      </c>
      <c r="J5">
        <v>52</v>
      </c>
      <c r="K5">
        <v>89</v>
      </c>
      <c r="L5">
        <v>1.1100000000000001</v>
      </c>
      <c r="M5" s="134" cm="1">
        <f t="array" ref="M5">_xlfn.IFS(A5=2024,88000000,A5=2023,83500000,A5=2022,82500000,A5=2021,81500000,A5=2020,81500000)</f>
        <v>88000000</v>
      </c>
      <c r="N5" s="135">
        <f t="shared" si="0"/>
        <v>0.13230519318181819</v>
      </c>
    </row>
    <row r="6" spans="1:14">
      <c r="A6">
        <v>2024</v>
      </c>
      <c r="B6" t="s">
        <v>669</v>
      </c>
      <c r="C6">
        <v>26</v>
      </c>
      <c r="D6" t="s">
        <v>18</v>
      </c>
      <c r="E6">
        <v>8</v>
      </c>
      <c r="F6" s="133">
        <v>11600000</v>
      </c>
      <c r="G6">
        <v>25</v>
      </c>
      <c r="H6">
        <v>64</v>
      </c>
      <c r="I6">
        <v>15</v>
      </c>
      <c r="J6">
        <v>30</v>
      </c>
      <c r="K6">
        <v>45</v>
      </c>
      <c r="L6">
        <v>0.7</v>
      </c>
      <c r="M6" s="134" cm="1">
        <f t="array" ref="M6">_xlfn.IFS(A6=2024,88000000,A6=2023,83500000,A6=2022,82500000,A6=2021,81500000,A6=2020,81500000)</f>
        <v>88000000</v>
      </c>
      <c r="N6" s="135">
        <f t="shared" si="0"/>
        <v>0.13181818181818181</v>
      </c>
    </row>
    <row r="7" spans="1:14">
      <c r="A7">
        <v>2024</v>
      </c>
      <c r="B7" t="s">
        <v>670</v>
      </c>
      <c r="C7">
        <v>34</v>
      </c>
      <c r="D7" t="s">
        <v>26</v>
      </c>
      <c r="E7">
        <v>8</v>
      </c>
      <c r="F7" s="133">
        <v>11500000</v>
      </c>
      <c r="G7">
        <v>29</v>
      </c>
      <c r="H7">
        <v>82</v>
      </c>
      <c r="I7">
        <v>11</v>
      </c>
      <c r="J7">
        <v>42</v>
      </c>
      <c r="K7">
        <v>53</v>
      </c>
      <c r="L7">
        <v>0.65</v>
      </c>
      <c r="M7" s="134" cm="1">
        <f t="array" ref="M7">_xlfn.IFS(A7=2024,88000000,A7=2023,83500000,A7=2022,82500000,A7=2021,81500000,A7=2020,81500000)</f>
        <v>88000000</v>
      </c>
      <c r="N7" s="135">
        <f t="shared" si="0"/>
        <v>0.13068181818181818</v>
      </c>
    </row>
    <row r="8" spans="1:14">
      <c r="A8">
        <v>2024</v>
      </c>
      <c r="B8" t="s">
        <v>671</v>
      </c>
      <c r="C8">
        <v>29</v>
      </c>
      <c r="D8" t="s">
        <v>18</v>
      </c>
      <c r="E8">
        <v>8</v>
      </c>
      <c r="F8" s="133">
        <v>11500000</v>
      </c>
      <c r="G8">
        <v>27</v>
      </c>
      <c r="H8">
        <v>82</v>
      </c>
      <c r="I8">
        <v>45</v>
      </c>
      <c r="J8">
        <v>39</v>
      </c>
      <c r="K8">
        <v>84</v>
      </c>
      <c r="L8">
        <v>1.02</v>
      </c>
      <c r="M8" s="134" cm="1">
        <f t="array" ref="M8">_xlfn.IFS(A8=2024,88000000,A8=2023,83500000,A8=2022,82500000,A8=2021,81500000,A8=2020,81500000)</f>
        <v>88000000</v>
      </c>
      <c r="N8" s="135">
        <f t="shared" si="0"/>
        <v>0.13068181818181818</v>
      </c>
    </row>
    <row r="9" spans="1:14">
      <c r="A9">
        <v>2024</v>
      </c>
      <c r="B9" t="s">
        <v>672</v>
      </c>
      <c r="C9">
        <v>29</v>
      </c>
      <c r="D9" t="s">
        <v>673</v>
      </c>
      <c r="E9">
        <v>8</v>
      </c>
      <c r="F9" s="133">
        <v>11250000</v>
      </c>
      <c r="G9">
        <v>26</v>
      </c>
      <c r="H9">
        <v>82</v>
      </c>
      <c r="I9">
        <v>43</v>
      </c>
      <c r="J9">
        <v>63</v>
      </c>
      <c r="K9">
        <v>106</v>
      </c>
      <c r="L9">
        <v>1.29</v>
      </c>
      <c r="M9" s="134" cm="1">
        <f t="array" ref="M9">_xlfn.IFS(A9=2024,88000000,A9=2023,83500000,A9=2022,82500000,A9=2021,81500000,A9=2020,81500000)</f>
        <v>88000000</v>
      </c>
      <c r="N9" s="135">
        <f t="shared" si="0"/>
        <v>0.12784090909090909</v>
      </c>
    </row>
    <row r="10" spans="1:14">
      <c r="A10">
        <v>2024</v>
      </c>
      <c r="B10" t="s">
        <v>674</v>
      </c>
      <c r="C10">
        <v>35</v>
      </c>
      <c r="D10" t="s">
        <v>26</v>
      </c>
      <c r="E10">
        <v>8</v>
      </c>
      <c r="F10" s="133">
        <v>11000000</v>
      </c>
      <c r="G10">
        <v>28</v>
      </c>
      <c r="H10">
        <v>30</v>
      </c>
      <c r="I10">
        <v>4</v>
      </c>
      <c r="J10">
        <v>13</v>
      </c>
      <c r="K10">
        <v>17</v>
      </c>
      <c r="L10">
        <v>0.56999999999999995</v>
      </c>
      <c r="M10" s="134" cm="1">
        <f t="array" ref="M10">_xlfn.IFS(A10=2024,88000000,A10=2023,83500000,A10=2022,82500000,A10=2021,81500000,A10=2020,81500000)</f>
        <v>88000000</v>
      </c>
      <c r="N10" s="135">
        <f t="shared" si="0"/>
        <v>0.125</v>
      </c>
    </row>
    <row r="11" spans="1:14">
      <c r="A11">
        <v>2024</v>
      </c>
      <c r="B11" t="s">
        <v>675</v>
      </c>
      <c r="C11">
        <v>34</v>
      </c>
      <c r="D11" t="s">
        <v>18</v>
      </c>
      <c r="E11">
        <v>7</v>
      </c>
      <c r="F11" s="133">
        <v>11000000</v>
      </c>
      <c r="G11">
        <v>27</v>
      </c>
      <c r="H11">
        <v>75</v>
      </c>
      <c r="I11">
        <v>38</v>
      </c>
      <c r="J11">
        <v>36</v>
      </c>
      <c r="K11">
        <v>74</v>
      </c>
      <c r="L11">
        <v>0.99</v>
      </c>
      <c r="M11" s="134" cm="1">
        <f t="array" ref="M11">_xlfn.IFS(A11=2024,88000000,A11=2023,83500000,A11=2022,82500000,A11=2021,81500000,A11=2020,81500000)</f>
        <v>88000000</v>
      </c>
      <c r="N11" s="135">
        <f t="shared" si="0"/>
        <v>0.125</v>
      </c>
    </row>
    <row r="12" spans="1:14">
      <c r="A12">
        <v>2024</v>
      </c>
      <c r="B12" t="s">
        <v>676</v>
      </c>
      <c r="C12">
        <v>25</v>
      </c>
      <c r="D12" t="s">
        <v>26</v>
      </c>
      <c r="E12">
        <v>8</v>
      </c>
      <c r="F12" s="133">
        <v>11000000</v>
      </c>
      <c r="G12">
        <v>23</v>
      </c>
      <c r="H12">
        <v>73</v>
      </c>
      <c r="I12">
        <v>17</v>
      </c>
      <c r="J12">
        <v>51</v>
      </c>
      <c r="K12">
        <v>68</v>
      </c>
      <c r="L12">
        <v>0.93</v>
      </c>
      <c r="M12" s="134" cm="1">
        <f t="array" ref="M12">_xlfn.IFS(A12=2024,88000000,A12=2023,83500000,A12=2022,82500000,A12=2021,81500000,A12=2020,81500000)</f>
        <v>88000000</v>
      </c>
      <c r="N12" s="135">
        <f t="shared" si="0"/>
        <v>0.125</v>
      </c>
    </row>
    <row r="13" spans="1:14">
      <c r="A13">
        <v>2024</v>
      </c>
      <c r="B13" t="s">
        <v>677</v>
      </c>
      <c r="C13">
        <v>28</v>
      </c>
      <c r="D13" t="s">
        <v>673</v>
      </c>
      <c r="E13">
        <v>6</v>
      </c>
      <c r="F13" s="133">
        <v>10903000</v>
      </c>
      <c r="G13">
        <v>22</v>
      </c>
      <c r="H13">
        <v>81</v>
      </c>
      <c r="I13">
        <v>27</v>
      </c>
      <c r="J13">
        <v>75</v>
      </c>
      <c r="K13">
        <v>102</v>
      </c>
      <c r="L13">
        <v>1.26</v>
      </c>
      <c r="M13" s="134" cm="1">
        <f t="array" ref="M13">_xlfn.IFS(A13=2024,88000000,A13=2023,83500000,A13=2022,82500000,A13=2021,81500000,A13=2020,81500000)</f>
        <v>88000000</v>
      </c>
      <c r="N13" s="135">
        <f t="shared" si="0"/>
        <v>0.12389772727272727</v>
      </c>
    </row>
    <row r="14" spans="1:14">
      <c r="A14">
        <v>2024</v>
      </c>
      <c r="B14" t="s">
        <v>678</v>
      </c>
      <c r="C14">
        <v>31</v>
      </c>
      <c r="D14" t="s">
        <v>364</v>
      </c>
      <c r="E14">
        <v>8</v>
      </c>
      <c r="F14" s="133">
        <v>10500000</v>
      </c>
      <c r="G14">
        <v>29</v>
      </c>
      <c r="H14">
        <v>81</v>
      </c>
      <c r="I14">
        <v>28</v>
      </c>
      <c r="J14">
        <v>34</v>
      </c>
      <c r="K14">
        <v>62</v>
      </c>
      <c r="L14">
        <v>0.77</v>
      </c>
      <c r="M14" s="134" cm="1">
        <f t="array" ref="M14">_xlfn.IFS(A14=2024,88000000,A14=2023,83500000,A14=2022,82500000,A14=2021,81500000,A14=2020,81500000)</f>
        <v>88000000</v>
      </c>
      <c r="N14" s="135">
        <f t="shared" si="0"/>
        <v>0.11931818181818182</v>
      </c>
    </row>
    <row r="15" spans="1:14">
      <c r="A15">
        <v>2024</v>
      </c>
      <c r="B15" t="s">
        <v>679</v>
      </c>
      <c r="C15">
        <v>29</v>
      </c>
      <c r="D15" t="s">
        <v>18</v>
      </c>
      <c r="E15">
        <v>8</v>
      </c>
      <c r="F15" s="133">
        <v>10000000</v>
      </c>
      <c r="G15">
        <v>26</v>
      </c>
      <c r="H15">
        <v>67</v>
      </c>
      <c r="I15">
        <v>20</v>
      </c>
      <c r="J15">
        <v>51</v>
      </c>
      <c r="K15">
        <v>71</v>
      </c>
      <c r="L15">
        <v>1.06</v>
      </c>
      <c r="M15" s="134" cm="1">
        <f t="array" ref="M15">_xlfn.IFS(A15=2024,88000000,A15=2023,83500000,A15=2022,82500000,A15=2021,81500000,A15=2020,81500000)</f>
        <v>88000000</v>
      </c>
      <c r="N15" s="135">
        <f t="shared" si="0"/>
        <v>0.11363636363636363</v>
      </c>
    </row>
    <row r="16" spans="1:14">
      <c r="A16">
        <v>2024</v>
      </c>
      <c r="B16" t="s">
        <v>680</v>
      </c>
      <c r="C16">
        <v>28</v>
      </c>
      <c r="D16" t="s">
        <v>18</v>
      </c>
      <c r="E16">
        <v>8</v>
      </c>
      <c r="F16" s="133">
        <v>10000000</v>
      </c>
      <c r="G16">
        <v>20</v>
      </c>
      <c r="H16">
        <v>77</v>
      </c>
      <c r="I16">
        <v>28</v>
      </c>
      <c r="J16">
        <v>66</v>
      </c>
      <c r="K16">
        <v>94</v>
      </c>
      <c r="L16">
        <v>1.22</v>
      </c>
      <c r="M16" s="134" cm="1">
        <f t="array" ref="M16">_xlfn.IFS(A16=2024,88000000,A16=2023,83500000,A16=2022,82500000,A16=2021,81500000,A16=2020,81500000)</f>
        <v>88000000</v>
      </c>
      <c r="N16" s="135">
        <f t="shared" si="0"/>
        <v>0.11363636363636363</v>
      </c>
    </row>
    <row r="17" spans="1:14">
      <c r="A17">
        <v>2024</v>
      </c>
      <c r="B17" t="s">
        <v>681</v>
      </c>
      <c r="C17">
        <v>33</v>
      </c>
      <c r="D17" t="s">
        <v>18</v>
      </c>
      <c r="E17">
        <v>8</v>
      </c>
      <c r="F17" s="133">
        <v>9850000</v>
      </c>
      <c r="G17">
        <v>26</v>
      </c>
      <c r="H17">
        <v>20</v>
      </c>
      <c r="I17">
        <v>9</v>
      </c>
      <c r="J17">
        <v>12</v>
      </c>
      <c r="K17">
        <v>21</v>
      </c>
      <c r="L17">
        <v>1.05</v>
      </c>
      <c r="M17" s="134" cm="1">
        <f t="array" ref="M17">_xlfn.IFS(A17=2024,88000000,A17=2023,83500000,A17=2022,82500000,A17=2021,81500000,A17=2020,81500000)</f>
        <v>88000000</v>
      </c>
      <c r="N17" s="135">
        <f t="shared" si="0"/>
        <v>0.11193181818181819</v>
      </c>
    </row>
    <row r="18" spans="1:14">
      <c r="A18">
        <v>2024</v>
      </c>
      <c r="B18" t="s">
        <v>682</v>
      </c>
      <c r="C18">
        <v>27</v>
      </c>
      <c r="D18" t="s">
        <v>18</v>
      </c>
      <c r="E18">
        <v>8</v>
      </c>
      <c r="F18" s="133">
        <v>9750000</v>
      </c>
      <c r="G18">
        <v>26</v>
      </c>
      <c r="H18">
        <v>79</v>
      </c>
      <c r="I18">
        <v>29</v>
      </c>
      <c r="J18">
        <v>45</v>
      </c>
      <c r="K18">
        <v>74</v>
      </c>
      <c r="L18">
        <v>0.94</v>
      </c>
      <c r="M18" s="134" cm="1">
        <f t="array" ref="M18">_xlfn.IFS(A18=2024,88000000,A18=2023,83500000,A18=2022,82500000,A18=2021,81500000,A18=2020,81500000)</f>
        <v>88000000</v>
      </c>
      <c r="N18" s="135">
        <f t="shared" si="0"/>
        <v>0.11079545454545454</v>
      </c>
    </row>
    <row r="19" spans="1:14">
      <c r="A19">
        <v>2024</v>
      </c>
      <c r="B19" t="s">
        <v>683</v>
      </c>
      <c r="C19">
        <v>27</v>
      </c>
      <c r="D19" t="s">
        <v>26</v>
      </c>
      <c r="E19">
        <v>6</v>
      </c>
      <c r="F19" s="133">
        <v>9583333</v>
      </c>
      <c r="G19">
        <v>24</v>
      </c>
      <c r="H19">
        <v>79</v>
      </c>
      <c r="I19">
        <v>22</v>
      </c>
      <c r="J19">
        <v>56</v>
      </c>
      <c r="K19">
        <v>78</v>
      </c>
      <c r="L19">
        <v>0.99</v>
      </c>
      <c r="M19" s="134" cm="1">
        <f t="array" ref="M19">_xlfn.IFS(A19=2024,88000000,A19=2023,83500000,A19=2022,82500000,A19=2021,81500000,A19=2020,81500000)</f>
        <v>88000000</v>
      </c>
      <c r="N19" s="135">
        <f t="shared" si="0"/>
        <v>0.10890151136363636</v>
      </c>
    </row>
    <row r="20" spans="1:14">
      <c r="A20">
        <v>2024</v>
      </c>
      <c r="B20" t="s">
        <v>684</v>
      </c>
      <c r="C20">
        <v>39</v>
      </c>
      <c r="D20" t="s">
        <v>364</v>
      </c>
      <c r="E20">
        <v>5</v>
      </c>
      <c r="F20" s="133">
        <v>9500000</v>
      </c>
      <c r="G20">
        <v>35</v>
      </c>
      <c r="H20">
        <v>65</v>
      </c>
      <c r="I20">
        <v>44</v>
      </c>
      <c r="J20">
        <v>29</v>
      </c>
      <c r="K20">
        <v>73</v>
      </c>
      <c r="L20">
        <v>1.1200000000000001</v>
      </c>
      <c r="M20" s="134" cm="1">
        <f t="array" ref="M20">_xlfn.IFS(A20=2024,88000000,A20=2023,83500000,A20=2022,82500000,A20=2021,81500000,A20=2020,81500000)</f>
        <v>88000000</v>
      </c>
      <c r="N20" s="135">
        <f t="shared" si="0"/>
        <v>0.10795454545454546</v>
      </c>
    </row>
    <row r="21" spans="1:14">
      <c r="A21">
        <v>2024</v>
      </c>
      <c r="B21" t="s">
        <v>685</v>
      </c>
      <c r="C21">
        <v>35</v>
      </c>
      <c r="D21" t="s">
        <v>364</v>
      </c>
      <c r="E21">
        <v>8</v>
      </c>
      <c r="F21" s="133">
        <v>9500000</v>
      </c>
      <c r="G21">
        <v>26</v>
      </c>
      <c r="H21">
        <v>80</v>
      </c>
      <c r="I21">
        <v>16</v>
      </c>
      <c r="J21">
        <v>33</v>
      </c>
      <c r="K21">
        <v>49</v>
      </c>
      <c r="L21">
        <v>0.61</v>
      </c>
      <c r="M21" s="134" cm="1">
        <f t="array" ref="M21">_xlfn.IFS(A21=2024,88000000,A21=2023,83500000,A21=2022,82500000,A21=2021,81500000,A21=2020,81500000)</f>
        <v>88000000</v>
      </c>
      <c r="N21" s="135">
        <f t="shared" si="0"/>
        <v>0.10795454545454546</v>
      </c>
    </row>
    <row r="22" spans="1:14">
      <c r="A22">
        <v>2024</v>
      </c>
      <c r="B22" t="s">
        <v>686</v>
      </c>
      <c r="C22">
        <v>33</v>
      </c>
      <c r="D22" t="s">
        <v>673</v>
      </c>
      <c r="E22">
        <v>8</v>
      </c>
      <c r="F22" s="133">
        <v>9500000</v>
      </c>
      <c r="G22">
        <v>26</v>
      </c>
      <c r="H22">
        <v>66</v>
      </c>
      <c r="I22">
        <v>19</v>
      </c>
      <c r="J22">
        <v>48</v>
      </c>
      <c r="K22">
        <v>67</v>
      </c>
      <c r="L22">
        <v>1.02</v>
      </c>
      <c r="M22" s="134" cm="1">
        <f t="array" ref="M22">_xlfn.IFS(A22=2024,88000000,A22=2023,83500000,A22=2022,82500000,A22=2021,81500000,A22=2020,81500000)</f>
        <v>88000000</v>
      </c>
      <c r="N22" s="135">
        <f t="shared" si="0"/>
        <v>0.10795454545454546</v>
      </c>
    </row>
    <row r="23" spans="1:14">
      <c r="A23">
        <v>2024</v>
      </c>
      <c r="B23" t="s">
        <v>687</v>
      </c>
      <c r="C23">
        <v>31</v>
      </c>
      <c r="D23" t="s">
        <v>673</v>
      </c>
      <c r="E23">
        <v>8</v>
      </c>
      <c r="F23" s="133">
        <v>9500000</v>
      </c>
      <c r="G23">
        <v>25</v>
      </c>
      <c r="H23">
        <v>78</v>
      </c>
      <c r="I23">
        <v>37</v>
      </c>
      <c r="J23">
        <v>84</v>
      </c>
      <c r="K23">
        <v>121</v>
      </c>
      <c r="L23">
        <v>1.55</v>
      </c>
      <c r="M23" s="134" cm="1">
        <f t="array" ref="M23">_xlfn.IFS(A23=2024,88000000,A23=2023,83500000,A23=2022,82500000,A23=2021,81500000,A23=2020,81500000)</f>
        <v>88000000</v>
      </c>
      <c r="N23" s="135">
        <f t="shared" si="0"/>
        <v>0.10795454545454546</v>
      </c>
    </row>
    <row r="24" spans="1:14">
      <c r="A24">
        <v>2024</v>
      </c>
      <c r="B24" t="s">
        <v>688</v>
      </c>
      <c r="C24">
        <v>30</v>
      </c>
      <c r="D24" t="s">
        <v>26</v>
      </c>
      <c r="E24">
        <v>8</v>
      </c>
      <c r="F24" s="133">
        <v>9500000</v>
      </c>
      <c r="G24">
        <v>26</v>
      </c>
      <c r="H24">
        <v>63</v>
      </c>
      <c r="I24">
        <v>9</v>
      </c>
      <c r="J24">
        <v>27</v>
      </c>
      <c r="K24">
        <v>36</v>
      </c>
      <c r="L24">
        <v>0.56999999999999995</v>
      </c>
      <c r="M24" s="134" cm="1">
        <f t="array" ref="M24">_xlfn.IFS(A24=2024,88000000,A24=2023,83500000,A24=2022,82500000,A24=2021,81500000,A24=2020,81500000)</f>
        <v>88000000</v>
      </c>
      <c r="N24" s="135">
        <f t="shared" si="0"/>
        <v>0.10795454545454546</v>
      </c>
    </row>
    <row r="25" spans="1:14">
      <c r="A25">
        <v>2024</v>
      </c>
      <c r="B25" t="s">
        <v>689</v>
      </c>
      <c r="C25">
        <v>29</v>
      </c>
      <c r="D25" t="s">
        <v>18</v>
      </c>
      <c r="E25">
        <v>8</v>
      </c>
      <c r="F25" s="133">
        <v>9500000</v>
      </c>
      <c r="G25">
        <v>25</v>
      </c>
      <c r="H25">
        <v>77</v>
      </c>
      <c r="I25">
        <v>42</v>
      </c>
      <c r="J25">
        <v>40</v>
      </c>
      <c r="K25">
        <v>82</v>
      </c>
      <c r="L25">
        <v>1.06</v>
      </c>
      <c r="M25" s="134" cm="1">
        <f t="array" ref="M25">_xlfn.IFS(A25=2024,88000000,A25=2023,83500000,A25=2022,82500000,A25=2021,81500000,A25=2020,81500000)</f>
        <v>88000000</v>
      </c>
      <c r="N25" s="135">
        <f t="shared" si="0"/>
        <v>0.10795454545454546</v>
      </c>
    </row>
    <row r="26" spans="1:14">
      <c r="A26">
        <v>2024</v>
      </c>
      <c r="B26" t="s">
        <v>690</v>
      </c>
      <c r="C26">
        <v>27</v>
      </c>
      <c r="D26" t="s">
        <v>364</v>
      </c>
      <c r="E26">
        <v>8</v>
      </c>
      <c r="F26" s="133">
        <v>9500000</v>
      </c>
      <c r="G26">
        <v>24</v>
      </c>
      <c r="H26">
        <v>52</v>
      </c>
      <c r="I26">
        <v>22</v>
      </c>
      <c r="J26">
        <v>35</v>
      </c>
      <c r="K26">
        <v>57</v>
      </c>
      <c r="L26">
        <v>1.1000000000000001</v>
      </c>
      <c r="M26" s="134" cm="1">
        <f t="array" ref="M26">_xlfn.IFS(A26=2024,88000000,A26=2023,83500000,A26=2022,82500000,A26=2021,81500000,A26=2020,81500000)</f>
        <v>88000000</v>
      </c>
      <c r="N26" s="135">
        <f t="shared" si="0"/>
        <v>0.10795454545454546</v>
      </c>
    </row>
    <row r="27" spans="1:14">
      <c r="A27">
        <v>2024</v>
      </c>
      <c r="B27" t="s">
        <v>691</v>
      </c>
      <c r="C27">
        <v>27</v>
      </c>
      <c r="D27" t="s">
        <v>26</v>
      </c>
      <c r="E27">
        <v>8</v>
      </c>
      <c r="F27" s="133">
        <v>9500000</v>
      </c>
      <c r="G27">
        <v>23</v>
      </c>
      <c r="H27">
        <v>50</v>
      </c>
      <c r="I27">
        <v>7</v>
      </c>
      <c r="J27">
        <v>16</v>
      </c>
      <c r="K27">
        <v>23</v>
      </c>
      <c r="L27">
        <v>0.46</v>
      </c>
      <c r="M27" s="134" cm="1">
        <f t="array" ref="M27">_xlfn.IFS(A27=2024,88000000,A27=2023,83500000,A27=2022,82500000,A27=2021,81500000,A27=2020,81500000)</f>
        <v>88000000</v>
      </c>
      <c r="N27" s="135">
        <f t="shared" si="0"/>
        <v>0.10795454545454546</v>
      </c>
    </row>
    <row r="28" spans="1:14">
      <c r="A28">
        <v>2024</v>
      </c>
      <c r="B28" t="s">
        <v>692</v>
      </c>
      <c r="C28">
        <v>27</v>
      </c>
      <c r="D28" t="s">
        <v>26</v>
      </c>
      <c r="E28">
        <v>7</v>
      </c>
      <c r="F28" s="133">
        <v>9500000</v>
      </c>
      <c r="G28">
        <v>23</v>
      </c>
      <c r="H28">
        <v>74</v>
      </c>
      <c r="I28">
        <v>10</v>
      </c>
      <c r="J28">
        <v>51</v>
      </c>
      <c r="K28">
        <v>61</v>
      </c>
      <c r="L28">
        <v>0.82</v>
      </c>
      <c r="M28" s="134" cm="1">
        <f t="array" ref="M28">_xlfn.IFS(A28=2024,88000000,A28=2023,83500000,A28=2022,82500000,A28=2021,81500000,A28=2020,81500000)</f>
        <v>88000000</v>
      </c>
      <c r="N28" s="135">
        <f t="shared" si="0"/>
        <v>0.10795454545454546</v>
      </c>
    </row>
    <row r="29" spans="1:14">
      <c r="A29">
        <v>2024</v>
      </c>
      <c r="B29" t="s">
        <v>693</v>
      </c>
      <c r="C29">
        <v>30</v>
      </c>
      <c r="D29" t="s">
        <v>26</v>
      </c>
      <c r="E29">
        <v>8</v>
      </c>
      <c r="F29" s="133">
        <v>9250000</v>
      </c>
      <c r="G29">
        <v>26</v>
      </c>
      <c r="H29">
        <v>76</v>
      </c>
      <c r="I29">
        <v>5</v>
      </c>
      <c r="J29">
        <v>28</v>
      </c>
      <c r="K29">
        <v>33</v>
      </c>
      <c r="L29">
        <v>0.43</v>
      </c>
      <c r="M29" s="134" cm="1">
        <f t="array" ref="M29">_xlfn.IFS(A29=2024,88000000,A29=2023,83500000,A29=2022,82500000,A29=2021,81500000,A29=2020,81500000)</f>
        <v>88000000</v>
      </c>
      <c r="N29" s="135">
        <f t="shared" si="0"/>
        <v>0.10511363636363637</v>
      </c>
    </row>
    <row r="30" spans="1:14">
      <c r="A30">
        <v>2024</v>
      </c>
      <c r="B30" t="s">
        <v>694</v>
      </c>
      <c r="C30">
        <v>28</v>
      </c>
      <c r="D30" t="s">
        <v>18</v>
      </c>
      <c r="E30">
        <v>6</v>
      </c>
      <c r="F30" s="133">
        <v>9250000</v>
      </c>
      <c r="G30">
        <v>22</v>
      </c>
      <c r="H30">
        <v>82</v>
      </c>
      <c r="I30">
        <v>32</v>
      </c>
      <c r="J30">
        <v>56</v>
      </c>
      <c r="K30">
        <v>88</v>
      </c>
      <c r="L30">
        <v>1.07</v>
      </c>
      <c r="M30" s="134" cm="1">
        <f t="array" ref="M30">_xlfn.IFS(A30=2024,88000000,A30=2023,83500000,A30=2022,82500000,A30=2021,81500000,A30=2020,81500000)</f>
        <v>88000000</v>
      </c>
      <c r="N30" s="135">
        <f t="shared" si="0"/>
        <v>0.10511363636363637</v>
      </c>
    </row>
    <row r="31" spans="1:14">
      <c r="A31">
        <v>2024</v>
      </c>
      <c r="B31" t="s">
        <v>695</v>
      </c>
      <c r="C31">
        <v>37</v>
      </c>
      <c r="D31" t="s">
        <v>18</v>
      </c>
      <c r="E31">
        <v>5</v>
      </c>
      <c r="F31" s="133">
        <v>9200000</v>
      </c>
      <c r="G31">
        <v>32</v>
      </c>
      <c r="H31">
        <v>0</v>
      </c>
      <c r="I31">
        <v>0</v>
      </c>
      <c r="J31">
        <v>0</v>
      </c>
      <c r="K31">
        <v>0</v>
      </c>
      <c r="L31">
        <v>0</v>
      </c>
      <c r="M31" s="134" cm="1">
        <f t="array" ref="M31">_xlfn.IFS(A31=2024,88000000,A31=2023,83500000,A31=2022,82500000,A31=2021,81500000,A31=2020,81500000)</f>
        <v>88000000</v>
      </c>
      <c r="N31" s="135">
        <f t="shared" si="0"/>
        <v>0.10454545454545454</v>
      </c>
    </row>
    <row r="32" spans="1:14">
      <c r="A32">
        <v>2024</v>
      </c>
      <c r="B32" t="s">
        <v>696</v>
      </c>
      <c r="C32">
        <v>28</v>
      </c>
      <c r="D32" t="s">
        <v>18</v>
      </c>
      <c r="E32">
        <v>8</v>
      </c>
      <c r="F32" s="133">
        <v>9150000</v>
      </c>
      <c r="G32">
        <v>25</v>
      </c>
      <c r="H32">
        <v>30</v>
      </c>
      <c r="I32">
        <v>6</v>
      </c>
      <c r="J32">
        <v>14</v>
      </c>
      <c r="K32">
        <v>20</v>
      </c>
      <c r="L32">
        <v>0.67</v>
      </c>
      <c r="M32" s="134" cm="1">
        <f t="array" ref="M32">_xlfn.IFS(A32=2024,88000000,A32=2023,83500000,A32=2022,82500000,A32=2021,81500000,A32=2020,81500000)</f>
        <v>88000000</v>
      </c>
      <c r="N32" s="135">
        <f t="shared" si="0"/>
        <v>0.10397727272727272</v>
      </c>
    </row>
    <row r="33" spans="1:14">
      <c r="A33">
        <v>2024</v>
      </c>
      <c r="B33" t="s">
        <v>697</v>
      </c>
      <c r="C33">
        <v>34</v>
      </c>
      <c r="D33" t="s">
        <v>26</v>
      </c>
      <c r="E33">
        <v>8</v>
      </c>
      <c r="F33" s="133">
        <v>9059000</v>
      </c>
      <c r="G33">
        <v>29</v>
      </c>
      <c r="H33">
        <v>53</v>
      </c>
      <c r="I33">
        <v>9</v>
      </c>
      <c r="J33">
        <v>29</v>
      </c>
      <c r="K33">
        <v>38</v>
      </c>
      <c r="L33">
        <v>0.72</v>
      </c>
      <c r="M33" s="134" cm="1">
        <f t="array" ref="M33">_xlfn.IFS(A33=2024,88000000,A33=2023,83500000,A33=2022,82500000,A33=2021,81500000,A33=2020,81500000)</f>
        <v>88000000</v>
      </c>
      <c r="N33" s="135">
        <f t="shared" si="0"/>
        <v>0.10294318181818182</v>
      </c>
    </row>
    <row r="34" spans="1:14">
      <c r="A34">
        <v>2024</v>
      </c>
      <c r="B34" t="s">
        <v>698</v>
      </c>
      <c r="C34">
        <v>31</v>
      </c>
      <c r="D34" t="s">
        <v>26</v>
      </c>
      <c r="E34">
        <v>7</v>
      </c>
      <c r="F34" s="133">
        <v>9000000</v>
      </c>
      <c r="G34">
        <v>28</v>
      </c>
      <c r="H34">
        <v>64</v>
      </c>
      <c r="I34">
        <v>9</v>
      </c>
      <c r="J34">
        <v>31</v>
      </c>
      <c r="K34">
        <v>40</v>
      </c>
      <c r="L34">
        <v>0.63</v>
      </c>
      <c r="M34" s="134" cm="1">
        <f t="array" ref="M34">_xlfn.IFS(A34=2024,88000000,A34=2023,83500000,A34=2022,82500000,A34=2021,81500000,A34=2020,81500000)</f>
        <v>88000000</v>
      </c>
      <c r="N34" s="135">
        <f t="shared" si="0"/>
        <v>0.10227272727272728</v>
      </c>
    </row>
    <row r="35" spans="1:14">
      <c r="A35">
        <v>2024</v>
      </c>
      <c r="B35" t="s">
        <v>699</v>
      </c>
      <c r="C35">
        <v>30</v>
      </c>
      <c r="D35" t="s">
        <v>364</v>
      </c>
      <c r="E35">
        <v>7</v>
      </c>
      <c r="F35" s="133">
        <v>9000000</v>
      </c>
      <c r="G35">
        <v>29</v>
      </c>
      <c r="H35">
        <v>80</v>
      </c>
      <c r="I35">
        <v>41</v>
      </c>
      <c r="J35">
        <v>39</v>
      </c>
      <c r="K35">
        <v>80</v>
      </c>
      <c r="L35">
        <v>1</v>
      </c>
      <c r="M35" s="134" cm="1">
        <f t="array" ref="M35">_xlfn.IFS(A35=2024,88000000,A35=2023,83500000,A35=2022,82500000,A35=2021,81500000,A35=2020,81500000)</f>
        <v>88000000</v>
      </c>
      <c r="N35" s="135">
        <f t="shared" si="0"/>
        <v>0.10227272727272728</v>
      </c>
    </row>
    <row r="36" spans="1:14">
      <c r="A36">
        <v>2024</v>
      </c>
      <c r="B36" t="s">
        <v>700</v>
      </c>
      <c r="C36">
        <v>28</v>
      </c>
      <c r="D36" t="s">
        <v>364</v>
      </c>
      <c r="E36">
        <v>5</v>
      </c>
      <c r="F36" s="133">
        <v>9000000</v>
      </c>
      <c r="G36">
        <v>24</v>
      </c>
      <c r="H36">
        <v>41</v>
      </c>
      <c r="I36">
        <v>25</v>
      </c>
      <c r="J36">
        <v>31</v>
      </c>
      <c r="K36">
        <v>56</v>
      </c>
      <c r="L36">
        <v>1.37</v>
      </c>
      <c r="M36" s="134" cm="1">
        <f t="array" ref="M36">_xlfn.IFS(A36=2024,88000000,A36=2023,83500000,A36=2022,82500000,A36=2021,81500000,A36=2020,81500000)</f>
        <v>88000000</v>
      </c>
      <c r="N36" s="135">
        <f t="shared" si="0"/>
        <v>0.10227272727272728</v>
      </c>
    </row>
    <row r="37" spans="1:14">
      <c r="A37">
        <v>2024</v>
      </c>
      <c r="B37" t="s">
        <v>701</v>
      </c>
      <c r="C37">
        <v>26</v>
      </c>
      <c r="D37" t="s">
        <v>26</v>
      </c>
      <c r="E37">
        <v>6</v>
      </c>
      <c r="F37" s="133">
        <v>9000000</v>
      </c>
      <c r="G37">
        <v>22</v>
      </c>
      <c r="H37">
        <v>80</v>
      </c>
      <c r="I37">
        <v>30</v>
      </c>
      <c r="J37">
        <v>62</v>
      </c>
      <c r="K37">
        <v>92</v>
      </c>
      <c r="L37">
        <v>1.1499999999999999</v>
      </c>
      <c r="M37" s="134" cm="1">
        <f t="array" ref="M37">_xlfn.IFS(A37=2024,88000000,A37=2023,83500000,A37=2022,82500000,A37=2021,81500000,A37=2020,81500000)</f>
        <v>88000000</v>
      </c>
      <c r="N37" s="135">
        <f t="shared" si="0"/>
        <v>0.10227272727272728</v>
      </c>
    </row>
    <row r="38" spans="1:14">
      <c r="A38">
        <v>2024</v>
      </c>
      <c r="B38" t="s">
        <v>702</v>
      </c>
      <c r="C38">
        <v>35</v>
      </c>
      <c r="D38" t="s">
        <v>26</v>
      </c>
      <c r="E38">
        <v>7</v>
      </c>
      <c r="F38" s="133">
        <v>8800000</v>
      </c>
      <c r="G38">
        <v>30</v>
      </c>
      <c r="H38">
        <v>71</v>
      </c>
      <c r="I38">
        <v>4</v>
      </c>
      <c r="J38">
        <v>29</v>
      </c>
      <c r="K38">
        <v>33</v>
      </c>
      <c r="L38">
        <v>0.46</v>
      </c>
      <c r="M38" s="134" cm="1">
        <f t="array" ref="M38">_xlfn.IFS(A38=2024,88000000,A38=2023,83500000,A38=2022,82500000,A38=2021,81500000,A38=2020,81500000)</f>
        <v>88000000</v>
      </c>
      <c r="N38" s="135">
        <f t="shared" si="0"/>
        <v>0.1</v>
      </c>
    </row>
    <row r="39" spans="1:14">
      <c r="A39">
        <v>2024</v>
      </c>
      <c r="B39" t="s">
        <v>703</v>
      </c>
      <c r="C39">
        <v>28</v>
      </c>
      <c r="D39" t="s">
        <v>673</v>
      </c>
      <c r="E39">
        <v>8</v>
      </c>
      <c r="F39" s="133">
        <v>8800000</v>
      </c>
      <c r="G39">
        <v>26</v>
      </c>
      <c r="H39">
        <v>80</v>
      </c>
      <c r="I39">
        <v>26</v>
      </c>
      <c r="J39">
        <v>27</v>
      </c>
      <c r="K39">
        <v>53</v>
      </c>
      <c r="L39">
        <v>0.66</v>
      </c>
      <c r="M39" s="134" cm="1">
        <f t="array" ref="M39">_xlfn.IFS(A39=2024,88000000,A39=2023,83500000,A39=2022,82500000,A39=2021,81500000,A39=2020,81500000)</f>
        <v>88000000</v>
      </c>
      <c r="N39" s="135">
        <f t="shared" si="0"/>
        <v>0.1</v>
      </c>
    </row>
    <row r="40" spans="1:14">
      <c r="A40">
        <v>2024</v>
      </c>
      <c r="B40" t="s">
        <v>704</v>
      </c>
      <c r="C40">
        <v>37</v>
      </c>
      <c r="D40" t="s">
        <v>18</v>
      </c>
      <c r="E40">
        <v>12</v>
      </c>
      <c r="F40" s="133">
        <v>8700000</v>
      </c>
      <c r="G40">
        <v>24</v>
      </c>
      <c r="H40">
        <v>80</v>
      </c>
      <c r="I40">
        <v>33</v>
      </c>
      <c r="J40">
        <v>58</v>
      </c>
      <c r="K40">
        <v>91</v>
      </c>
      <c r="L40">
        <v>1.1399999999999999</v>
      </c>
      <c r="M40" s="134" cm="1">
        <f t="array" ref="M40">_xlfn.IFS(A40=2024,88000000,A40=2023,83500000,A40=2022,82500000,A40=2021,81500000,A40=2020,81500000)</f>
        <v>88000000</v>
      </c>
      <c r="N40" s="135">
        <f t="shared" si="0"/>
        <v>9.8863636363636362E-2</v>
      </c>
    </row>
    <row r="41" spans="1:14">
      <c r="A41">
        <v>2024</v>
      </c>
      <c r="B41" t="s">
        <v>705</v>
      </c>
      <c r="C41">
        <v>28</v>
      </c>
      <c r="D41" t="s">
        <v>18</v>
      </c>
      <c r="E41">
        <v>8</v>
      </c>
      <c r="F41" s="133">
        <v>8700000</v>
      </c>
      <c r="G41">
        <v>26</v>
      </c>
      <c r="H41">
        <v>82</v>
      </c>
      <c r="I41">
        <v>30</v>
      </c>
      <c r="J41">
        <v>40</v>
      </c>
      <c r="K41">
        <v>70</v>
      </c>
      <c r="L41">
        <v>0.85</v>
      </c>
      <c r="M41" s="134" cm="1">
        <f t="array" ref="M41">_xlfn.IFS(A41=2024,88000000,A41=2023,83500000,A41=2022,82500000,A41=2021,81500000,A41=2020,81500000)</f>
        <v>88000000</v>
      </c>
      <c r="N41" s="135">
        <f t="shared" si="0"/>
        <v>9.8863636363636362E-2</v>
      </c>
    </row>
    <row r="42" spans="1:14">
      <c r="A42">
        <v>2024</v>
      </c>
      <c r="B42" t="s">
        <v>706</v>
      </c>
      <c r="C42">
        <v>27</v>
      </c>
      <c r="D42" t="s">
        <v>364</v>
      </c>
      <c r="E42">
        <v>4</v>
      </c>
      <c r="F42" s="133">
        <v>8700000</v>
      </c>
      <c r="G42">
        <v>24</v>
      </c>
      <c r="H42">
        <v>52</v>
      </c>
      <c r="I42">
        <v>20</v>
      </c>
      <c r="J42">
        <v>13</v>
      </c>
      <c r="K42">
        <v>33</v>
      </c>
      <c r="L42">
        <v>0.63</v>
      </c>
      <c r="M42" s="134" cm="1">
        <f t="array" ref="M42">_xlfn.IFS(A42=2024,88000000,A42=2023,83500000,A42=2022,82500000,A42=2021,81500000,A42=2020,81500000)</f>
        <v>88000000</v>
      </c>
      <c r="N42" s="135">
        <f t="shared" si="0"/>
        <v>9.8863636363636362E-2</v>
      </c>
    </row>
    <row r="43" spans="1:14">
      <c r="A43">
        <v>2024</v>
      </c>
      <c r="B43" t="s">
        <v>707</v>
      </c>
      <c r="C43">
        <v>29</v>
      </c>
      <c r="D43" t="s">
        <v>18</v>
      </c>
      <c r="E43">
        <v>8</v>
      </c>
      <c r="F43" s="133">
        <v>8625000</v>
      </c>
      <c r="G43">
        <v>28</v>
      </c>
      <c r="H43">
        <v>79</v>
      </c>
      <c r="I43">
        <v>39</v>
      </c>
      <c r="J43">
        <v>42</v>
      </c>
      <c r="K43">
        <v>81</v>
      </c>
      <c r="L43">
        <v>1.03</v>
      </c>
      <c r="M43" s="134" cm="1">
        <f t="array" ref="M43">_xlfn.IFS(A43=2024,88000000,A43=2023,83500000,A43=2022,82500000,A43=2021,81500000,A43=2020,81500000)</f>
        <v>88000000</v>
      </c>
      <c r="N43" s="135">
        <f t="shared" si="0"/>
        <v>9.8011363636363633E-2</v>
      </c>
    </row>
    <row r="44" spans="1:14">
      <c r="A44">
        <v>2024</v>
      </c>
      <c r="B44" t="s">
        <v>708</v>
      </c>
      <c r="C44">
        <v>24</v>
      </c>
      <c r="D44" t="s">
        <v>26</v>
      </c>
      <c r="E44">
        <v>7</v>
      </c>
      <c r="F44" s="133">
        <v>8550000</v>
      </c>
      <c r="G44">
        <v>23</v>
      </c>
      <c r="H44">
        <v>82</v>
      </c>
      <c r="I44">
        <v>8</v>
      </c>
      <c r="J44">
        <v>38</v>
      </c>
      <c r="K44">
        <v>46</v>
      </c>
      <c r="L44">
        <v>0.56000000000000005</v>
      </c>
      <c r="M44" s="134" cm="1">
        <f t="array" ref="M44">_xlfn.IFS(A44=2024,88000000,A44=2023,83500000,A44=2022,82500000,A44=2021,81500000,A44=2020,81500000)</f>
        <v>88000000</v>
      </c>
      <c r="N44" s="135">
        <f t="shared" si="0"/>
        <v>9.7159090909090903E-2</v>
      </c>
    </row>
    <row r="45" spans="1:14">
      <c r="A45">
        <v>2024</v>
      </c>
      <c r="B45" t="s">
        <v>709</v>
      </c>
      <c r="C45">
        <v>32</v>
      </c>
      <c r="D45" t="s">
        <v>18</v>
      </c>
      <c r="E45">
        <v>8</v>
      </c>
      <c r="F45" s="133">
        <v>8500000</v>
      </c>
      <c r="G45">
        <v>28</v>
      </c>
      <c r="H45">
        <v>80</v>
      </c>
      <c r="I45">
        <v>18</v>
      </c>
      <c r="J45">
        <v>40</v>
      </c>
      <c r="K45">
        <v>58</v>
      </c>
      <c r="L45">
        <v>0.73</v>
      </c>
      <c r="M45" s="134" cm="1">
        <f t="array" ref="M45">_xlfn.IFS(A45=2024,88000000,A45=2023,83500000,A45=2022,82500000,A45=2021,81500000,A45=2020,81500000)</f>
        <v>88000000</v>
      </c>
      <c r="N45" s="135">
        <f t="shared" si="0"/>
        <v>9.6590909090909088E-2</v>
      </c>
    </row>
    <row r="46" spans="1:14">
      <c r="A46">
        <v>2024</v>
      </c>
      <c r="B46" t="s">
        <v>710</v>
      </c>
      <c r="C46">
        <v>32</v>
      </c>
      <c r="D46" t="s">
        <v>18</v>
      </c>
      <c r="E46">
        <v>7</v>
      </c>
      <c r="F46" s="133">
        <v>8500000</v>
      </c>
      <c r="G46">
        <v>30</v>
      </c>
      <c r="H46">
        <v>82</v>
      </c>
      <c r="I46">
        <v>39</v>
      </c>
      <c r="J46">
        <v>48</v>
      </c>
      <c r="K46">
        <v>87</v>
      </c>
      <c r="L46">
        <v>1.06</v>
      </c>
      <c r="M46" s="134" cm="1">
        <f t="array" ref="M46">_xlfn.IFS(A46=2024,88000000,A46=2023,83500000,A46=2022,82500000,A46=2021,81500000,A46=2020,81500000)</f>
        <v>88000000</v>
      </c>
      <c r="N46" s="135">
        <f t="shared" si="0"/>
        <v>9.6590909090909088E-2</v>
      </c>
    </row>
    <row r="47" spans="1:14">
      <c r="A47">
        <v>2024</v>
      </c>
      <c r="B47" t="s">
        <v>711</v>
      </c>
      <c r="C47">
        <v>30</v>
      </c>
      <c r="D47" t="s">
        <v>18</v>
      </c>
      <c r="E47">
        <v>8</v>
      </c>
      <c r="F47" s="133">
        <v>8500000</v>
      </c>
      <c r="G47">
        <v>27</v>
      </c>
      <c r="H47">
        <v>82</v>
      </c>
      <c r="I47">
        <v>31</v>
      </c>
      <c r="J47">
        <v>45</v>
      </c>
      <c r="K47">
        <v>76</v>
      </c>
      <c r="L47">
        <v>0.93</v>
      </c>
      <c r="M47" s="134" cm="1">
        <f t="array" ref="M47">_xlfn.IFS(A47=2024,88000000,A47=2023,83500000,A47=2022,82500000,A47=2021,81500000,A47=2020,81500000)</f>
        <v>88000000</v>
      </c>
      <c r="N47" s="135">
        <f t="shared" si="0"/>
        <v>9.6590909090909088E-2</v>
      </c>
    </row>
    <row r="48" spans="1:14">
      <c r="A48">
        <v>2024</v>
      </c>
      <c r="B48" t="s">
        <v>712</v>
      </c>
      <c r="C48">
        <v>30</v>
      </c>
      <c r="D48" t="s">
        <v>18</v>
      </c>
      <c r="E48">
        <v>8</v>
      </c>
      <c r="F48" s="133">
        <v>8500000</v>
      </c>
      <c r="G48">
        <v>27</v>
      </c>
      <c r="H48">
        <v>81</v>
      </c>
      <c r="I48">
        <v>28</v>
      </c>
      <c r="J48">
        <v>29</v>
      </c>
      <c r="K48">
        <v>57</v>
      </c>
      <c r="L48">
        <v>0.7</v>
      </c>
      <c r="M48" s="134" cm="1">
        <f t="array" ref="M48">_xlfn.IFS(A48=2024,88000000,A48=2023,83500000,A48=2022,82500000,A48=2021,81500000,A48=2020,81500000)</f>
        <v>88000000</v>
      </c>
      <c r="N48" s="135">
        <f t="shared" si="0"/>
        <v>9.6590909090909088E-2</v>
      </c>
    </row>
    <row r="49" spans="1:14">
      <c r="A49">
        <v>2024</v>
      </c>
      <c r="B49" t="s">
        <v>713</v>
      </c>
      <c r="C49">
        <v>29</v>
      </c>
      <c r="D49" t="s">
        <v>18</v>
      </c>
      <c r="E49">
        <v>8</v>
      </c>
      <c r="F49" s="133">
        <v>8500000</v>
      </c>
      <c r="G49">
        <v>21</v>
      </c>
      <c r="H49">
        <v>71</v>
      </c>
      <c r="I49">
        <v>52</v>
      </c>
      <c r="J49">
        <v>54</v>
      </c>
      <c r="K49">
        <v>106</v>
      </c>
      <c r="L49">
        <v>1.49</v>
      </c>
      <c r="M49" s="134" cm="1">
        <f t="array" ref="M49">_xlfn.IFS(A49=2024,88000000,A49=2023,83500000,A49=2022,82500000,A49=2021,81500000,A49=2020,81500000)</f>
        <v>88000000</v>
      </c>
      <c r="N49" s="135">
        <f t="shared" si="0"/>
        <v>9.6590909090909088E-2</v>
      </c>
    </row>
    <row r="50" spans="1:14">
      <c r="A50">
        <v>2024</v>
      </c>
      <c r="B50" t="s">
        <v>714</v>
      </c>
      <c r="C50">
        <v>26</v>
      </c>
      <c r="D50" t="s">
        <v>18</v>
      </c>
      <c r="E50">
        <v>8</v>
      </c>
      <c r="F50" s="133">
        <v>8500000</v>
      </c>
      <c r="G50">
        <v>25</v>
      </c>
      <c r="H50">
        <v>82</v>
      </c>
      <c r="I50">
        <v>20</v>
      </c>
      <c r="J50">
        <v>46</v>
      </c>
      <c r="K50">
        <v>66</v>
      </c>
      <c r="L50">
        <v>0.8</v>
      </c>
      <c r="M50" s="134" cm="1">
        <f t="array" ref="M50">_xlfn.IFS(A50=2024,88000000,A50=2023,83500000,A50=2022,82500000,A50=2021,81500000,A50=2020,81500000)</f>
        <v>88000000</v>
      </c>
      <c r="N50" s="135">
        <f t="shared" si="0"/>
        <v>9.6590909090909088E-2</v>
      </c>
    </row>
    <row r="51" spans="1:14">
      <c r="A51">
        <v>2024</v>
      </c>
      <c r="B51" t="s">
        <v>715</v>
      </c>
      <c r="C51">
        <v>26</v>
      </c>
      <c r="D51" t="s">
        <v>26</v>
      </c>
      <c r="E51">
        <v>8</v>
      </c>
      <c r="F51" s="133">
        <v>8500000</v>
      </c>
      <c r="G51">
        <v>24</v>
      </c>
      <c r="H51">
        <v>77</v>
      </c>
      <c r="I51">
        <v>15</v>
      </c>
      <c r="J51">
        <v>38</v>
      </c>
      <c r="K51">
        <v>53</v>
      </c>
      <c r="L51">
        <v>0.69</v>
      </c>
      <c r="M51" s="134" cm="1">
        <f t="array" ref="M51">_xlfn.IFS(A51=2024,88000000,A51=2023,83500000,A51=2022,82500000,A51=2021,81500000,A51=2020,81500000)</f>
        <v>88000000</v>
      </c>
      <c r="N51" s="135">
        <f t="shared" si="0"/>
        <v>9.6590909090909088E-2</v>
      </c>
    </row>
    <row r="52" spans="1:14">
      <c r="A52">
        <v>2024</v>
      </c>
      <c r="B52" t="s">
        <v>716</v>
      </c>
      <c r="C52">
        <v>28</v>
      </c>
      <c r="D52" t="s">
        <v>18</v>
      </c>
      <c r="E52">
        <v>8</v>
      </c>
      <c r="F52" s="133">
        <v>8450000</v>
      </c>
      <c r="G52">
        <v>26</v>
      </c>
      <c r="H52">
        <v>76</v>
      </c>
      <c r="I52">
        <v>28</v>
      </c>
      <c r="J52">
        <v>39</v>
      </c>
      <c r="K52">
        <v>67</v>
      </c>
      <c r="L52">
        <v>0.88</v>
      </c>
      <c r="M52" s="134" cm="1">
        <f t="array" ref="M52">_xlfn.IFS(A52=2024,88000000,A52=2023,83500000,A52=2022,82500000,A52=2021,81500000,A52=2020,81500000)</f>
        <v>88000000</v>
      </c>
      <c r="N52" s="135">
        <f t="shared" si="0"/>
        <v>9.6022727272727273E-2</v>
      </c>
    </row>
    <row r="53" spans="1:14">
      <c r="A53">
        <v>2024</v>
      </c>
      <c r="B53" t="s">
        <v>717</v>
      </c>
      <c r="C53">
        <v>25</v>
      </c>
      <c r="D53" t="s">
        <v>26</v>
      </c>
      <c r="E53">
        <v>8</v>
      </c>
      <c r="F53" s="133">
        <v>8450000</v>
      </c>
      <c r="G53">
        <v>21</v>
      </c>
      <c r="H53">
        <v>50</v>
      </c>
      <c r="I53">
        <v>5</v>
      </c>
      <c r="J53">
        <v>20</v>
      </c>
      <c r="K53">
        <v>25</v>
      </c>
      <c r="L53">
        <v>0.5</v>
      </c>
      <c r="M53" s="134" cm="1">
        <f t="array" ref="M53">_xlfn.IFS(A53=2024,88000000,A53=2023,83500000,A53=2022,82500000,A53=2021,81500000,A53=2020,81500000)</f>
        <v>88000000</v>
      </c>
      <c r="N53" s="135">
        <f t="shared" si="0"/>
        <v>9.6022727272727273E-2</v>
      </c>
    </row>
    <row r="54" spans="1:14">
      <c r="A54">
        <v>2024</v>
      </c>
      <c r="B54" t="s">
        <v>718</v>
      </c>
      <c r="C54">
        <v>23</v>
      </c>
      <c r="D54" t="s">
        <v>364</v>
      </c>
      <c r="E54">
        <v>8</v>
      </c>
      <c r="F54" s="133">
        <v>8350000</v>
      </c>
      <c r="G54">
        <v>20</v>
      </c>
      <c r="H54">
        <v>82</v>
      </c>
      <c r="I54">
        <v>24</v>
      </c>
      <c r="J54">
        <v>55</v>
      </c>
      <c r="K54">
        <v>79</v>
      </c>
      <c r="L54">
        <v>0.96</v>
      </c>
      <c r="M54" s="134" cm="1">
        <f t="array" ref="M54">_xlfn.IFS(A54=2024,88000000,A54=2023,83500000,A54=2022,82500000,A54=2021,81500000,A54=2020,81500000)</f>
        <v>88000000</v>
      </c>
      <c r="N54" s="135">
        <f t="shared" si="0"/>
        <v>9.488636363636363E-2</v>
      </c>
    </row>
    <row r="55" spans="1:14">
      <c r="A55">
        <v>2024</v>
      </c>
      <c r="B55" t="s">
        <v>719</v>
      </c>
      <c r="C55">
        <v>22</v>
      </c>
      <c r="D55" t="s">
        <v>26</v>
      </c>
      <c r="E55">
        <v>7</v>
      </c>
      <c r="F55" s="133">
        <v>8350000</v>
      </c>
      <c r="G55">
        <v>20</v>
      </c>
      <c r="H55">
        <v>79</v>
      </c>
      <c r="I55">
        <v>7</v>
      </c>
      <c r="J55">
        <v>33</v>
      </c>
      <c r="K55">
        <v>40</v>
      </c>
      <c r="L55">
        <v>0.51</v>
      </c>
      <c r="M55" s="134" cm="1">
        <f t="array" ref="M55">_xlfn.IFS(A55=2024,88000000,A55=2023,83500000,A55=2022,82500000,A55=2021,81500000,A55=2020,81500000)</f>
        <v>88000000</v>
      </c>
      <c r="N55" s="135">
        <f t="shared" si="0"/>
        <v>9.488636363636363E-2</v>
      </c>
    </row>
    <row r="56" spans="1:14">
      <c r="A56">
        <v>2024</v>
      </c>
      <c r="B56" t="s">
        <v>720</v>
      </c>
      <c r="C56">
        <v>25</v>
      </c>
      <c r="D56" t="s">
        <v>364</v>
      </c>
      <c r="E56">
        <v>7</v>
      </c>
      <c r="F56" s="133">
        <v>8205714</v>
      </c>
      <c r="G56">
        <v>22</v>
      </c>
      <c r="H56">
        <v>71</v>
      </c>
      <c r="I56">
        <v>29</v>
      </c>
      <c r="J56">
        <v>26</v>
      </c>
      <c r="K56">
        <v>55</v>
      </c>
      <c r="L56">
        <v>0.77</v>
      </c>
      <c r="M56" s="134" cm="1">
        <f t="array" ref="M56">_xlfn.IFS(A56=2024,88000000,A56=2023,83500000,A56=2022,82500000,A56=2021,81500000,A56=2020,81500000)</f>
        <v>88000000</v>
      </c>
      <c r="N56" s="135">
        <f t="shared" si="0"/>
        <v>9.3246750000000003E-2</v>
      </c>
    </row>
    <row r="57" spans="1:14">
      <c r="A57">
        <v>2024</v>
      </c>
      <c r="B57" t="s">
        <v>721</v>
      </c>
      <c r="C57">
        <v>31</v>
      </c>
      <c r="D57" t="s">
        <v>18</v>
      </c>
      <c r="E57">
        <v>8</v>
      </c>
      <c r="F57" s="133">
        <v>8137500</v>
      </c>
      <c r="G57">
        <v>28</v>
      </c>
      <c r="H57">
        <v>73</v>
      </c>
      <c r="I57">
        <v>32</v>
      </c>
      <c r="J57">
        <v>29</v>
      </c>
      <c r="K57">
        <v>61</v>
      </c>
      <c r="L57">
        <v>0.84</v>
      </c>
      <c r="M57" s="134" cm="1">
        <f t="array" ref="M57">_xlfn.IFS(A57=2024,88000000,A57=2023,83500000,A57=2022,82500000,A57=2021,81500000,A57=2020,81500000)</f>
        <v>88000000</v>
      </c>
      <c r="N57" s="135">
        <f t="shared" si="0"/>
        <v>9.2471590909090906E-2</v>
      </c>
    </row>
    <row r="58" spans="1:14">
      <c r="A58">
        <v>2024</v>
      </c>
      <c r="B58" t="s">
        <v>722</v>
      </c>
      <c r="C58">
        <v>27</v>
      </c>
      <c r="D58" t="s">
        <v>18</v>
      </c>
      <c r="E58">
        <v>8</v>
      </c>
      <c r="F58" s="133">
        <v>8125000</v>
      </c>
      <c r="G58">
        <v>24</v>
      </c>
      <c r="H58">
        <v>82</v>
      </c>
      <c r="I58">
        <v>36</v>
      </c>
      <c r="J58">
        <v>34</v>
      </c>
      <c r="K58">
        <v>70</v>
      </c>
      <c r="L58">
        <v>0.85</v>
      </c>
      <c r="M58" s="134" cm="1">
        <f t="array" ref="M58">_xlfn.IFS(A58=2024,88000000,A58=2023,83500000,A58=2022,82500000,A58=2021,81500000,A58=2020,81500000)</f>
        <v>88000000</v>
      </c>
      <c r="N58" s="135">
        <f t="shared" si="0"/>
        <v>9.2329545454545456E-2</v>
      </c>
    </row>
    <row r="59" spans="1:14">
      <c r="A59">
        <v>2024</v>
      </c>
      <c r="B59" t="s">
        <v>723</v>
      </c>
      <c r="C59">
        <v>25</v>
      </c>
      <c r="D59" t="s">
        <v>18</v>
      </c>
      <c r="E59">
        <v>8</v>
      </c>
      <c r="F59" s="133">
        <v>8125000</v>
      </c>
      <c r="G59">
        <v>23</v>
      </c>
      <c r="H59">
        <v>70</v>
      </c>
      <c r="I59">
        <v>21</v>
      </c>
      <c r="J59">
        <v>60</v>
      </c>
      <c r="K59">
        <v>81</v>
      </c>
      <c r="L59">
        <v>1.1599999999999999</v>
      </c>
      <c r="M59" s="134" cm="1">
        <f t="array" ref="M59">_xlfn.IFS(A59=2024,88000000,A59=2023,83500000,A59=2022,82500000,A59=2021,81500000,A59=2020,81500000)</f>
        <v>88000000</v>
      </c>
      <c r="N59" s="135">
        <f t="shared" si="0"/>
        <v>9.2329545454545456E-2</v>
      </c>
    </row>
    <row r="60" spans="1:14">
      <c r="A60">
        <v>2024</v>
      </c>
      <c r="B60" t="s">
        <v>724</v>
      </c>
      <c r="C60">
        <v>23</v>
      </c>
      <c r="D60" t="s">
        <v>673</v>
      </c>
      <c r="E60">
        <v>8</v>
      </c>
      <c r="F60" s="133">
        <v>8075000</v>
      </c>
      <c r="G60">
        <v>22</v>
      </c>
      <c r="H60">
        <v>82</v>
      </c>
      <c r="I60">
        <v>27</v>
      </c>
      <c r="J60">
        <v>53</v>
      </c>
      <c r="K60">
        <v>80</v>
      </c>
      <c r="L60">
        <v>0.98</v>
      </c>
      <c r="M60" s="134" cm="1">
        <f t="array" ref="M60">_xlfn.IFS(A60=2024,88000000,A60=2023,83500000,A60=2022,82500000,A60=2021,81500000,A60=2020,81500000)</f>
        <v>88000000</v>
      </c>
      <c r="N60" s="135">
        <f t="shared" si="0"/>
        <v>9.1761363636363641E-2</v>
      </c>
    </row>
    <row r="61" spans="1:14">
      <c r="A61">
        <v>2024</v>
      </c>
      <c r="B61" t="s">
        <v>725</v>
      </c>
      <c r="C61">
        <v>22</v>
      </c>
      <c r="D61" t="s">
        <v>26</v>
      </c>
      <c r="E61">
        <v>8</v>
      </c>
      <c r="F61" s="133">
        <v>8050000</v>
      </c>
      <c r="G61">
        <v>21</v>
      </c>
      <c r="H61">
        <v>80</v>
      </c>
      <c r="I61">
        <v>11</v>
      </c>
      <c r="J61">
        <v>46</v>
      </c>
      <c r="K61">
        <v>57</v>
      </c>
      <c r="L61">
        <v>0.71</v>
      </c>
      <c r="M61" s="134" cm="1">
        <f t="array" ref="M61">_xlfn.IFS(A61=2024,88000000,A61=2023,83500000,A61=2022,82500000,A61=2021,81500000,A61=2020,81500000)</f>
        <v>88000000</v>
      </c>
      <c r="N61" s="135">
        <f t="shared" si="0"/>
        <v>9.1477272727272727E-2</v>
      </c>
    </row>
    <row r="62" spans="1:14">
      <c r="A62">
        <v>2024</v>
      </c>
      <c r="B62" t="s">
        <v>726</v>
      </c>
      <c r="C62">
        <v>40</v>
      </c>
      <c r="D62" t="s">
        <v>26</v>
      </c>
      <c r="E62">
        <v>8</v>
      </c>
      <c r="F62" s="133">
        <v>8000000</v>
      </c>
      <c r="G62">
        <v>31</v>
      </c>
      <c r="H62">
        <v>82</v>
      </c>
      <c r="I62">
        <v>6</v>
      </c>
      <c r="J62">
        <v>23</v>
      </c>
      <c r="K62">
        <v>29</v>
      </c>
      <c r="L62">
        <v>0.35</v>
      </c>
      <c r="M62" s="134" cm="1">
        <f t="array" ref="M62">_xlfn.IFS(A62=2024,88000000,A62=2023,83500000,A62=2022,82500000,A62=2021,81500000,A62=2020,81500000)</f>
        <v>88000000</v>
      </c>
      <c r="N62" s="135">
        <f t="shared" si="0"/>
        <v>9.0909090909090912E-2</v>
      </c>
    </row>
    <row r="63" spans="1:14">
      <c r="A63">
        <v>2024</v>
      </c>
      <c r="B63" t="s">
        <v>727</v>
      </c>
      <c r="C63">
        <v>35</v>
      </c>
      <c r="D63" t="s">
        <v>18</v>
      </c>
      <c r="E63">
        <v>4</v>
      </c>
      <c r="F63" s="133">
        <v>8000000</v>
      </c>
      <c r="G63">
        <v>34</v>
      </c>
      <c r="H63">
        <v>82</v>
      </c>
      <c r="I63">
        <v>27</v>
      </c>
      <c r="J63">
        <v>26</v>
      </c>
      <c r="K63">
        <v>53</v>
      </c>
      <c r="L63">
        <v>0.65</v>
      </c>
      <c r="M63" s="134" cm="1">
        <f t="array" ref="M63">_xlfn.IFS(A63=2024,88000000,A63=2023,83500000,A63=2022,82500000,A63=2021,81500000,A63=2020,81500000)</f>
        <v>88000000</v>
      </c>
      <c r="N63" s="135">
        <f t="shared" si="0"/>
        <v>9.0909090909090912E-2</v>
      </c>
    </row>
    <row r="64" spans="1:14">
      <c r="A64">
        <v>2024</v>
      </c>
      <c r="B64" t="s">
        <v>728</v>
      </c>
      <c r="C64">
        <v>36</v>
      </c>
      <c r="D64" t="s">
        <v>18</v>
      </c>
      <c r="E64">
        <v>8</v>
      </c>
      <c r="F64" s="133">
        <v>8000000</v>
      </c>
      <c r="G64">
        <v>29</v>
      </c>
      <c r="H64">
        <v>0</v>
      </c>
      <c r="I64">
        <v>0</v>
      </c>
      <c r="J64">
        <v>0</v>
      </c>
      <c r="K64">
        <v>0</v>
      </c>
      <c r="L64">
        <v>0</v>
      </c>
      <c r="M64" s="134" cm="1">
        <f t="array" ref="M64">_xlfn.IFS(A64=2024,88000000,A64=2023,83500000,A64=2022,82500000,A64=2021,81500000,A64=2020,81500000)</f>
        <v>88000000</v>
      </c>
      <c r="N64" s="135">
        <f t="shared" si="0"/>
        <v>9.0909090909090912E-2</v>
      </c>
    </row>
    <row r="65" spans="1:14">
      <c r="A65">
        <v>2024</v>
      </c>
      <c r="B65" t="s">
        <v>729</v>
      </c>
      <c r="C65">
        <v>35</v>
      </c>
      <c r="D65" t="s">
        <v>26</v>
      </c>
      <c r="E65">
        <v>8</v>
      </c>
      <c r="F65" s="133">
        <v>8000000</v>
      </c>
      <c r="G65">
        <v>28</v>
      </c>
      <c r="H65">
        <v>79</v>
      </c>
      <c r="I65">
        <v>5</v>
      </c>
      <c r="J65">
        <v>46</v>
      </c>
      <c r="K65">
        <v>51</v>
      </c>
      <c r="L65">
        <v>0.65</v>
      </c>
      <c r="M65" s="134" cm="1">
        <f t="array" ref="M65">_xlfn.IFS(A65=2024,88000000,A65=2023,83500000,A65=2022,82500000,A65=2021,81500000,A65=2020,81500000)</f>
        <v>88000000</v>
      </c>
      <c r="N65" s="135">
        <f t="shared" si="0"/>
        <v>9.0909090909090912E-2</v>
      </c>
    </row>
    <row r="66" spans="1:14">
      <c r="A66">
        <v>2024</v>
      </c>
      <c r="B66" t="s">
        <v>730</v>
      </c>
      <c r="C66">
        <v>32</v>
      </c>
      <c r="D66" t="s">
        <v>18</v>
      </c>
      <c r="E66">
        <v>7</v>
      </c>
      <c r="F66" s="133">
        <v>8000000</v>
      </c>
      <c r="G66">
        <v>29</v>
      </c>
      <c r="H66">
        <v>72</v>
      </c>
      <c r="I66">
        <v>22</v>
      </c>
      <c r="J66">
        <v>48</v>
      </c>
      <c r="K66">
        <v>70</v>
      </c>
      <c r="L66">
        <v>0.97</v>
      </c>
      <c r="M66" s="134" cm="1">
        <f t="array" ref="M66">_xlfn.IFS(A66=2024,88000000,A66=2023,83500000,A66=2022,82500000,A66=2021,81500000,A66=2020,81500000)</f>
        <v>88000000</v>
      </c>
      <c r="N66" s="135">
        <f t="shared" si="0"/>
        <v>9.0909090909090912E-2</v>
      </c>
    </row>
    <row r="67" spans="1:14">
      <c r="A67">
        <v>2024</v>
      </c>
      <c r="B67" t="s">
        <v>731</v>
      </c>
      <c r="C67">
        <v>31</v>
      </c>
      <c r="D67" t="s">
        <v>26</v>
      </c>
      <c r="E67">
        <v>7</v>
      </c>
      <c r="F67" s="133">
        <v>8000000</v>
      </c>
      <c r="G67">
        <v>25</v>
      </c>
      <c r="H67">
        <v>74</v>
      </c>
      <c r="I67">
        <v>1</v>
      </c>
      <c r="J67">
        <v>13</v>
      </c>
      <c r="K67">
        <v>14</v>
      </c>
      <c r="L67">
        <v>0.19</v>
      </c>
      <c r="M67" s="134" cm="1">
        <f t="array" ref="M67">_xlfn.IFS(A67=2024,88000000,A67=2023,83500000,A67=2022,82500000,A67=2021,81500000,A67=2020,81500000)</f>
        <v>88000000</v>
      </c>
      <c r="N67" s="135">
        <f t="shared" ref="N67:N130" si="1">F67/M67</f>
        <v>9.0909090909090912E-2</v>
      </c>
    </row>
    <row r="68" spans="1:14">
      <c r="A68">
        <v>2024</v>
      </c>
      <c r="B68" t="s">
        <v>732</v>
      </c>
      <c r="C68">
        <v>28</v>
      </c>
      <c r="D68" t="s">
        <v>26</v>
      </c>
      <c r="E68">
        <v>8</v>
      </c>
      <c r="F68" s="133">
        <v>8000000</v>
      </c>
      <c r="G68">
        <v>22</v>
      </c>
      <c r="H68">
        <v>80</v>
      </c>
      <c r="I68">
        <v>9</v>
      </c>
      <c r="J68">
        <v>36</v>
      </c>
      <c r="K68">
        <v>45</v>
      </c>
      <c r="L68">
        <v>0.56000000000000005</v>
      </c>
      <c r="M68" s="134" cm="1">
        <f t="array" ref="M68">_xlfn.IFS(A68=2024,88000000,A68=2023,83500000,A68=2022,82500000,A68=2021,81500000,A68=2020,81500000)</f>
        <v>88000000</v>
      </c>
      <c r="N68" s="135">
        <f t="shared" si="1"/>
        <v>9.0909090909090912E-2</v>
      </c>
    </row>
    <row r="69" spans="1:14">
      <c r="A69">
        <v>2024</v>
      </c>
      <c r="B69" t="s">
        <v>733</v>
      </c>
      <c r="C69">
        <v>24</v>
      </c>
      <c r="D69" t="s">
        <v>18</v>
      </c>
      <c r="E69">
        <v>8</v>
      </c>
      <c r="F69" s="133">
        <v>8000000</v>
      </c>
      <c r="G69">
        <v>20</v>
      </c>
      <c r="H69">
        <v>62</v>
      </c>
      <c r="I69">
        <v>27</v>
      </c>
      <c r="J69">
        <v>43</v>
      </c>
      <c r="K69">
        <v>70</v>
      </c>
      <c r="L69">
        <v>1.1299999999999999</v>
      </c>
      <c r="M69" s="134" cm="1">
        <f t="array" ref="M69">_xlfn.IFS(A69=2024,88000000,A69=2023,83500000,A69=2022,82500000,A69=2021,81500000,A69=2020,81500000)</f>
        <v>88000000</v>
      </c>
      <c r="N69" s="135">
        <f t="shared" si="1"/>
        <v>9.0909090909090912E-2</v>
      </c>
    </row>
    <row r="70" spans="1:14">
      <c r="A70">
        <v>2024</v>
      </c>
      <c r="B70" t="s">
        <v>734</v>
      </c>
      <c r="C70">
        <v>26</v>
      </c>
      <c r="D70" t="s">
        <v>18</v>
      </c>
      <c r="E70">
        <v>8</v>
      </c>
      <c r="F70" s="133">
        <v>7950000</v>
      </c>
      <c r="G70">
        <v>23</v>
      </c>
      <c r="H70">
        <v>56</v>
      </c>
      <c r="I70">
        <v>21</v>
      </c>
      <c r="J70">
        <v>14</v>
      </c>
      <c r="K70">
        <v>35</v>
      </c>
      <c r="L70">
        <v>0.63</v>
      </c>
      <c r="M70" s="134" cm="1">
        <f t="array" ref="M70">_xlfn.IFS(A70=2024,88000000,A70=2023,83500000,A70=2022,82500000,A70=2021,81500000,A70=2020,81500000)</f>
        <v>88000000</v>
      </c>
      <c r="N70" s="135">
        <f t="shared" si="1"/>
        <v>9.0340909090909097E-2</v>
      </c>
    </row>
    <row r="71" spans="1:14">
      <c r="A71">
        <v>2024</v>
      </c>
      <c r="B71" t="s">
        <v>735</v>
      </c>
      <c r="C71">
        <v>34</v>
      </c>
      <c r="D71" t="s">
        <v>26</v>
      </c>
      <c r="E71">
        <v>8</v>
      </c>
      <c r="F71" s="133">
        <v>7875000</v>
      </c>
      <c r="G71">
        <v>25</v>
      </c>
      <c r="H71">
        <v>79</v>
      </c>
      <c r="I71">
        <v>15</v>
      </c>
      <c r="J71">
        <v>51</v>
      </c>
      <c r="K71">
        <v>66</v>
      </c>
      <c r="L71">
        <v>0.84</v>
      </c>
      <c r="M71" s="134" cm="1">
        <f t="array" ref="M71">_xlfn.IFS(A71=2024,88000000,A71=2023,83500000,A71=2022,82500000,A71=2021,81500000,A71=2020,81500000)</f>
        <v>88000000</v>
      </c>
      <c r="N71" s="135">
        <f t="shared" si="1"/>
        <v>8.9488636363636367E-2</v>
      </c>
    </row>
    <row r="72" spans="1:14">
      <c r="A72">
        <v>2024</v>
      </c>
      <c r="B72" t="s">
        <v>736</v>
      </c>
      <c r="C72">
        <v>28</v>
      </c>
      <c r="D72" t="s">
        <v>18</v>
      </c>
      <c r="E72">
        <v>7</v>
      </c>
      <c r="F72" s="133">
        <v>7875000</v>
      </c>
      <c r="G72">
        <v>25</v>
      </c>
      <c r="H72">
        <v>81</v>
      </c>
      <c r="I72">
        <v>35</v>
      </c>
      <c r="J72">
        <v>25</v>
      </c>
      <c r="K72">
        <v>60</v>
      </c>
      <c r="L72">
        <v>0.74</v>
      </c>
      <c r="M72" s="134" cm="1">
        <f t="array" ref="M72">_xlfn.IFS(A72=2024,88000000,A72=2023,83500000,A72=2022,82500000,A72=2021,81500000,A72=2020,81500000)</f>
        <v>88000000</v>
      </c>
      <c r="N72" s="135">
        <f t="shared" si="1"/>
        <v>8.9488636363636367E-2</v>
      </c>
    </row>
    <row r="73" spans="1:14">
      <c r="A73">
        <v>2024</v>
      </c>
      <c r="B73" t="s">
        <v>737</v>
      </c>
      <c r="C73">
        <v>27</v>
      </c>
      <c r="D73" t="s">
        <v>364</v>
      </c>
      <c r="E73">
        <v>4</v>
      </c>
      <c r="F73" s="133">
        <v>7875000</v>
      </c>
      <c r="G73">
        <v>25</v>
      </c>
      <c r="H73">
        <v>82</v>
      </c>
      <c r="I73">
        <v>39</v>
      </c>
      <c r="J73">
        <v>31</v>
      </c>
      <c r="K73">
        <v>70</v>
      </c>
      <c r="L73">
        <v>0.85</v>
      </c>
      <c r="M73" s="134" cm="1">
        <f t="array" ref="M73">_xlfn.IFS(A73=2024,88000000,A73=2023,83500000,A73=2022,82500000,A73=2021,81500000,A73=2020,81500000)</f>
        <v>88000000</v>
      </c>
      <c r="N73" s="135">
        <f t="shared" si="1"/>
        <v>8.9488636363636367E-2</v>
      </c>
    </row>
    <row r="74" spans="1:14">
      <c r="A74">
        <v>2024</v>
      </c>
      <c r="B74" t="s">
        <v>738</v>
      </c>
      <c r="C74">
        <v>26</v>
      </c>
      <c r="D74" t="s">
        <v>364</v>
      </c>
      <c r="E74">
        <v>8</v>
      </c>
      <c r="F74" s="133">
        <v>7875000</v>
      </c>
      <c r="G74">
        <v>24</v>
      </c>
      <c r="H74">
        <v>81</v>
      </c>
      <c r="I74">
        <v>21</v>
      </c>
      <c r="J74">
        <v>67</v>
      </c>
      <c r="K74">
        <v>88</v>
      </c>
      <c r="L74">
        <v>1.0900000000000001</v>
      </c>
      <c r="M74" s="134" cm="1">
        <f t="array" ref="M74">_xlfn.IFS(A74=2024,88000000,A74=2023,83500000,A74=2022,82500000,A74=2021,81500000,A74=2020,81500000)</f>
        <v>88000000</v>
      </c>
      <c r="N74" s="135">
        <f t="shared" si="1"/>
        <v>8.9488636363636367E-2</v>
      </c>
    </row>
    <row r="75" spans="1:14">
      <c r="A75">
        <v>2024</v>
      </c>
      <c r="B75" t="s">
        <v>739</v>
      </c>
      <c r="C75">
        <v>25</v>
      </c>
      <c r="D75" t="s">
        <v>18</v>
      </c>
      <c r="E75">
        <v>8</v>
      </c>
      <c r="F75" s="133">
        <v>7875000</v>
      </c>
      <c r="G75">
        <v>22</v>
      </c>
      <c r="H75">
        <v>82</v>
      </c>
      <c r="I75">
        <v>30</v>
      </c>
      <c r="J75">
        <v>59</v>
      </c>
      <c r="K75">
        <v>89</v>
      </c>
      <c r="L75">
        <v>1.0900000000000001</v>
      </c>
      <c r="M75" s="134" cm="1">
        <f t="array" ref="M75">_xlfn.IFS(A75=2024,88000000,A75=2023,83500000,A75=2022,82500000,A75=2021,81500000,A75=2020,81500000)</f>
        <v>88000000</v>
      </c>
      <c r="N75" s="135">
        <f t="shared" si="1"/>
        <v>8.9488636363636367E-2</v>
      </c>
    </row>
    <row r="76" spans="1:14">
      <c r="A76">
        <v>2024</v>
      </c>
      <c r="B76" t="s">
        <v>740</v>
      </c>
      <c r="C76">
        <v>39</v>
      </c>
      <c r="D76" t="s">
        <v>26</v>
      </c>
      <c r="E76">
        <v>14</v>
      </c>
      <c r="F76" s="133">
        <v>7857143</v>
      </c>
      <c r="G76">
        <v>26</v>
      </c>
      <c r="H76">
        <v>0</v>
      </c>
      <c r="I76">
        <v>0</v>
      </c>
      <c r="J76">
        <v>0</v>
      </c>
      <c r="K76">
        <v>0</v>
      </c>
      <c r="L76">
        <v>0</v>
      </c>
      <c r="M76" s="134" cm="1">
        <f t="array" ref="M76">_xlfn.IFS(A76=2024,88000000,A76=2023,83500000,A76=2022,82500000,A76=2021,81500000,A76=2020,81500000)</f>
        <v>88000000</v>
      </c>
      <c r="N76" s="135">
        <f t="shared" si="1"/>
        <v>8.9285715909090915E-2</v>
      </c>
    </row>
    <row r="77" spans="1:14">
      <c r="A77">
        <v>2024</v>
      </c>
      <c r="B77" t="s">
        <v>741</v>
      </c>
      <c r="C77">
        <v>25</v>
      </c>
      <c r="D77" t="s">
        <v>26</v>
      </c>
      <c r="E77">
        <v>6</v>
      </c>
      <c r="F77" s="133">
        <v>7850000</v>
      </c>
      <c r="G77">
        <v>21</v>
      </c>
      <c r="H77">
        <v>68</v>
      </c>
      <c r="I77">
        <v>16</v>
      </c>
      <c r="J77">
        <v>60</v>
      </c>
      <c r="K77">
        <v>76</v>
      </c>
      <c r="L77">
        <v>1.1200000000000001</v>
      </c>
      <c r="M77" s="134" cm="1">
        <f t="array" ref="M77">_xlfn.IFS(A77=2024,88000000,A77=2023,83500000,A77=2022,82500000,A77=2021,81500000,A77=2020,81500000)</f>
        <v>88000000</v>
      </c>
      <c r="N77" s="135">
        <f t="shared" si="1"/>
        <v>8.9204545454545453E-2</v>
      </c>
    </row>
    <row r="78" spans="1:14">
      <c r="A78">
        <v>2024</v>
      </c>
      <c r="B78" t="s">
        <v>742</v>
      </c>
      <c r="C78">
        <v>24</v>
      </c>
      <c r="D78" t="s">
        <v>364</v>
      </c>
      <c r="E78">
        <v>8</v>
      </c>
      <c r="F78" s="133">
        <v>7850000</v>
      </c>
      <c r="G78">
        <v>22</v>
      </c>
      <c r="H78">
        <v>82</v>
      </c>
      <c r="I78">
        <v>37</v>
      </c>
      <c r="J78">
        <v>33</v>
      </c>
      <c r="K78">
        <v>70</v>
      </c>
      <c r="L78">
        <v>0.85</v>
      </c>
      <c r="M78" s="134" cm="1">
        <f t="array" ref="M78">_xlfn.IFS(A78=2024,88000000,A78=2023,83500000,A78=2022,82500000,A78=2021,81500000,A78=2020,81500000)</f>
        <v>88000000</v>
      </c>
      <c r="N78" s="135">
        <f t="shared" si="1"/>
        <v>8.9204545454545453E-2</v>
      </c>
    </row>
    <row r="79" spans="1:14">
      <c r="A79">
        <v>2024</v>
      </c>
      <c r="B79" t="s">
        <v>743</v>
      </c>
      <c r="C79">
        <v>33</v>
      </c>
      <c r="D79" t="s">
        <v>26</v>
      </c>
      <c r="E79">
        <v>2</v>
      </c>
      <c r="F79" s="133">
        <v>7750000</v>
      </c>
      <c r="G79">
        <v>31</v>
      </c>
      <c r="H79">
        <v>76</v>
      </c>
      <c r="I79">
        <v>6</v>
      </c>
      <c r="J79">
        <v>22</v>
      </c>
      <c r="K79">
        <v>28</v>
      </c>
      <c r="L79">
        <v>0.37</v>
      </c>
      <c r="M79" s="134" cm="1">
        <f t="array" ref="M79">_xlfn.IFS(A79=2024,88000000,A79=2023,83500000,A79=2022,82500000,A79=2021,81500000,A79=2020,81500000)</f>
        <v>88000000</v>
      </c>
      <c r="N79" s="135">
        <f t="shared" si="1"/>
        <v>8.8068181818181823E-2</v>
      </c>
    </row>
    <row r="80" spans="1:14">
      <c r="A80">
        <v>2024</v>
      </c>
      <c r="B80" t="s">
        <v>744</v>
      </c>
      <c r="C80">
        <v>32</v>
      </c>
      <c r="D80" t="s">
        <v>18</v>
      </c>
      <c r="E80">
        <v>8</v>
      </c>
      <c r="F80" s="133">
        <v>7750000</v>
      </c>
      <c r="G80">
        <v>28</v>
      </c>
      <c r="H80">
        <v>79</v>
      </c>
      <c r="I80">
        <v>15</v>
      </c>
      <c r="J80">
        <v>30</v>
      </c>
      <c r="K80">
        <v>45</v>
      </c>
      <c r="L80">
        <v>0.56999999999999995</v>
      </c>
      <c r="M80" s="134" cm="1">
        <f t="array" ref="M80">_xlfn.IFS(A80=2024,88000000,A80=2023,83500000,A80=2022,82500000,A80=2021,81500000,A80=2020,81500000)</f>
        <v>88000000</v>
      </c>
      <c r="N80" s="135">
        <f t="shared" si="1"/>
        <v>8.8068181818181823E-2</v>
      </c>
    </row>
    <row r="81" spans="1:14">
      <c r="A81">
        <v>2024</v>
      </c>
      <c r="B81" t="s">
        <v>745</v>
      </c>
      <c r="C81">
        <v>30</v>
      </c>
      <c r="D81" t="s">
        <v>18</v>
      </c>
      <c r="E81">
        <v>7</v>
      </c>
      <c r="F81" s="133">
        <v>7750000</v>
      </c>
      <c r="G81">
        <v>29</v>
      </c>
      <c r="H81">
        <v>82</v>
      </c>
      <c r="I81">
        <v>17</v>
      </c>
      <c r="J81">
        <v>30</v>
      </c>
      <c r="K81">
        <v>47</v>
      </c>
      <c r="L81">
        <v>0.56999999999999995</v>
      </c>
      <c r="M81" s="134" cm="1">
        <f t="array" ref="M81">_xlfn.IFS(A81=2024,88000000,A81=2023,83500000,A81=2022,82500000,A81=2021,81500000,A81=2020,81500000)</f>
        <v>88000000</v>
      </c>
      <c r="N81" s="135">
        <f t="shared" si="1"/>
        <v>8.8068181818181823E-2</v>
      </c>
    </row>
    <row r="82" spans="1:14">
      <c r="A82">
        <v>2024</v>
      </c>
      <c r="B82" t="s">
        <v>746</v>
      </c>
      <c r="C82">
        <v>25</v>
      </c>
      <c r="D82" t="s">
        <v>364</v>
      </c>
      <c r="E82">
        <v>4</v>
      </c>
      <c r="F82" s="133">
        <v>7750000</v>
      </c>
      <c r="G82">
        <v>23</v>
      </c>
      <c r="H82">
        <v>82</v>
      </c>
      <c r="I82">
        <v>35</v>
      </c>
      <c r="J82">
        <v>45</v>
      </c>
      <c r="K82">
        <v>80</v>
      </c>
      <c r="L82">
        <v>0.98</v>
      </c>
      <c r="M82" s="134" cm="1">
        <f t="array" ref="M82">_xlfn.IFS(A82=2024,88000000,A82=2023,83500000,A82=2022,82500000,A82=2021,81500000,A82=2020,81500000)</f>
        <v>88000000</v>
      </c>
      <c r="N82" s="135">
        <f t="shared" si="1"/>
        <v>8.8068181818181823E-2</v>
      </c>
    </row>
    <row r="83" spans="1:14">
      <c r="A83">
        <v>2024</v>
      </c>
      <c r="B83" t="s">
        <v>747</v>
      </c>
      <c r="C83">
        <v>25</v>
      </c>
      <c r="D83" t="s">
        <v>673</v>
      </c>
      <c r="E83">
        <v>8</v>
      </c>
      <c r="F83" s="133">
        <v>7750000</v>
      </c>
      <c r="G83">
        <v>21</v>
      </c>
      <c r="H83">
        <v>72</v>
      </c>
      <c r="I83">
        <v>20</v>
      </c>
      <c r="J83">
        <v>28</v>
      </c>
      <c r="K83">
        <v>48</v>
      </c>
      <c r="L83">
        <v>0.67</v>
      </c>
      <c r="M83" s="134" cm="1">
        <f t="array" ref="M83">_xlfn.IFS(A83=2024,88000000,A83=2023,83500000,A83=2022,82500000,A83=2021,81500000,A83=2020,81500000)</f>
        <v>88000000</v>
      </c>
      <c r="N83" s="135">
        <f t="shared" si="1"/>
        <v>8.8068181818181823E-2</v>
      </c>
    </row>
    <row r="84" spans="1:14">
      <c r="A84">
        <v>2024</v>
      </c>
      <c r="B84" t="s">
        <v>748</v>
      </c>
      <c r="C84">
        <v>35</v>
      </c>
      <c r="D84" t="s">
        <v>26</v>
      </c>
      <c r="E84">
        <v>7</v>
      </c>
      <c r="F84" s="133">
        <v>7575000</v>
      </c>
      <c r="G84">
        <v>29</v>
      </c>
      <c r="H84">
        <v>66</v>
      </c>
      <c r="I84">
        <v>7</v>
      </c>
      <c r="J84">
        <v>25</v>
      </c>
      <c r="K84">
        <v>32</v>
      </c>
      <c r="L84">
        <v>0.48</v>
      </c>
      <c r="M84" s="134" cm="1">
        <f t="array" ref="M84">_xlfn.IFS(A84=2024,88000000,A84=2023,83500000,A84=2022,82500000,A84=2021,81500000,A84=2020,81500000)</f>
        <v>88000000</v>
      </c>
      <c r="N84" s="135">
        <f t="shared" si="1"/>
        <v>8.607954545454545E-2</v>
      </c>
    </row>
    <row r="85" spans="1:14">
      <c r="A85">
        <v>2024</v>
      </c>
      <c r="B85" t="s">
        <v>749</v>
      </c>
      <c r="C85">
        <v>31</v>
      </c>
      <c r="D85" t="s">
        <v>26</v>
      </c>
      <c r="E85">
        <v>8</v>
      </c>
      <c r="F85" s="133">
        <v>7500000</v>
      </c>
      <c r="G85">
        <v>27</v>
      </c>
      <c r="H85">
        <v>82</v>
      </c>
      <c r="I85">
        <v>7</v>
      </c>
      <c r="J85">
        <v>34</v>
      </c>
      <c r="K85">
        <v>41</v>
      </c>
      <c r="L85">
        <v>0.5</v>
      </c>
      <c r="M85" s="134" cm="1">
        <f t="array" ref="M85">_xlfn.IFS(A85=2024,88000000,A85=2023,83500000,A85=2022,82500000,A85=2021,81500000,A85=2020,81500000)</f>
        <v>88000000</v>
      </c>
      <c r="N85" s="135">
        <f t="shared" si="1"/>
        <v>8.5227272727272721E-2</v>
      </c>
    </row>
    <row r="86" spans="1:14">
      <c r="A86">
        <v>2024</v>
      </c>
      <c r="B86" t="s">
        <v>750</v>
      </c>
      <c r="C86">
        <v>29</v>
      </c>
      <c r="D86" t="s">
        <v>26</v>
      </c>
      <c r="E86">
        <v>8</v>
      </c>
      <c r="F86" s="133">
        <v>7500000</v>
      </c>
      <c r="G86">
        <v>20</v>
      </c>
      <c r="H86">
        <v>56</v>
      </c>
      <c r="I86">
        <v>3</v>
      </c>
      <c r="J86">
        <v>30</v>
      </c>
      <c r="K86">
        <v>33</v>
      </c>
      <c r="L86">
        <v>0.59</v>
      </c>
      <c r="M86" s="134" cm="1">
        <f t="array" ref="M86">_xlfn.IFS(A86=2024,88000000,A86=2023,83500000,A86=2022,82500000,A86=2021,81500000,A86=2020,81500000)</f>
        <v>88000000</v>
      </c>
      <c r="N86" s="135">
        <f t="shared" si="1"/>
        <v>8.5227272727272721E-2</v>
      </c>
    </row>
    <row r="87" spans="1:14">
      <c r="A87">
        <v>2024</v>
      </c>
      <c r="B87" t="s">
        <v>751</v>
      </c>
      <c r="C87">
        <v>23</v>
      </c>
      <c r="D87" t="s">
        <v>18</v>
      </c>
      <c r="E87">
        <v>8</v>
      </c>
      <c r="F87" s="133">
        <v>7420087</v>
      </c>
      <c r="G87">
        <v>22</v>
      </c>
      <c r="H87">
        <v>73</v>
      </c>
      <c r="I87">
        <v>32</v>
      </c>
      <c r="J87">
        <v>35</v>
      </c>
      <c r="K87">
        <v>67</v>
      </c>
      <c r="L87">
        <v>0.92</v>
      </c>
      <c r="M87" s="134" cm="1">
        <f t="array" ref="M87">_xlfn.IFS(A87=2024,88000000,A87=2023,83500000,A87=2022,82500000,A87=2021,81500000,A87=2020,81500000)</f>
        <v>88000000</v>
      </c>
      <c r="N87" s="135">
        <f t="shared" si="1"/>
        <v>8.4319170454545456E-2</v>
      </c>
    </row>
    <row r="88" spans="1:14">
      <c r="A88">
        <v>2024</v>
      </c>
      <c r="B88" t="s">
        <v>752</v>
      </c>
      <c r="C88">
        <v>28</v>
      </c>
      <c r="D88" t="s">
        <v>26</v>
      </c>
      <c r="E88">
        <v>8</v>
      </c>
      <c r="F88" s="133">
        <v>7350000</v>
      </c>
      <c r="G88">
        <v>27</v>
      </c>
      <c r="H88">
        <v>80</v>
      </c>
      <c r="I88">
        <v>10</v>
      </c>
      <c r="J88">
        <v>29</v>
      </c>
      <c r="K88">
        <v>39</v>
      </c>
      <c r="L88">
        <v>0.49</v>
      </c>
      <c r="M88" s="134" cm="1">
        <f t="array" ref="M88">_xlfn.IFS(A88=2024,88000000,A88=2023,83500000,A88=2022,82500000,A88=2021,81500000,A88=2020,81500000)</f>
        <v>88000000</v>
      </c>
      <c r="N88" s="135">
        <f t="shared" si="1"/>
        <v>8.3522727272727276E-2</v>
      </c>
    </row>
    <row r="89" spans="1:14">
      <c r="A89">
        <v>2024</v>
      </c>
      <c r="B89" t="s">
        <v>753</v>
      </c>
      <c r="C89">
        <v>28</v>
      </c>
      <c r="D89" t="s">
        <v>26</v>
      </c>
      <c r="E89">
        <v>4</v>
      </c>
      <c r="F89" s="133">
        <v>7350000</v>
      </c>
      <c r="G89">
        <v>26</v>
      </c>
      <c r="H89">
        <v>62</v>
      </c>
      <c r="I89">
        <v>11</v>
      </c>
      <c r="J89">
        <v>28</v>
      </c>
      <c r="K89">
        <v>39</v>
      </c>
      <c r="L89">
        <v>0.63</v>
      </c>
      <c r="M89" s="134" cm="1">
        <f t="array" ref="M89">_xlfn.IFS(A89=2024,88000000,A89=2023,83500000,A89=2022,82500000,A89=2021,81500000,A89=2020,81500000)</f>
        <v>88000000</v>
      </c>
      <c r="N89" s="135">
        <f t="shared" si="1"/>
        <v>8.3522727272727276E-2</v>
      </c>
    </row>
    <row r="90" spans="1:14">
      <c r="A90">
        <v>2024</v>
      </c>
      <c r="B90" t="s">
        <v>754</v>
      </c>
      <c r="C90">
        <v>31</v>
      </c>
      <c r="D90" t="s">
        <v>26</v>
      </c>
      <c r="E90">
        <v>7</v>
      </c>
      <c r="F90" s="133">
        <v>7250000</v>
      </c>
      <c r="G90">
        <v>29</v>
      </c>
      <c r="H90">
        <v>76</v>
      </c>
      <c r="I90">
        <v>10</v>
      </c>
      <c r="J90">
        <v>34</v>
      </c>
      <c r="K90">
        <v>44</v>
      </c>
      <c r="L90">
        <v>0.57999999999999996</v>
      </c>
      <c r="M90" s="134" cm="1">
        <f t="array" ref="M90">_xlfn.IFS(A90=2024,88000000,A90=2023,83500000,A90=2022,82500000,A90=2021,81500000,A90=2020,81500000)</f>
        <v>88000000</v>
      </c>
      <c r="N90" s="135">
        <f t="shared" si="1"/>
        <v>8.2386363636363633E-2</v>
      </c>
    </row>
    <row r="91" spans="1:14">
      <c r="A91">
        <v>2024</v>
      </c>
      <c r="B91" t="s">
        <v>755</v>
      </c>
      <c r="C91">
        <v>27</v>
      </c>
      <c r="D91" t="s">
        <v>26</v>
      </c>
      <c r="E91">
        <v>8</v>
      </c>
      <c r="F91" s="133">
        <v>7250000</v>
      </c>
      <c r="G91">
        <v>26</v>
      </c>
      <c r="H91">
        <v>61</v>
      </c>
      <c r="I91">
        <v>5</v>
      </c>
      <c r="J91">
        <v>28</v>
      </c>
      <c r="K91">
        <v>33</v>
      </c>
      <c r="L91">
        <v>0.54</v>
      </c>
      <c r="M91" s="134" cm="1">
        <f t="array" ref="M91">_xlfn.IFS(A91=2024,88000000,A91=2023,83500000,A91=2022,82500000,A91=2021,81500000,A91=2020,81500000)</f>
        <v>88000000</v>
      </c>
      <c r="N91" s="135">
        <f t="shared" si="1"/>
        <v>8.2386363636363633E-2</v>
      </c>
    </row>
    <row r="92" spans="1:14">
      <c r="A92">
        <v>2024</v>
      </c>
      <c r="B92" t="s">
        <v>756</v>
      </c>
      <c r="C92">
        <v>26</v>
      </c>
      <c r="D92" t="s">
        <v>18</v>
      </c>
      <c r="E92">
        <v>7</v>
      </c>
      <c r="F92" s="133">
        <v>7250000</v>
      </c>
      <c r="G92">
        <v>20</v>
      </c>
      <c r="H92">
        <v>75</v>
      </c>
      <c r="I92">
        <v>35</v>
      </c>
      <c r="J92">
        <v>34</v>
      </c>
      <c r="K92">
        <v>69</v>
      </c>
      <c r="L92">
        <v>0.92</v>
      </c>
      <c r="M92" s="134" cm="1">
        <f t="array" ref="M92">_xlfn.IFS(A92=2024,88000000,A92=2023,83500000,A92=2022,82500000,A92=2021,81500000,A92=2020,81500000)</f>
        <v>88000000</v>
      </c>
      <c r="N92" s="135">
        <f t="shared" si="1"/>
        <v>8.2386363636363633E-2</v>
      </c>
    </row>
    <row r="93" spans="1:14">
      <c r="A93">
        <v>2024</v>
      </c>
      <c r="B93" t="s">
        <v>757</v>
      </c>
      <c r="C93">
        <v>26</v>
      </c>
      <c r="D93" t="s">
        <v>673</v>
      </c>
      <c r="E93">
        <v>8</v>
      </c>
      <c r="F93" s="133">
        <v>7150000</v>
      </c>
      <c r="G93">
        <v>21</v>
      </c>
      <c r="H93">
        <v>81</v>
      </c>
      <c r="I93">
        <v>30</v>
      </c>
      <c r="J93">
        <v>60</v>
      </c>
      <c r="K93">
        <v>90</v>
      </c>
      <c r="L93">
        <v>1.1100000000000001</v>
      </c>
      <c r="M93" s="134" cm="1">
        <f t="array" ref="M93">_xlfn.IFS(A93=2024,88000000,A93=2023,83500000,A93=2022,82500000,A93=2021,81500000,A93=2020,81500000)</f>
        <v>88000000</v>
      </c>
      <c r="N93" s="135">
        <f t="shared" si="1"/>
        <v>8.1250000000000003E-2</v>
      </c>
    </row>
    <row r="94" spans="1:14">
      <c r="A94">
        <v>2024</v>
      </c>
      <c r="B94" t="s">
        <v>758</v>
      </c>
      <c r="C94">
        <v>33</v>
      </c>
      <c r="D94" t="s">
        <v>18</v>
      </c>
      <c r="E94">
        <v>7</v>
      </c>
      <c r="F94" s="133">
        <v>7142857</v>
      </c>
      <c r="G94">
        <v>27</v>
      </c>
      <c r="H94">
        <v>64</v>
      </c>
      <c r="I94">
        <v>13</v>
      </c>
      <c r="J94">
        <v>10</v>
      </c>
      <c r="K94">
        <v>23</v>
      </c>
      <c r="L94">
        <v>0.36</v>
      </c>
      <c r="M94" s="134" cm="1">
        <f t="array" ref="M94">_xlfn.IFS(A94=2024,88000000,A94=2023,83500000,A94=2022,82500000,A94=2021,81500000,A94=2020,81500000)</f>
        <v>88000000</v>
      </c>
      <c r="N94" s="135">
        <f t="shared" si="1"/>
        <v>8.1168829545454541E-2</v>
      </c>
    </row>
    <row r="95" spans="1:14">
      <c r="A95">
        <v>2024</v>
      </c>
      <c r="B95" t="s">
        <v>759</v>
      </c>
      <c r="C95">
        <v>31</v>
      </c>
      <c r="D95" t="s">
        <v>26</v>
      </c>
      <c r="E95">
        <v>7</v>
      </c>
      <c r="F95" s="133">
        <v>7142857</v>
      </c>
      <c r="G95">
        <v>30</v>
      </c>
      <c r="H95">
        <v>81</v>
      </c>
      <c r="I95">
        <v>18</v>
      </c>
      <c r="J95">
        <v>23</v>
      </c>
      <c r="K95">
        <v>41</v>
      </c>
      <c r="L95">
        <v>0.51</v>
      </c>
      <c r="M95" s="134" cm="1">
        <f t="array" ref="M95">_xlfn.IFS(A95=2024,88000000,A95=2023,83500000,A95=2022,82500000,A95=2021,81500000,A95=2020,81500000)</f>
        <v>88000000</v>
      </c>
      <c r="N95" s="135">
        <f t="shared" si="1"/>
        <v>8.1168829545454541E-2</v>
      </c>
    </row>
    <row r="96" spans="1:14">
      <c r="A96">
        <v>2024</v>
      </c>
      <c r="B96" t="s">
        <v>760</v>
      </c>
      <c r="C96">
        <v>28</v>
      </c>
      <c r="D96" t="s">
        <v>364</v>
      </c>
      <c r="E96">
        <v>7</v>
      </c>
      <c r="F96" s="133">
        <v>7142857</v>
      </c>
      <c r="G96">
        <v>22</v>
      </c>
      <c r="H96">
        <v>82</v>
      </c>
      <c r="I96">
        <v>41</v>
      </c>
      <c r="J96">
        <v>56</v>
      </c>
      <c r="K96">
        <v>97</v>
      </c>
      <c r="L96">
        <v>1.18</v>
      </c>
      <c r="M96" s="134" cm="1">
        <f t="array" ref="M96">_xlfn.IFS(A96=2024,88000000,A96=2023,83500000,A96=2022,82500000,A96=2021,81500000,A96=2020,81500000)</f>
        <v>88000000</v>
      </c>
      <c r="N96" s="135">
        <f t="shared" si="1"/>
        <v>8.1168829545454541E-2</v>
      </c>
    </row>
    <row r="97" spans="1:14">
      <c r="A97">
        <v>2024</v>
      </c>
      <c r="B97" t="s">
        <v>761</v>
      </c>
      <c r="C97">
        <v>27</v>
      </c>
      <c r="D97" t="s">
        <v>18</v>
      </c>
      <c r="E97">
        <v>7</v>
      </c>
      <c r="F97" s="133">
        <v>7142857</v>
      </c>
      <c r="G97">
        <v>24</v>
      </c>
      <c r="H97">
        <v>75</v>
      </c>
      <c r="I97">
        <v>44</v>
      </c>
      <c r="J97">
        <v>28</v>
      </c>
      <c r="K97">
        <v>72</v>
      </c>
      <c r="L97">
        <v>0.96</v>
      </c>
      <c r="M97" s="134" cm="1">
        <f t="array" ref="M97">_xlfn.IFS(A97=2024,88000000,A97=2023,83500000,A97=2022,82500000,A97=2021,81500000,A97=2020,81500000)</f>
        <v>88000000</v>
      </c>
      <c r="N97" s="135">
        <f t="shared" si="1"/>
        <v>8.1168829545454541E-2</v>
      </c>
    </row>
    <row r="98" spans="1:14">
      <c r="A98">
        <v>2024</v>
      </c>
      <c r="B98" t="s">
        <v>762</v>
      </c>
      <c r="C98">
        <v>22</v>
      </c>
      <c r="D98" t="s">
        <v>18</v>
      </c>
      <c r="E98">
        <v>7</v>
      </c>
      <c r="F98" s="133">
        <v>7142857</v>
      </c>
      <c r="G98">
        <v>21</v>
      </c>
      <c r="H98">
        <v>82</v>
      </c>
      <c r="I98">
        <v>20</v>
      </c>
      <c r="J98">
        <v>23</v>
      </c>
      <c r="K98">
        <v>43</v>
      </c>
      <c r="L98">
        <v>0.52</v>
      </c>
      <c r="M98" s="134" cm="1">
        <f t="array" ref="M98">_xlfn.IFS(A98=2024,88000000,A98=2023,83500000,A98=2022,82500000,A98=2021,81500000,A98=2020,81500000)</f>
        <v>88000000</v>
      </c>
      <c r="N98" s="135">
        <f t="shared" si="1"/>
        <v>8.1168829545454541E-2</v>
      </c>
    </row>
    <row r="99" spans="1:14">
      <c r="A99">
        <v>2024</v>
      </c>
      <c r="B99" t="s">
        <v>763</v>
      </c>
      <c r="C99">
        <v>24</v>
      </c>
      <c r="D99" t="s">
        <v>18</v>
      </c>
      <c r="E99">
        <v>7</v>
      </c>
      <c r="F99" s="133">
        <v>7100000</v>
      </c>
      <c r="G99">
        <v>21</v>
      </c>
      <c r="H99">
        <v>82</v>
      </c>
      <c r="I99">
        <v>16</v>
      </c>
      <c r="J99">
        <v>31</v>
      </c>
      <c r="K99">
        <v>47</v>
      </c>
      <c r="L99">
        <v>0.56999999999999995</v>
      </c>
      <c r="M99" s="134" cm="1">
        <f t="array" ref="M99">_xlfn.IFS(A99=2024,88000000,A99=2023,83500000,A99=2022,82500000,A99=2021,81500000,A99=2020,81500000)</f>
        <v>88000000</v>
      </c>
      <c r="N99" s="135">
        <f t="shared" si="1"/>
        <v>8.0681818181818188E-2</v>
      </c>
    </row>
    <row r="100" spans="1:14">
      <c r="A100">
        <v>2024</v>
      </c>
      <c r="B100" t="s">
        <v>764</v>
      </c>
      <c r="C100">
        <v>38</v>
      </c>
      <c r="D100" t="s">
        <v>26</v>
      </c>
      <c r="E100">
        <v>8</v>
      </c>
      <c r="F100" s="133">
        <v>7000000</v>
      </c>
      <c r="G100">
        <v>30</v>
      </c>
      <c r="H100">
        <v>25</v>
      </c>
      <c r="I100">
        <v>1</v>
      </c>
      <c r="J100">
        <v>2</v>
      </c>
      <c r="K100">
        <v>3</v>
      </c>
      <c r="L100">
        <v>0.12</v>
      </c>
      <c r="M100" s="134" cm="1">
        <f t="array" ref="M100">_xlfn.IFS(A100=2024,88000000,A100=2023,83500000,A100=2022,82500000,A100=2021,81500000,A100=2020,81500000)</f>
        <v>88000000</v>
      </c>
      <c r="N100" s="135">
        <f t="shared" si="1"/>
        <v>7.9545454545454544E-2</v>
      </c>
    </row>
    <row r="101" spans="1:14">
      <c r="A101">
        <v>2024</v>
      </c>
      <c r="B101" t="s">
        <v>765</v>
      </c>
      <c r="C101">
        <v>37</v>
      </c>
      <c r="D101" t="s">
        <v>18</v>
      </c>
      <c r="E101">
        <v>2</v>
      </c>
      <c r="F101" s="133">
        <v>7000000</v>
      </c>
      <c r="G101">
        <v>35</v>
      </c>
      <c r="H101">
        <v>81</v>
      </c>
      <c r="I101">
        <v>21</v>
      </c>
      <c r="J101">
        <v>46</v>
      </c>
      <c r="K101">
        <v>67</v>
      </c>
      <c r="L101">
        <v>0.83</v>
      </c>
      <c r="M101" s="134" cm="1">
        <f t="array" ref="M101">_xlfn.IFS(A101=2024,88000000,A101=2023,83500000,A101=2022,82500000,A101=2021,81500000,A101=2020,81500000)</f>
        <v>88000000</v>
      </c>
      <c r="N101" s="135">
        <f t="shared" si="1"/>
        <v>7.9545454545454544E-2</v>
      </c>
    </row>
    <row r="102" spans="1:14">
      <c r="A102">
        <v>2023</v>
      </c>
      <c r="B102" t="s">
        <v>666</v>
      </c>
      <c r="C102">
        <v>29</v>
      </c>
      <c r="D102" t="s">
        <v>18</v>
      </c>
      <c r="E102">
        <v>8</v>
      </c>
      <c r="F102" s="133">
        <v>12600000</v>
      </c>
      <c r="G102">
        <v>27</v>
      </c>
      <c r="H102">
        <v>82</v>
      </c>
      <c r="I102">
        <v>51</v>
      </c>
      <c r="J102">
        <v>89</v>
      </c>
      <c r="K102">
        <v>140</v>
      </c>
      <c r="L102">
        <v>1.71</v>
      </c>
      <c r="M102" s="134" cm="1">
        <f t="array" ref="M102">_xlfn.IFS(A102=2024,88000000,A102=2023,83500000,A102=2022,82500000,A102=2021,81500000,A102=2020,81500000)</f>
        <v>83500000</v>
      </c>
      <c r="N102" s="135">
        <f t="shared" si="1"/>
        <v>0.15089820359281436</v>
      </c>
    </row>
    <row r="103" spans="1:14">
      <c r="A103">
        <v>2023</v>
      </c>
      <c r="B103" t="s">
        <v>667</v>
      </c>
      <c r="C103">
        <v>28</v>
      </c>
      <c r="D103" t="s">
        <v>18</v>
      </c>
      <c r="E103">
        <v>8</v>
      </c>
      <c r="F103" s="133">
        <v>12500000</v>
      </c>
      <c r="G103">
        <v>20</v>
      </c>
      <c r="H103">
        <v>76</v>
      </c>
      <c r="I103">
        <v>32</v>
      </c>
      <c r="J103">
        <v>100</v>
      </c>
      <c r="K103">
        <v>132</v>
      </c>
      <c r="L103">
        <v>1.74</v>
      </c>
      <c r="M103" s="134" cm="1">
        <f t="array" ref="M103">_xlfn.IFS(A103=2024,88000000,A103=2023,83500000,A103=2022,82500000,A103=2021,81500000,A103=2020,81500000)</f>
        <v>83500000</v>
      </c>
      <c r="N103" s="135">
        <f t="shared" si="1"/>
        <v>0.1497005988023952</v>
      </c>
    </row>
    <row r="104" spans="1:14">
      <c r="A104">
        <v>2023</v>
      </c>
      <c r="B104" t="s">
        <v>668</v>
      </c>
      <c r="C104">
        <v>33</v>
      </c>
      <c r="D104" t="s">
        <v>364</v>
      </c>
      <c r="E104">
        <v>7</v>
      </c>
      <c r="F104" s="133">
        <v>11642857</v>
      </c>
      <c r="G104">
        <v>27</v>
      </c>
      <c r="H104">
        <v>82</v>
      </c>
      <c r="I104">
        <v>49</v>
      </c>
      <c r="J104">
        <v>71</v>
      </c>
      <c r="K104">
        <v>120</v>
      </c>
      <c r="L104">
        <v>1.46</v>
      </c>
      <c r="M104" s="134" cm="1">
        <f t="array" ref="M104">_xlfn.IFS(A104=2024,88000000,A104=2023,83500000,A104=2022,82500000,A104=2021,81500000,A104=2020,81500000)</f>
        <v>83500000</v>
      </c>
      <c r="N104" s="135">
        <f t="shared" si="1"/>
        <v>0.13943541317365268</v>
      </c>
    </row>
    <row r="105" spans="1:14">
      <c r="A105">
        <v>2023</v>
      </c>
      <c r="B105" t="s">
        <v>665</v>
      </c>
      <c r="C105">
        <v>27</v>
      </c>
      <c r="D105" t="s">
        <v>18</v>
      </c>
      <c r="E105">
        <v>5</v>
      </c>
      <c r="F105" s="133">
        <v>11640250</v>
      </c>
      <c r="G105">
        <v>21</v>
      </c>
      <c r="H105">
        <v>81</v>
      </c>
      <c r="I105">
        <v>69</v>
      </c>
      <c r="J105">
        <v>38</v>
      </c>
      <c r="K105">
        <v>107</v>
      </c>
      <c r="L105">
        <v>1.32</v>
      </c>
      <c r="M105" s="134" cm="1">
        <f t="array" ref="M105">_xlfn.IFS(A105=2024,88000000,A105=2023,83500000,A105=2022,82500000,A105=2021,81500000,A105=2020,81500000)</f>
        <v>83500000</v>
      </c>
      <c r="N105" s="135">
        <f t="shared" si="1"/>
        <v>0.13940419161676645</v>
      </c>
    </row>
    <row r="106" spans="1:14">
      <c r="A106">
        <v>2023</v>
      </c>
      <c r="B106" t="s">
        <v>670</v>
      </c>
      <c r="C106">
        <v>34</v>
      </c>
      <c r="D106" t="s">
        <v>26</v>
      </c>
      <c r="E106">
        <v>8</v>
      </c>
      <c r="F106" s="133">
        <v>11500000</v>
      </c>
      <c r="G106">
        <v>29</v>
      </c>
      <c r="H106">
        <v>82</v>
      </c>
      <c r="I106">
        <v>11</v>
      </c>
      <c r="J106">
        <v>45</v>
      </c>
      <c r="K106">
        <v>56</v>
      </c>
      <c r="L106">
        <v>0.68</v>
      </c>
      <c r="M106" s="134" cm="1">
        <f t="array" ref="M106">_xlfn.IFS(A106=2024,88000000,A106=2023,83500000,A106=2022,82500000,A106=2021,81500000,A106=2020,81500000)</f>
        <v>83500000</v>
      </c>
      <c r="N106" s="135">
        <f t="shared" si="1"/>
        <v>0.1377245508982036</v>
      </c>
    </row>
    <row r="107" spans="1:14">
      <c r="A107">
        <v>2023</v>
      </c>
      <c r="B107" t="s">
        <v>672</v>
      </c>
      <c r="C107">
        <v>29</v>
      </c>
      <c r="D107" t="s">
        <v>673</v>
      </c>
      <c r="E107">
        <v>8</v>
      </c>
      <c r="F107" s="133">
        <v>11250000</v>
      </c>
      <c r="G107">
        <v>26</v>
      </c>
      <c r="H107">
        <v>82</v>
      </c>
      <c r="I107">
        <v>47</v>
      </c>
      <c r="J107">
        <v>63</v>
      </c>
      <c r="K107">
        <v>110</v>
      </c>
      <c r="L107">
        <v>1.34</v>
      </c>
      <c r="M107" s="134" cm="1">
        <f t="array" ref="M107">_xlfn.IFS(A107=2024,88000000,A107=2023,83500000,A107=2022,82500000,A107=2021,81500000,A107=2020,81500000)</f>
        <v>83500000</v>
      </c>
      <c r="N107" s="135">
        <f t="shared" si="1"/>
        <v>0.1347305389221557</v>
      </c>
    </row>
    <row r="108" spans="1:14">
      <c r="A108">
        <v>2023</v>
      </c>
      <c r="B108" t="s">
        <v>674</v>
      </c>
      <c r="C108">
        <v>35</v>
      </c>
      <c r="D108" t="s">
        <v>26</v>
      </c>
      <c r="E108">
        <v>8</v>
      </c>
      <c r="F108" s="133">
        <v>11000000</v>
      </c>
      <c r="G108">
        <v>28</v>
      </c>
      <c r="H108">
        <v>82</v>
      </c>
      <c r="I108">
        <v>15</v>
      </c>
      <c r="J108">
        <v>35</v>
      </c>
      <c r="K108">
        <v>50</v>
      </c>
      <c r="L108">
        <v>0.61</v>
      </c>
      <c r="M108" s="134" cm="1">
        <f t="array" ref="M108">_xlfn.IFS(A108=2024,88000000,A108=2023,83500000,A108=2022,82500000,A108=2021,81500000,A108=2020,81500000)</f>
        <v>83500000</v>
      </c>
      <c r="N108" s="135">
        <f t="shared" si="1"/>
        <v>0.1317365269461078</v>
      </c>
    </row>
    <row r="109" spans="1:14">
      <c r="A109">
        <v>2023</v>
      </c>
      <c r="B109" t="s">
        <v>675</v>
      </c>
      <c r="C109">
        <v>34</v>
      </c>
      <c r="D109" t="s">
        <v>18</v>
      </c>
      <c r="E109">
        <v>7</v>
      </c>
      <c r="F109" s="133">
        <v>11000000</v>
      </c>
      <c r="G109">
        <v>27</v>
      </c>
      <c r="H109">
        <v>80</v>
      </c>
      <c r="I109">
        <v>29</v>
      </c>
      <c r="J109">
        <v>36</v>
      </c>
      <c r="K109">
        <v>65</v>
      </c>
      <c r="L109">
        <v>0.81</v>
      </c>
      <c r="M109" s="134" cm="1">
        <f t="array" ref="M109">_xlfn.IFS(A109=2024,88000000,A109=2023,83500000,A109=2022,82500000,A109=2021,81500000,A109=2020,81500000)</f>
        <v>83500000</v>
      </c>
      <c r="N109" s="135">
        <f t="shared" si="1"/>
        <v>0.1317365269461078</v>
      </c>
    </row>
    <row r="110" spans="1:14">
      <c r="A110">
        <v>2023</v>
      </c>
      <c r="B110" t="s">
        <v>677</v>
      </c>
      <c r="C110">
        <v>28</v>
      </c>
      <c r="D110" t="s">
        <v>673</v>
      </c>
      <c r="E110">
        <v>6</v>
      </c>
      <c r="F110" s="133">
        <v>10903000</v>
      </c>
      <c r="G110">
        <v>22</v>
      </c>
      <c r="H110">
        <v>69</v>
      </c>
      <c r="I110">
        <v>26</v>
      </c>
      <c r="J110">
        <v>59</v>
      </c>
      <c r="K110">
        <v>85</v>
      </c>
      <c r="L110">
        <v>1.23</v>
      </c>
      <c r="M110" s="134" cm="1">
        <f t="array" ref="M110">_xlfn.IFS(A110=2024,88000000,A110=2023,83500000,A110=2022,82500000,A110=2021,81500000,A110=2020,81500000)</f>
        <v>83500000</v>
      </c>
      <c r="N110" s="135">
        <f t="shared" si="1"/>
        <v>0.13057485029940119</v>
      </c>
    </row>
    <row r="111" spans="1:14">
      <c r="A111">
        <v>2023</v>
      </c>
      <c r="B111" t="s">
        <v>678</v>
      </c>
      <c r="C111">
        <v>31</v>
      </c>
      <c r="D111" t="s">
        <v>364</v>
      </c>
      <c r="E111">
        <v>8</v>
      </c>
      <c r="F111" s="133">
        <v>10500000</v>
      </c>
      <c r="G111">
        <v>29</v>
      </c>
      <c r="H111">
        <v>81</v>
      </c>
      <c r="I111">
        <v>12</v>
      </c>
      <c r="J111">
        <v>40</v>
      </c>
      <c r="K111">
        <v>52</v>
      </c>
      <c r="L111">
        <v>0.64</v>
      </c>
      <c r="M111" s="134" cm="1">
        <f t="array" ref="M111">_xlfn.IFS(A111=2024,88000000,A111=2023,83500000,A111=2022,82500000,A111=2021,81500000,A111=2020,81500000)</f>
        <v>83500000</v>
      </c>
      <c r="N111" s="135">
        <f t="shared" si="1"/>
        <v>0.12574850299401197</v>
      </c>
    </row>
    <row r="112" spans="1:14">
      <c r="A112">
        <v>2023</v>
      </c>
      <c r="B112" t="s">
        <v>765</v>
      </c>
      <c r="C112">
        <v>37</v>
      </c>
      <c r="D112" t="s">
        <v>18</v>
      </c>
      <c r="E112">
        <v>8</v>
      </c>
      <c r="F112" s="133">
        <v>10000000</v>
      </c>
      <c r="G112">
        <v>28</v>
      </c>
      <c r="H112">
        <v>81</v>
      </c>
      <c r="I112">
        <v>26</v>
      </c>
      <c r="J112">
        <v>44</v>
      </c>
      <c r="K112">
        <v>70</v>
      </c>
      <c r="L112">
        <v>0.86</v>
      </c>
      <c r="M112" s="134" cm="1">
        <f t="array" ref="M112">_xlfn.IFS(A112=2024,88000000,A112=2023,83500000,A112=2022,82500000,A112=2021,81500000,A112=2020,81500000)</f>
        <v>83500000</v>
      </c>
      <c r="N112" s="135">
        <f t="shared" si="1"/>
        <v>0.11976047904191617</v>
      </c>
    </row>
    <row r="113" spans="1:14">
      <c r="A113">
        <v>2023</v>
      </c>
      <c r="B113" t="s">
        <v>679</v>
      </c>
      <c r="C113">
        <v>29</v>
      </c>
      <c r="D113" t="s">
        <v>18</v>
      </c>
      <c r="E113">
        <v>8</v>
      </c>
      <c r="F113" s="133">
        <v>10000000</v>
      </c>
      <c r="G113">
        <v>26</v>
      </c>
      <c r="H113">
        <v>73</v>
      </c>
      <c r="I113">
        <v>23</v>
      </c>
      <c r="J113">
        <v>57</v>
      </c>
      <c r="K113">
        <v>80</v>
      </c>
      <c r="L113">
        <v>1.1000000000000001</v>
      </c>
      <c r="M113" s="134" cm="1">
        <f t="array" ref="M113">_xlfn.IFS(A113=2024,88000000,A113=2023,83500000,A113=2022,82500000,A113=2021,81500000,A113=2020,81500000)</f>
        <v>83500000</v>
      </c>
      <c r="N113" s="135">
        <f t="shared" si="1"/>
        <v>0.11976047904191617</v>
      </c>
    </row>
    <row r="114" spans="1:14">
      <c r="A114">
        <v>2023</v>
      </c>
      <c r="B114" t="s">
        <v>680</v>
      </c>
      <c r="C114">
        <v>28</v>
      </c>
      <c r="D114" t="s">
        <v>18</v>
      </c>
      <c r="E114">
        <v>8</v>
      </c>
      <c r="F114" s="133">
        <v>10000000</v>
      </c>
      <c r="G114">
        <v>20</v>
      </c>
      <c r="H114">
        <v>63</v>
      </c>
      <c r="I114">
        <v>31</v>
      </c>
      <c r="J114">
        <v>37</v>
      </c>
      <c r="K114">
        <v>68</v>
      </c>
      <c r="L114">
        <v>1.08</v>
      </c>
      <c r="M114" s="134" cm="1">
        <f t="array" ref="M114">_xlfn.IFS(A114=2024,88000000,A114=2023,83500000,A114=2022,82500000,A114=2021,81500000,A114=2020,81500000)</f>
        <v>83500000</v>
      </c>
      <c r="N114" s="135">
        <f t="shared" si="1"/>
        <v>0.11976047904191617</v>
      </c>
    </row>
    <row r="115" spans="1:14">
      <c r="A115">
        <v>2023</v>
      </c>
      <c r="B115" t="s">
        <v>681</v>
      </c>
      <c r="C115">
        <v>33</v>
      </c>
      <c r="D115" t="s">
        <v>18</v>
      </c>
      <c r="E115">
        <v>8</v>
      </c>
      <c r="F115" s="133">
        <v>9850000</v>
      </c>
      <c r="G115">
        <v>26</v>
      </c>
      <c r="H115">
        <v>68</v>
      </c>
      <c r="I115">
        <v>25</v>
      </c>
      <c r="J115">
        <v>27</v>
      </c>
      <c r="K115">
        <v>52</v>
      </c>
      <c r="L115">
        <v>0.76</v>
      </c>
      <c r="M115" s="134" cm="1">
        <f t="array" ref="M115">_xlfn.IFS(A115=2024,88000000,A115=2023,83500000,A115=2022,82500000,A115=2021,81500000,A115=2020,81500000)</f>
        <v>83500000</v>
      </c>
      <c r="N115" s="135">
        <f t="shared" si="1"/>
        <v>0.11796407185628742</v>
      </c>
    </row>
    <row r="116" spans="1:14">
      <c r="A116">
        <v>2023</v>
      </c>
      <c r="B116" t="s">
        <v>683</v>
      </c>
      <c r="C116">
        <v>27</v>
      </c>
      <c r="D116" t="s">
        <v>26</v>
      </c>
      <c r="E116">
        <v>6</v>
      </c>
      <c r="F116" s="133">
        <v>9583333</v>
      </c>
      <c r="G116">
        <v>24</v>
      </c>
      <c r="H116">
        <v>70</v>
      </c>
      <c r="I116">
        <v>11</v>
      </c>
      <c r="J116">
        <v>46</v>
      </c>
      <c r="K116">
        <v>57</v>
      </c>
      <c r="L116">
        <v>0.81</v>
      </c>
      <c r="M116" s="134" cm="1">
        <f t="array" ref="M116">_xlfn.IFS(A116=2024,88000000,A116=2023,83500000,A116=2022,82500000,A116=2021,81500000,A116=2020,81500000)</f>
        <v>83500000</v>
      </c>
      <c r="N116" s="135">
        <f t="shared" si="1"/>
        <v>0.11477045508982035</v>
      </c>
    </row>
    <row r="117" spans="1:14">
      <c r="A117">
        <v>2023</v>
      </c>
      <c r="B117" t="s">
        <v>684</v>
      </c>
      <c r="C117">
        <v>39</v>
      </c>
      <c r="D117" t="s">
        <v>364</v>
      </c>
      <c r="E117">
        <v>5</v>
      </c>
      <c r="F117" s="133">
        <v>9500000</v>
      </c>
      <c r="G117">
        <v>35</v>
      </c>
      <c r="H117">
        <v>79</v>
      </c>
      <c r="I117">
        <v>31</v>
      </c>
      <c r="J117">
        <v>34</v>
      </c>
      <c r="K117">
        <v>65</v>
      </c>
      <c r="L117">
        <v>0.82</v>
      </c>
      <c r="M117" s="134" cm="1">
        <f t="array" ref="M117">_xlfn.IFS(A117=2024,88000000,A117=2023,83500000,A117=2022,82500000,A117=2021,81500000,A117=2020,81500000)</f>
        <v>83500000</v>
      </c>
      <c r="N117" s="135">
        <f t="shared" si="1"/>
        <v>0.11377245508982035</v>
      </c>
    </row>
    <row r="118" spans="1:14">
      <c r="A118">
        <v>2023</v>
      </c>
      <c r="B118" t="s">
        <v>685</v>
      </c>
      <c r="C118">
        <v>35</v>
      </c>
      <c r="D118" t="s">
        <v>364</v>
      </c>
      <c r="E118">
        <v>8</v>
      </c>
      <c r="F118" s="133">
        <v>9500000</v>
      </c>
      <c r="G118">
        <v>26</v>
      </c>
      <c r="H118">
        <v>82</v>
      </c>
      <c r="I118">
        <v>21</v>
      </c>
      <c r="J118">
        <v>39</v>
      </c>
      <c r="K118">
        <v>60</v>
      </c>
      <c r="L118">
        <v>0.73</v>
      </c>
      <c r="M118" s="134" cm="1">
        <f t="array" ref="M118">_xlfn.IFS(A118=2024,88000000,A118=2023,83500000,A118=2022,82500000,A118=2021,81500000,A118=2020,81500000)</f>
        <v>83500000</v>
      </c>
      <c r="N118" s="135">
        <f t="shared" si="1"/>
        <v>0.11377245508982035</v>
      </c>
    </row>
    <row r="119" spans="1:14">
      <c r="A119">
        <v>2023</v>
      </c>
      <c r="B119" t="s">
        <v>686</v>
      </c>
      <c r="C119">
        <v>33</v>
      </c>
      <c r="D119" t="s">
        <v>673</v>
      </c>
      <c r="E119">
        <v>8</v>
      </c>
      <c r="F119" s="133">
        <v>9500000</v>
      </c>
      <c r="G119">
        <v>26</v>
      </c>
      <c r="H119">
        <v>56</v>
      </c>
      <c r="I119">
        <v>16</v>
      </c>
      <c r="J119">
        <v>37</v>
      </c>
      <c r="K119">
        <v>53</v>
      </c>
      <c r="L119">
        <v>0.95</v>
      </c>
      <c r="M119" s="134" cm="1">
        <f t="array" ref="M119">_xlfn.IFS(A119=2024,88000000,A119=2023,83500000,A119=2022,82500000,A119=2021,81500000,A119=2020,81500000)</f>
        <v>83500000</v>
      </c>
      <c r="N119" s="135">
        <f t="shared" si="1"/>
        <v>0.11377245508982035</v>
      </c>
    </row>
    <row r="120" spans="1:14">
      <c r="A120">
        <v>2023</v>
      </c>
      <c r="B120" t="s">
        <v>687</v>
      </c>
      <c r="C120">
        <v>31</v>
      </c>
      <c r="D120" t="s">
        <v>673</v>
      </c>
      <c r="E120">
        <v>8</v>
      </c>
      <c r="F120" s="133">
        <v>9500000</v>
      </c>
      <c r="G120">
        <v>25</v>
      </c>
      <c r="H120">
        <v>81</v>
      </c>
      <c r="I120">
        <v>44</v>
      </c>
      <c r="J120">
        <v>100</v>
      </c>
      <c r="K120">
        <v>144</v>
      </c>
      <c r="L120">
        <v>1.78</v>
      </c>
      <c r="M120" s="134" cm="1">
        <f t="array" ref="M120">_xlfn.IFS(A120=2024,88000000,A120=2023,83500000,A120=2022,82500000,A120=2021,81500000,A120=2020,81500000)</f>
        <v>83500000</v>
      </c>
      <c r="N120" s="135">
        <f t="shared" si="1"/>
        <v>0.11377245508982035</v>
      </c>
    </row>
    <row r="121" spans="1:14">
      <c r="A121">
        <v>2023</v>
      </c>
      <c r="B121" t="s">
        <v>688</v>
      </c>
      <c r="C121">
        <v>30</v>
      </c>
      <c r="D121" t="s">
        <v>26</v>
      </c>
      <c r="E121">
        <v>8</v>
      </c>
      <c r="F121" s="133">
        <v>9500000</v>
      </c>
      <c r="G121">
        <v>26</v>
      </c>
      <c r="H121">
        <v>67</v>
      </c>
      <c r="I121">
        <v>8</v>
      </c>
      <c r="J121">
        <v>23</v>
      </c>
      <c r="K121">
        <v>31</v>
      </c>
      <c r="L121">
        <v>0.46</v>
      </c>
      <c r="M121" s="134" cm="1">
        <f t="array" ref="M121">_xlfn.IFS(A121=2024,88000000,A121=2023,83500000,A121=2022,82500000,A121=2021,81500000,A121=2020,81500000)</f>
        <v>83500000</v>
      </c>
      <c r="N121" s="135">
        <f t="shared" si="1"/>
        <v>0.11377245508982035</v>
      </c>
    </row>
    <row r="122" spans="1:14">
      <c r="A122">
        <v>2023</v>
      </c>
      <c r="B122" t="s">
        <v>689</v>
      </c>
      <c r="C122">
        <v>29</v>
      </c>
      <c r="D122" t="s">
        <v>18</v>
      </c>
      <c r="E122">
        <v>8</v>
      </c>
      <c r="F122" s="133">
        <v>9500000</v>
      </c>
      <c r="G122">
        <v>25</v>
      </c>
      <c r="H122">
        <v>81</v>
      </c>
      <c r="I122">
        <v>46</v>
      </c>
      <c r="J122">
        <v>44</v>
      </c>
      <c r="K122">
        <v>90</v>
      </c>
      <c r="L122">
        <v>1.1100000000000001</v>
      </c>
      <c r="M122" s="134" cm="1">
        <f t="array" ref="M122">_xlfn.IFS(A122=2024,88000000,A122=2023,83500000,A122=2022,82500000,A122=2021,81500000,A122=2020,81500000)</f>
        <v>83500000</v>
      </c>
      <c r="N122" s="135">
        <f t="shared" si="1"/>
        <v>0.11377245508982035</v>
      </c>
    </row>
    <row r="123" spans="1:14">
      <c r="A123">
        <v>2023</v>
      </c>
      <c r="B123" t="s">
        <v>690</v>
      </c>
      <c r="C123">
        <v>27</v>
      </c>
      <c r="D123" t="s">
        <v>364</v>
      </c>
      <c r="E123">
        <v>8</v>
      </c>
      <c r="F123" s="133">
        <v>9500000</v>
      </c>
      <c r="G123">
        <v>24</v>
      </c>
      <c r="H123">
        <v>80</v>
      </c>
      <c r="I123">
        <v>26</v>
      </c>
      <c r="J123">
        <v>62</v>
      </c>
      <c r="K123">
        <v>88</v>
      </c>
      <c r="L123">
        <v>1.1000000000000001</v>
      </c>
      <c r="M123" s="134" cm="1">
        <f t="array" ref="M123">_xlfn.IFS(A123=2024,88000000,A123=2023,83500000,A123=2022,82500000,A123=2021,81500000,A123=2020,81500000)</f>
        <v>83500000</v>
      </c>
      <c r="N123" s="135">
        <f t="shared" si="1"/>
        <v>0.11377245508982035</v>
      </c>
    </row>
    <row r="124" spans="1:14">
      <c r="A124">
        <v>2023</v>
      </c>
      <c r="B124" t="s">
        <v>691</v>
      </c>
      <c r="C124">
        <v>27</v>
      </c>
      <c r="D124" t="s">
        <v>26</v>
      </c>
      <c r="E124">
        <v>8</v>
      </c>
      <c r="F124" s="133">
        <v>9500000</v>
      </c>
      <c r="G124">
        <v>23</v>
      </c>
      <c r="H124">
        <v>74</v>
      </c>
      <c r="I124">
        <v>12</v>
      </c>
      <c r="J124">
        <v>35</v>
      </c>
      <c r="K124">
        <v>47</v>
      </c>
      <c r="L124">
        <v>0.64</v>
      </c>
      <c r="M124" s="134" cm="1">
        <f t="array" ref="M124">_xlfn.IFS(A124=2024,88000000,A124=2023,83500000,A124=2022,82500000,A124=2021,81500000,A124=2020,81500000)</f>
        <v>83500000</v>
      </c>
      <c r="N124" s="135">
        <f t="shared" si="1"/>
        <v>0.11377245508982035</v>
      </c>
    </row>
    <row r="125" spans="1:14">
      <c r="A125">
        <v>2023</v>
      </c>
      <c r="B125" t="s">
        <v>692</v>
      </c>
      <c r="C125">
        <v>27</v>
      </c>
      <c r="D125" t="s">
        <v>26</v>
      </c>
      <c r="E125">
        <v>7</v>
      </c>
      <c r="F125" s="133">
        <v>9500000</v>
      </c>
      <c r="G125">
        <v>23</v>
      </c>
      <c r="H125">
        <v>72</v>
      </c>
      <c r="I125">
        <v>17</v>
      </c>
      <c r="J125">
        <v>56</v>
      </c>
      <c r="K125">
        <v>73</v>
      </c>
      <c r="L125">
        <v>1.01</v>
      </c>
      <c r="M125" s="134" cm="1">
        <f t="array" ref="M125">_xlfn.IFS(A125=2024,88000000,A125=2023,83500000,A125=2022,82500000,A125=2021,81500000,A125=2020,81500000)</f>
        <v>83500000</v>
      </c>
      <c r="N125" s="135">
        <f t="shared" si="1"/>
        <v>0.11377245508982035</v>
      </c>
    </row>
    <row r="126" spans="1:14">
      <c r="A126">
        <v>2023</v>
      </c>
      <c r="B126" t="s">
        <v>693</v>
      </c>
      <c r="C126">
        <v>30</v>
      </c>
      <c r="D126" t="s">
        <v>26</v>
      </c>
      <c r="E126">
        <v>8</v>
      </c>
      <c r="F126" s="133">
        <v>9250000</v>
      </c>
      <c r="G126">
        <v>26</v>
      </c>
      <c r="H126">
        <v>81</v>
      </c>
      <c r="I126">
        <v>10</v>
      </c>
      <c r="J126">
        <v>22</v>
      </c>
      <c r="K126">
        <v>32</v>
      </c>
      <c r="L126">
        <v>0.4</v>
      </c>
      <c r="M126" s="134" cm="1">
        <f t="array" ref="M126">_xlfn.IFS(A126=2024,88000000,A126=2023,83500000,A126=2022,82500000,A126=2021,81500000,A126=2020,81500000)</f>
        <v>83500000</v>
      </c>
      <c r="N126" s="135">
        <f t="shared" si="1"/>
        <v>0.11077844311377245</v>
      </c>
    </row>
    <row r="127" spans="1:14">
      <c r="A127">
        <v>2023</v>
      </c>
      <c r="B127" t="s">
        <v>694</v>
      </c>
      <c r="C127">
        <v>28</v>
      </c>
      <c r="D127" t="s">
        <v>18</v>
      </c>
      <c r="E127">
        <v>6</v>
      </c>
      <c r="F127" s="133">
        <v>9250000</v>
      </c>
      <c r="G127">
        <v>22</v>
      </c>
      <c r="H127">
        <v>80</v>
      </c>
      <c r="I127">
        <v>42</v>
      </c>
      <c r="J127">
        <v>62</v>
      </c>
      <c r="K127">
        <v>104</v>
      </c>
      <c r="L127">
        <v>1.3</v>
      </c>
      <c r="M127" s="134" cm="1">
        <f t="array" ref="M127">_xlfn.IFS(A127=2024,88000000,A127=2023,83500000,A127=2022,82500000,A127=2021,81500000,A127=2020,81500000)</f>
        <v>83500000</v>
      </c>
      <c r="N127" s="135">
        <f t="shared" si="1"/>
        <v>0.11077844311377245</v>
      </c>
    </row>
    <row r="128" spans="1:14">
      <c r="A128">
        <v>2023</v>
      </c>
      <c r="B128" t="s">
        <v>695</v>
      </c>
      <c r="C128">
        <v>37</v>
      </c>
      <c r="D128" t="s">
        <v>18</v>
      </c>
      <c r="E128">
        <v>5</v>
      </c>
      <c r="F128" s="133">
        <v>9200000</v>
      </c>
      <c r="G128">
        <v>32</v>
      </c>
      <c r="H128">
        <v>8</v>
      </c>
      <c r="I128">
        <v>0</v>
      </c>
      <c r="J128">
        <v>1</v>
      </c>
      <c r="K128">
        <v>1</v>
      </c>
      <c r="L128">
        <v>0.13</v>
      </c>
      <c r="M128" s="134" cm="1">
        <f t="array" ref="M128">_xlfn.IFS(A128=2024,88000000,A128=2023,83500000,A128=2022,82500000,A128=2021,81500000,A128=2020,81500000)</f>
        <v>83500000</v>
      </c>
      <c r="N128" s="135">
        <f t="shared" si="1"/>
        <v>0.11017964071856287</v>
      </c>
    </row>
    <row r="129" spans="1:14">
      <c r="A129">
        <v>2023</v>
      </c>
      <c r="B129" t="s">
        <v>696</v>
      </c>
      <c r="C129">
        <v>28</v>
      </c>
      <c r="D129" t="s">
        <v>18</v>
      </c>
      <c r="E129">
        <v>8</v>
      </c>
      <c r="F129" s="133">
        <v>9150000</v>
      </c>
      <c r="G129">
        <v>25</v>
      </c>
      <c r="H129">
        <v>80</v>
      </c>
      <c r="I129">
        <v>23</v>
      </c>
      <c r="J129">
        <v>57</v>
      </c>
      <c r="K129">
        <v>80</v>
      </c>
      <c r="L129">
        <v>1</v>
      </c>
      <c r="M129" s="134" cm="1">
        <f t="array" ref="M129">_xlfn.IFS(A129=2024,88000000,A129=2023,83500000,A129=2022,82500000,A129=2021,81500000,A129=2020,81500000)</f>
        <v>83500000</v>
      </c>
      <c r="N129" s="135">
        <f t="shared" si="1"/>
        <v>0.10958083832335329</v>
      </c>
    </row>
    <row r="130" spans="1:14">
      <c r="A130">
        <v>2023</v>
      </c>
      <c r="B130" t="s">
        <v>697</v>
      </c>
      <c r="C130">
        <v>34</v>
      </c>
      <c r="D130" t="s">
        <v>26</v>
      </c>
      <c r="E130">
        <v>8</v>
      </c>
      <c r="F130" s="133">
        <v>9059000</v>
      </c>
      <c r="G130">
        <v>29</v>
      </c>
      <c r="H130">
        <v>82</v>
      </c>
      <c r="I130">
        <v>23</v>
      </c>
      <c r="J130">
        <v>62</v>
      </c>
      <c r="K130">
        <v>85</v>
      </c>
      <c r="L130">
        <v>1.04</v>
      </c>
      <c r="M130" s="134" cm="1">
        <f t="array" ref="M130">_xlfn.IFS(A130=2024,88000000,A130=2023,83500000,A130=2022,82500000,A130=2021,81500000,A130=2020,81500000)</f>
        <v>83500000</v>
      </c>
      <c r="N130" s="135">
        <f t="shared" si="1"/>
        <v>0.10849101796407186</v>
      </c>
    </row>
    <row r="131" spans="1:14">
      <c r="A131">
        <v>2023</v>
      </c>
      <c r="B131" t="s">
        <v>698</v>
      </c>
      <c r="C131">
        <v>31</v>
      </c>
      <c r="D131" t="s">
        <v>26</v>
      </c>
      <c r="E131">
        <v>7</v>
      </c>
      <c r="F131" s="133">
        <v>9000000</v>
      </c>
      <c r="G131">
        <v>28</v>
      </c>
      <c r="H131">
        <v>20</v>
      </c>
      <c r="I131">
        <v>5</v>
      </c>
      <c r="J131">
        <v>11</v>
      </c>
      <c r="K131">
        <v>16</v>
      </c>
      <c r="L131">
        <v>0.8</v>
      </c>
      <c r="M131" s="134" cm="1">
        <f t="array" ref="M131">_xlfn.IFS(A131=2024,88000000,A131=2023,83500000,A131=2022,82500000,A131=2021,81500000,A131=2020,81500000)</f>
        <v>83500000</v>
      </c>
      <c r="N131" s="135">
        <f t="shared" ref="N131:N194" si="2">F131/M131</f>
        <v>0.10778443113772455</v>
      </c>
    </row>
    <row r="132" spans="1:14">
      <c r="A132">
        <v>2023</v>
      </c>
      <c r="B132" t="s">
        <v>700</v>
      </c>
      <c r="C132">
        <v>28</v>
      </c>
      <c r="D132" t="s">
        <v>364</v>
      </c>
      <c r="E132">
        <v>5</v>
      </c>
      <c r="F132" s="133">
        <v>9000000</v>
      </c>
      <c r="G132">
        <v>24</v>
      </c>
      <c r="H132">
        <v>75</v>
      </c>
      <c r="I132">
        <v>46</v>
      </c>
      <c r="J132">
        <v>50</v>
      </c>
      <c r="K132">
        <v>96</v>
      </c>
      <c r="L132">
        <v>1.28</v>
      </c>
      <c r="M132" s="134" cm="1">
        <f t="array" ref="M132">_xlfn.IFS(A132=2024,88000000,A132=2023,83500000,A132=2022,82500000,A132=2021,81500000,A132=2020,81500000)</f>
        <v>83500000</v>
      </c>
      <c r="N132" s="135">
        <f t="shared" si="2"/>
        <v>0.10778443113772455</v>
      </c>
    </row>
    <row r="133" spans="1:14">
      <c r="A133">
        <v>2023</v>
      </c>
      <c r="B133" t="s">
        <v>701</v>
      </c>
      <c r="C133">
        <v>26</v>
      </c>
      <c r="D133" t="s">
        <v>26</v>
      </c>
      <c r="E133">
        <v>6</v>
      </c>
      <c r="F133" s="133">
        <v>9000000</v>
      </c>
      <c r="G133">
        <v>22</v>
      </c>
      <c r="H133">
        <v>77</v>
      </c>
      <c r="I133">
        <v>21</v>
      </c>
      <c r="J133">
        <v>69</v>
      </c>
      <c r="K133">
        <v>90</v>
      </c>
      <c r="L133">
        <v>1.17</v>
      </c>
      <c r="M133" s="134" cm="1">
        <f t="array" ref="M133">_xlfn.IFS(A133=2024,88000000,A133=2023,83500000,A133=2022,82500000,A133=2021,81500000,A133=2020,81500000)</f>
        <v>83500000</v>
      </c>
      <c r="N133" s="135">
        <f t="shared" si="2"/>
        <v>0.10778443113772455</v>
      </c>
    </row>
    <row r="134" spans="1:14">
      <c r="A134">
        <v>2023</v>
      </c>
      <c r="B134" t="s">
        <v>702</v>
      </c>
      <c r="C134">
        <v>35</v>
      </c>
      <c r="D134" t="s">
        <v>26</v>
      </c>
      <c r="E134">
        <v>7</v>
      </c>
      <c r="F134" s="133">
        <v>8800000</v>
      </c>
      <c r="G134">
        <v>30</v>
      </c>
      <c r="H134">
        <v>64</v>
      </c>
      <c r="I134">
        <v>4</v>
      </c>
      <c r="J134">
        <v>29</v>
      </c>
      <c r="K134">
        <v>33</v>
      </c>
      <c r="L134">
        <v>0.52</v>
      </c>
      <c r="M134" s="134" cm="1">
        <f t="array" ref="M134">_xlfn.IFS(A134=2024,88000000,A134=2023,83500000,A134=2022,82500000,A134=2021,81500000,A134=2020,81500000)</f>
        <v>83500000</v>
      </c>
      <c r="N134" s="135">
        <f t="shared" si="2"/>
        <v>0.10538922155688622</v>
      </c>
    </row>
    <row r="135" spans="1:14">
      <c r="A135">
        <v>2023</v>
      </c>
      <c r="B135" t="s">
        <v>703</v>
      </c>
      <c r="C135">
        <v>28</v>
      </c>
      <c r="D135" t="s">
        <v>673</v>
      </c>
      <c r="E135">
        <v>8</v>
      </c>
      <c r="F135" s="133">
        <v>8800000</v>
      </c>
      <c r="G135">
        <v>26</v>
      </c>
      <c r="H135">
        <v>69</v>
      </c>
      <c r="I135">
        <v>28</v>
      </c>
      <c r="J135">
        <v>24</v>
      </c>
      <c r="K135">
        <v>52</v>
      </c>
      <c r="L135">
        <v>0.75</v>
      </c>
      <c r="M135" s="134" cm="1">
        <f t="array" ref="M135">_xlfn.IFS(A135=2024,88000000,A135=2023,83500000,A135=2022,82500000,A135=2021,81500000,A135=2020,81500000)</f>
        <v>83500000</v>
      </c>
      <c r="N135" s="135">
        <f t="shared" si="2"/>
        <v>0.10538922155688622</v>
      </c>
    </row>
    <row r="136" spans="1:14">
      <c r="A136">
        <v>2023</v>
      </c>
      <c r="B136" t="s">
        <v>704</v>
      </c>
      <c r="C136">
        <v>37</v>
      </c>
      <c r="D136" t="s">
        <v>18</v>
      </c>
      <c r="E136">
        <v>12</v>
      </c>
      <c r="F136" s="133">
        <v>8700000</v>
      </c>
      <c r="G136">
        <v>24</v>
      </c>
      <c r="H136">
        <v>82</v>
      </c>
      <c r="I136">
        <v>42</v>
      </c>
      <c r="J136">
        <v>52</v>
      </c>
      <c r="K136">
        <v>94</v>
      </c>
      <c r="L136">
        <v>1.1499999999999999</v>
      </c>
      <c r="M136" s="134" cm="1">
        <f t="array" ref="M136">_xlfn.IFS(A136=2024,88000000,A136=2023,83500000,A136=2022,82500000,A136=2021,81500000,A136=2020,81500000)</f>
        <v>83500000</v>
      </c>
      <c r="N136" s="135">
        <f t="shared" si="2"/>
        <v>0.10419161676646707</v>
      </c>
    </row>
    <row r="137" spans="1:14">
      <c r="A137">
        <v>2023</v>
      </c>
      <c r="B137" t="s">
        <v>705</v>
      </c>
      <c r="C137">
        <v>28</v>
      </c>
      <c r="D137" t="s">
        <v>18</v>
      </c>
      <c r="E137">
        <v>8</v>
      </c>
      <c r="F137" s="133">
        <v>8700000</v>
      </c>
      <c r="G137">
        <v>26</v>
      </c>
      <c r="H137">
        <v>68</v>
      </c>
      <c r="I137">
        <v>33</v>
      </c>
      <c r="J137">
        <v>36</v>
      </c>
      <c r="K137">
        <v>69</v>
      </c>
      <c r="L137">
        <v>1.01</v>
      </c>
      <c r="M137" s="134" cm="1">
        <f t="array" ref="M137">_xlfn.IFS(A137=2024,88000000,A137=2023,83500000,A137=2022,82500000,A137=2021,81500000,A137=2020,81500000)</f>
        <v>83500000</v>
      </c>
      <c r="N137" s="135">
        <f t="shared" si="2"/>
        <v>0.10419161676646707</v>
      </c>
    </row>
    <row r="138" spans="1:14">
      <c r="A138">
        <v>2023</v>
      </c>
      <c r="B138" t="s">
        <v>706</v>
      </c>
      <c r="C138">
        <v>27</v>
      </c>
      <c r="D138" t="s">
        <v>364</v>
      </c>
      <c r="E138">
        <v>4</v>
      </c>
      <c r="F138" s="133">
        <v>8700000</v>
      </c>
      <c r="G138">
        <v>24</v>
      </c>
      <c r="H138">
        <v>18</v>
      </c>
      <c r="I138">
        <v>6</v>
      </c>
      <c r="J138">
        <v>3</v>
      </c>
      <c r="K138">
        <v>9</v>
      </c>
      <c r="L138">
        <v>0.5</v>
      </c>
      <c r="M138" s="134" cm="1">
        <f t="array" ref="M138">_xlfn.IFS(A138=2024,88000000,A138=2023,83500000,A138=2022,82500000,A138=2021,81500000,A138=2020,81500000)</f>
        <v>83500000</v>
      </c>
      <c r="N138" s="135">
        <f t="shared" si="2"/>
        <v>0.10419161676646707</v>
      </c>
    </row>
    <row r="139" spans="1:14">
      <c r="A139">
        <v>2023</v>
      </c>
      <c r="B139" t="s">
        <v>727</v>
      </c>
      <c r="C139">
        <v>35</v>
      </c>
      <c r="D139" t="s">
        <v>18</v>
      </c>
      <c r="E139">
        <v>8</v>
      </c>
      <c r="F139" s="133">
        <v>8500000</v>
      </c>
      <c r="G139">
        <v>26</v>
      </c>
      <c r="H139">
        <v>79</v>
      </c>
      <c r="I139">
        <v>40</v>
      </c>
      <c r="J139">
        <v>41</v>
      </c>
      <c r="K139">
        <v>81</v>
      </c>
      <c r="L139">
        <v>1.03</v>
      </c>
      <c r="M139" s="134" cm="1">
        <f t="array" ref="M139">_xlfn.IFS(A139=2024,88000000,A139=2023,83500000,A139=2022,82500000,A139=2021,81500000,A139=2020,81500000)</f>
        <v>83500000</v>
      </c>
      <c r="N139" s="135">
        <f t="shared" si="2"/>
        <v>0.10179640718562874</v>
      </c>
    </row>
    <row r="140" spans="1:14">
      <c r="A140">
        <v>2023</v>
      </c>
      <c r="B140" t="s">
        <v>709</v>
      </c>
      <c r="C140">
        <v>32</v>
      </c>
      <c r="D140" t="s">
        <v>18</v>
      </c>
      <c r="E140">
        <v>8</v>
      </c>
      <c r="F140" s="133">
        <v>8500000</v>
      </c>
      <c r="G140">
        <v>28</v>
      </c>
      <c r="H140">
        <v>81</v>
      </c>
      <c r="I140">
        <v>26</v>
      </c>
      <c r="J140">
        <v>46</v>
      </c>
      <c r="K140">
        <v>72</v>
      </c>
      <c r="L140">
        <v>0.89</v>
      </c>
      <c r="M140" s="134" cm="1">
        <f t="array" ref="M140">_xlfn.IFS(A140=2024,88000000,A140=2023,83500000,A140=2022,82500000,A140=2021,81500000,A140=2020,81500000)</f>
        <v>83500000</v>
      </c>
      <c r="N140" s="135">
        <f t="shared" si="2"/>
        <v>0.10179640718562874</v>
      </c>
    </row>
    <row r="141" spans="1:14">
      <c r="A141">
        <v>2023</v>
      </c>
      <c r="B141" t="s">
        <v>711</v>
      </c>
      <c r="C141">
        <v>30</v>
      </c>
      <c r="D141" t="s">
        <v>18</v>
      </c>
      <c r="E141">
        <v>8</v>
      </c>
      <c r="F141" s="133">
        <v>8500000</v>
      </c>
      <c r="G141">
        <v>27</v>
      </c>
      <c r="H141">
        <v>82</v>
      </c>
      <c r="I141">
        <v>48</v>
      </c>
      <c r="J141">
        <v>46</v>
      </c>
      <c r="K141">
        <v>94</v>
      </c>
      <c r="L141">
        <v>1.1499999999999999</v>
      </c>
      <c r="M141" s="134" cm="1">
        <f t="array" ref="M141">_xlfn.IFS(A141=2024,88000000,A141=2023,83500000,A141=2022,82500000,A141=2021,81500000,A141=2020,81500000)</f>
        <v>83500000</v>
      </c>
      <c r="N141" s="135">
        <f t="shared" si="2"/>
        <v>0.10179640718562874</v>
      </c>
    </row>
    <row r="142" spans="1:14">
      <c r="A142">
        <v>2023</v>
      </c>
      <c r="B142" t="s">
        <v>712</v>
      </c>
      <c r="C142">
        <v>30</v>
      </c>
      <c r="D142" t="s">
        <v>18</v>
      </c>
      <c r="E142">
        <v>8</v>
      </c>
      <c r="F142" s="133">
        <v>8500000</v>
      </c>
      <c r="G142">
        <v>27</v>
      </c>
      <c r="H142">
        <v>81</v>
      </c>
      <c r="I142">
        <v>33</v>
      </c>
      <c r="J142">
        <v>35</v>
      </c>
      <c r="K142">
        <v>68</v>
      </c>
      <c r="L142">
        <v>0.84</v>
      </c>
      <c r="M142" s="134" cm="1">
        <f t="array" ref="M142">_xlfn.IFS(A142=2024,88000000,A142=2023,83500000,A142=2022,82500000,A142=2021,81500000,A142=2020,81500000)</f>
        <v>83500000</v>
      </c>
      <c r="N142" s="135">
        <f t="shared" si="2"/>
        <v>0.10179640718562874</v>
      </c>
    </row>
    <row r="143" spans="1:14">
      <c r="A143">
        <v>2023</v>
      </c>
      <c r="B143" t="s">
        <v>713</v>
      </c>
      <c r="C143">
        <v>29</v>
      </c>
      <c r="D143" t="s">
        <v>18</v>
      </c>
      <c r="E143">
        <v>8</v>
      </c>
      <c r="F143" s="133">
        <v>8500000</v>
      </c>
      <c r="G143">
        <v>21</v>
      </c>
      <c r="H143">
        <v>81</v>
      </c>
      <c r="I143">
        <v>41</v>
      </c>
      <c r="J143">
        <v>65</v>
      </c>
      <c r="K143">
        <v>106</v>
      </c>
      <c r="L143">
        <v>1.31</v>
      </c>
      <c r="M143" s="134" cm="1">
        <f t="array" ref="M143">_xlfn.IFS(A143=2024,88000000,A143=2023,83500000,A143=2022,82500000,A143=2021,81500000,A143=2020,81500000)</f>
        <v>83500000</v>
      </c>
      <c r="N143" s="135">
        <f t="shared" si="2"/>
        <v>0.10179640718562874</v>
      </c>
    </row>
    <row r="144" spans="1:14">
      <c r="A144">
        <v>2023</v>
      </c>
      <c r="B144" t="s">
        <v>714</v>
      </c>
      <c r="C144">
        <v>26</v>
      </c>
      <c r="D144" t="s">
        <v>18</v>
      </c>
      <c r="E144">
        <v>8</v>
      </c>
      <c r="F144" s="133">
        <v>8500000</v>
      </c>
      <c r="G144">
        <v>25</v>
      </c>
      <c r="H144">
        <v>82</v>
      </c>
      <c r="I144">
        <v>16</v>
      </c>
      <c r="J144">
        <v>24</v>
      </c>
      <c r="K144">
        <v>40</v>
      </c>
      <c r="L144">
        <v>0.49</v>
      </c>
      <c r="M144" s="134" cm="1">
        <f t="array" ref="M144">_xlfn.IFS(A144=2024,88000000,A144=2023,83500000,A144=2022,82500000,A144=2021,81500000,A144=2020,81500000)</f>
        <v>83500000</v>
      </c>
      <c r="N144" s="135">
        <f t="shared" si="2"/>
        <v>0.10179640718562874</v>
      </c>
    </row>
    <row r="145" spans="1:14">
      <c r="A145">
        <v>2023</v>
      </c>
      <c r="B145" t="s">
        <v>715</v>
      </c>
      <c r="C145">
        <v>26</v>
      </c>
      <c r="D145" t="s">
        <v>26</v>
      </c>
      <c r="E145">
        <v>8</v>
      </c>
      <c r="F145" s="133">
        <v>8500000</v>
      </c>
      <c r="G145">
        <v>24</v>
      </c>
      <c r="H145">
        <v>34</v>
      </c>
      <c r="I145">
        <v>2</v>
      </c>
      <c r="J145">
        <v>17</v>
      </c>
      <c r="K145">
        <v>19</v>
      </c>
      <c r="L145">
        <v>0.56000000000000005</v>
      </c>
      <c r="M145" s="134" cm="1">
        <f t="array" ref="M145">_xlfn.IFS(A145=2024,88000000,A145=2023,83500000,A145=2022,82500000,A145=2021,81500000,A145=2020,81500000)</f>
        <v>83500000</v>
      </c>
      <c r="N145" s="135">
        <f t="shared" si="2"/>
        <v>0.10179640718562874</v>
      </c>
    </row>
    <row r="146" spans="1:14">
      <c r="A146">
        <v>2023</v>
      </c>
      <c r="B146" t="s">
        <v>682</v>
      </c>
      <c r="C146">
        <v>27</v>
      </c>
      <c r="D146" t="s">
        <v>18</v>
      </c>
      <c r="E146">
        <v>5</v>
      </c>
      <c r="F146" s="133">
        <v>8460250</v>
      </c>
      <c r="G146">
        <v>21</v>
      </c>
      <c r="H146">
        <v>78</v>
      </c>
      <c r="I146">
        <v>36</v>
      </c>
      <c r="J146">
        <v>53</v>
      </c>
      <c r="K146">
        <v>89</v>
      </c>
      <c r="L146">
        <v>1.1399999999999999</v>
      </c>
      <c r="M146" s="134" cm="1">
        <f t="array" ref="M146">_xlfn.IFS(A146=2024,88000000,A146=2023,83500000,A146=2022,82500000,A146=2021,81500000,A146=2020,81500000)</f>
        <v>83500000</v>
      </c>
      <c r="N146" s="135">
        <f t="shared" si="2"/>
        <v>0.10132035928143712</v>
      </c>
    </row>
    <row r="147" spans="1:14">
      <c r="A147">
        <v>2023</v>
      </c>
      <c r="B147" t="s">
        <v>716</v>
      </c>
      <c r="C147">
        <v>28</v>
      </c>
      <c r="D147" t="s">
        <v>18</v>
      </c>
      <c r="E147">
        <v>8</v>
      </c>
      <c r="F147" s="133">
        <v>8450000</v>
      </c>
      <c r="G147">
        <v>26</v>
      </c>
      <c r="H147">
        <v>80</v>
      </c>
      <c r="I147">
        <v>30</v>
      </c>
      <c r="J147">
        <v>35</v>
      </c>
      <c r="K147">
        <v>65</v>
      </c>
      <c r="L147">
        <v>0.81</v>
      </c>
      <c r="M147" s="134" cm="1">
        <f t="array" ref="M147">_xlfn.IFS(A147=2024,88000000,A147=2023,83500000,A147=2022,82500000,A147=2021,81500000,A147=2020,81500000)</f>
        <v>83500000</v>
      </c>
      <c r="N147" s="135">
        <f t="shared" si="2"/>
        <v>0.10119760479041916</v>
      </c>
    </row>
    <row r="148" spans="1:14">
      <c r="A148">
        <v>2023</v>
      </c>
      <c r="B148" t="s">
        <v>717</v>
      </c>
      <c r="C148">
        <v>25</v>
      </c>
      <c r="D148" t="s">
        <v>26</v>
      </c>
      <c r="E148">
        <v>8</v>
      </c>
      <c r="F148" s="133">
        <v>8450000</v>
      </c>
      <c r="G148">
        <v>21</v>
      </c>
      <c r="H148">
        <v>71</v>
      </c>
      <c r="I148">
        <v>9</v>
      </c>
      <c r="J148">
        <v>45</v>
      </c>
      <c r="K148">
        <v>54</v>
      </c>
      <c r="L148">
        <v>0.76</v>
      </c>
      <c r="M148" s="134" cm="1">
        <f t="array" ref="M148">_xlfn.IFS(A148=2024,88000000,A148=2023,83500000,A148=2022,82500000,A148=2021,81500000,A148=2020,81500000)</f>
        <v>83500000</v>
      </c>
      <c r="N148" s="135">
        <f t="shared" si="2"/>
        <v>0.10119760479041916</v>
      </c>
    </row>
    <row r="149" spans="1:14">
      <c r="A149">
        <v>2023</v>
      </c>
      <c r="B149" t="s">
        <v>718</v>
      </c>
      <c r="C149">
        <v>23</v>
      </c>
      <c r="D149" t="s">
        <v>364</v>
      </c>
      <c r="E149">
        <v>8</v>
      </c>
      <c r="F149" s="133">
        <v>8350000</v>
      </c>
      <c r="G149">
        <v>20</v>
      </c>
      <c r="H149">
        <v>75</v>
      </c>
      <c r="I149">
        <v>18</v>
      </c>
      <c r="J149">
        <v>52</v>
      </c>
      <c r="K149">
        <v>70</v>
      </c>
      <c r="L149">
        <v>0.93</v>
      </c>
      <c r="M149" s="134" cm="1">
        <f t="array" ref="M149">_xlfn.IFS(A149=2024,88000000,A149=2023,83500000,A149=2022,82500000,A149=2021,81500000,A149=2020,81500000)</f>
        <v>83500000</v>
      </c>
      <c r="N149" s="135">
        <f t="shared" si="2"/>
        <v>0.1</v>
      </c>
    </row>
    <row r="150" spans="1:14">
      <c r="A150">
        <v>2023</v>
      </c>
      <c r="B150" t="s">
        <v>767</v>
      </c>
      <c r="C150">
        <v>35</v>
      </c>
      <c r="D150" t="s">
        <v>673</v>
      </c>
      <c r="E150">
        <v>8</v>
      </c>
      <c r="F150" s="133">
        <v>8250000</v>
      </c>
      <c r="G150">
        <v>25</v>
      </c>
      <c r="H150">
        <v>0</v>
      </c>
      <c r="I150">
        <v>0</v>
      </c>
      <c r="J150">
        <v>0</v>
      </c>
      <c r="K150">
        <v>0</v>
      </c>
      <c r="L150">
        <v>0</v>
      </c>
      <c r="M150" s="134" cm="1">
        <f t="array" ref="M150">_xlfn.IFS(A150=2024,88000000,A150=2023,83500000,A150=2022,82500000,A150=2021,81500000,A150=2020,81500000)</f>
        <v>83500000</v>
      </c>
      <c r="N150" s="135">
        <f t="shared" si="2"/>
        <v>9.880239520958084E-2</v>
      </c>
    </row>
    <row r="151" spans="1:14">
      <c r="A151">
        <v>2023</v>
      </c>
      <c r="B151" t="s">
        <v>720</v>
      </c>
      <c r="C151">
        <v>25</v>
      </c>
      <c r="D151" t="s">
        <v>364</v>
      </c>
      <c r="E151">
        <v>7</v>
      </c>
      <c r="F151" s="133">
        <v>8205714</v>
      </c>
      <c r="G151">
        <v>22</v>
      </c>
      <c r="H151">
        <v>81</v>
      </c>
      <c r="I151">
        <v>37</v>
      </c>
      <c r="J151">
        <v>37</v>
      </c>
      <c r="K151">
        <v>74</v>
      </c>
      <c r="L151">
        <v>0.91</v>
      </c>
      <c r="M151" s="134" cm="1">
        <f t="array" ref="M151">_xlfn.IFS(A151=2024,88000000,A151=2023,83500000,A151=2022,82500000,A151=2021,81500000,A151=2020,81500000)</f>
        <v>83500000</v>
      </c>
      <c r="N151" s="135">
        <f t="shared" si="2"/>
        <v>9.8272023952095805E-2</v>
      </c>
    </row>
    <row r="152" spans="1:14">
      <c r="A152">
        <v>2023</v>
      </c>
      <c r="B152" t="s">
        <v>721</v>
      </c>
      <c r="C152">
        <v>31</v>
      </c>
      <c r="D152" t="s">
        <v>18</v>
      </c>
      <c r="E152">
        <v>8</v>
      </c>
      <c r="F152" s="133">
        <v>8137500</v>
      </c>
      <c r="G152">
        <v>28</v>
      </c>
      <c r="H152">
        <v>54</v>
      </c>
      <c r="I152">
        <v>17</v>
      </c>
      <c r="J152">
        <v>21</v>
      </c>
      <c r="K152">
        <v>38</v>
      </c>
      <c r="L152">
        <v>0.7</v>
      </c>
      <c r="M152" s="134" cm="1">
        <f t="array" ref="M152">_xlfn.IFS(A152=2024,88000000,A152=2023,83500000,A152=2022,82500000,A152=2021,81500000,A152=2020,81500000)</f>
        <v>83500000</v>
      </c>
      <c r="N152" s="135">
        <f t="shared" si="2"/>
        <v>9.7455089820359275E-2</v>
      </c>
    </row>
    <row r="153" spans="1:14">
      <c r="A153">
        <v>2023</v>
      </c>
      <c r="B153" t="s">
        <v>722</v>
      </c>
      <c r="C153">
        <v>27</v>
      </c>
      <c r="D153" t="s">
        <v>18</v>
      </c>
      <c r="E153">
        <v>8</v>
      </c>
      <c r="F153" s="133">
        <v>8125000</v>
      </c>
      <c r="G153">
        <v>24</v>
      </c>
      <c r="H153">
        <v>82</v>
      </c>
      <c r="I153">
        <v>31</v>
      </c>
      <c r="J153">
        <v>36</v>
      </c>
      <c r="K153">
        <v>67</v>
      </c>
      <c r="L153">
        <v>0.82</v>
      </c>
      <c r="M153" s="134" cm="1">
        <f t="array" ref="M153">_xlfn.IFS(A153=2024,88000000,A153=2023,83500000,A153=2022,82500000,A153=2021,81500000,A153=2020,81500000)</f>
        <v>83500000</v>
      </c>
      <c r="N153" s="135">
        <f t="shared" si="2"/>
        <v>9.730538922155689E-2</v>
      </c>
    </row>
    <row r="154" spans="1:14">
      <c r="A154">
        <v>2023</v>
      </c>
      <c r="B154" t="s">
        <v>723</v>
      </c>
      <c r="C154">
        <v>25</v>
      </c>
      <c r="D154" t="s">
        <v>18</v>
      </c>
      <c r="E154">
        <v>8</v>
      </c>
      <c r="F154" s="133">
        <v>8125000</v>
      </c>
      <c r="G154">
        <v>23</v>
      </c>
      <c r="H154">
        <v>82</v>
      </c>
      <c r="I154">
        <v>26</v>
      </c>
      <c r="J154">
        <v>60</v>
      </c>
      <c r="K154">
        <v>86</v>
      </c>
      <c r="L154">
        <v>1.05</v>
      </c>
      <c r="M154" s="134" cm="1">
        <f t="array" ref="M154">_xlfn.IFS(A154=2024,88000000,A154=2023,83500000,A154=2022,82500000,A154=2021,81500000,A154=2020,81500000)</f>
        <v>83500000</v>
      </c>
      <c r="N154" s="135">
        <f t="shared" si="2"/>
        <v>9.730538922155689E-2</v>
      </c>
    </row>
    <row r="155" spans="1:14">
      <c r="A155">
        <v>2023</v>
      </c>
      <c r="B155" t="s">
        <v>726</v>
      </c>
      <c r="C155">
        <v>40</v>
      </c>
      <c r="D155" t="s">
        <v>26</v>
      </c>
      <c r="E155">
        <v>8</v>
      </c>
      <c r="F155" s="133">
        <v>8000000</v>
      </c>
      <c r="G155">
        <v>31</v>
      </c>
      <c r="H155">
        <v>82</v>
      </c>
      <c r="I155">
        <v>10</v>
      </c>
      <c r="J155">
        <v>33</v>
      </c>
      <c r="K155">
        <v>43</v>
      </c>
      <c r="L155">
        <v>0.52</v>
      </c>
      <c r="M155" s="134" cm="1">
        <f t="array" ref="M155">_xlfn.IFS(A155=2024,88000000,A155=2023,83500000,A155=2022,82500000,A155=2021,81500000,A155=2020,81500000)</f>
        <v>83500000</v>
      </c>
      <c r="N155" s="135">
        <f t="shared" si="2"/>
        <v>9.580838323353294E-2</v>
      </c>
    </row>
    <row r="156" spans="1:14">
      <c r="A156">
        <v>2023</v>
      </c>
      <c r="B156" t="s">
        <v>728</v>
      </c>
      <c r="C156">
        <v>36</v>
      </c>
      <c r="D156" t="s">
        <v>18</v>
      </c>
      <c r="E156">
        <v>8</v>
      </c>
      <c r="F156" s="133">
        <v>8000000</v>
      </c>
      <c r="G156">
        <v>29</v>
      </c>
      <c r="H156">
        <v>6</v>
      </c>
      <c r="I156">
        <v>0</v>
      </c>
      <c r="J156">
        <v>1</v>
      </c>
      <c r="K156">
        <v>1</v>
      </c>
      <c r="L156">
        <v>0.17</v>
      </c>
      <c r="M156" s="134" cm="1">
        <f t="array" ref="M156">_xlfn.IFS(A156=2024,88000000,A156=2023,83500000,A156=2022,82500000,A156=2021,81500000,A156=2020,81500000)</f>
        <v>83500000</v>
      </c>
      <c r="N156" s="135">
        <f t="shared" si="2"/>
        <v>9.580838323353294E-2</v>
      </c>
    </row>
    <row r="157" spans="1:14">
      <c r="A157">
        <v>2023</v>
      </c>
      <c r="B157" t="s">
        <v>729</v>
      </c>
      <c r="C157">
        <v>35</v>
      </c>
      <c r="D157" t="s">
        <v>26</v>
      </c>
      <c r="E157">
        <v>8</v>
      </c>
      <c r="F157" s="133">
        <v>8000000</v>
      </c>
      <c r="G157">
        <v>28</v>
      </c>
      <c r="H157">
        <v>82</v>
      </c>
      <c r="I157">
        <v>10</v>
      </c>
      <c r="J157">
        <v>42</v>
      </c>
      <c r="K157">
        <v>52</v>
      </c>
      <c r="L157">
        <v>0.63</v>
      </c>
      <c r="M157" s="134" cm="1">
        <f t="array" ref="M157">_xlfn.IFS(A157=2024,88000000,A157=2023,83500000,A157=2022,82500000,A157=2021,81500000,A157=2020,81500000)</f>
        <v>83500000</v>
      </c>
      <c r="N157" s="135">
        <f t="shared" si="2"/>
        <v>9.580838323353294E-2</v>
      </c>
    </row>
    <row r="158" spans="1:14">
      <c r="A158">
        <v>2023</v>
      </c>
      <c r="B158" t="s">
        <v>730</v>
      </c>
      <c r="C158">
        <v>32</v>
      </c>
      <c r="D158" t="s">
        <v>18</v>
      </c>
      <c r="E158">
        <v>7</v>
      </c>
      <c r="F158" s="133">
        <v>8000000</v>
      </c>
      <c r="G158">
        <v>29</v>
      </c>
      <c r="H158">
        <v>81</v>
      </c>
      <c r="I158">
        <v>37</v>
      </c>
      <c r="J158">
        <v>66</v>
      </c>
      <c r="K158">
        <v>103</v>
      </c>
      <c r="L158">
        <v>1.27</v>
      </c>
      <c r="M158" s="134" cm="1">
        <f t="array" ref="M158">_xlfn.IFS(A158=2024,88000000,A158=2023,83500000,A158=2022,82500000,A158=2021,81500000,A158=2020,81500000)</f>
        <v>83500000</v>
      </c>
      <c r="N158" s="135">
        <f t="shared" si="2"/>
        <v>9.580838323353294E-2</v>
      </c>
    </row>
    <row r="159" spans="1:14">
      <c r="A159">
        <v>2023</v>
      </c>
      <c r="B159" t="s">
        <v>731</v>
      </c>
      <c r="C159">
        <v>31</v>
      </c>
      <c r="D159" t="s">
        <v>26</v>
      </c>
      <c r="E159">
        <v>7</v>
      </c>
      <c r="F159" s="133">
        <v>8000000</v>
      </c>
      <c r="G159">
        <v>25</v>
      </c>
      <c r="H159">
        <v>69</v>
      </c>
      <c r="I159">
        <v>3</v>
      </c>
      <c r="J159">
        <v>19</v>
      </c>
      <c r="K159">
        <v>22</v>
      </c>
      <c r="L159">
        <v>0.32</v>
      </c>
      <c r="M159" s="134" cm="1">
        <f t="array" ref="M159">_xlfn.IFS(A159=2024,88000000,A159=2023,83500000,A159=2022,82500000,A159=2021,81500000,A159=2020,81500000)</f>
        <v>83500000</v>
      </c>
      <c r="N159" s="135">
        <f t="shared" si="2"/>
        <v>9.580838323353294E-2</v>
      </c>
    </row>
    <row r="160" spans="1:14">
      <c r="A160">
        <v>2023</v>
      </c>
      <c r="B160" t="s">
        <v>732</v>
      </c>
      <c r="C160">
        <v>28</v>
      </c>
      <c r="D160" t="s">
        <v>26</v>
      </c>
      <c r="E160">
        <v>8</v>
      </c>
      <c r="F160" s="133">
        <v>8000000</v>
      </c>
      <c r="G160">
        <v>22</v>
      </c>
      <c r="H160">
        <v>51</v>
      </c>
      <c r="I160">
        <v>9</v>
      </c>
      <c r="J160">
        <v>21</v>
      </c>
      <c r="K160">
        <v>30</v>
      </c>
      <c r="L160">
        <v>0.59</v>
      </c>
      <c r="M160" s="134" cm="1">
        <f t="array" ref="M160">_xlfn.IFS(A160=2024,88000000,A160=2023,83500000,A160=2022,82500000,A160=2021,81500000,A160=2020,81500000)</f>
        <v>83500000</v>
      </c>
      <c r="N160" s="135">
        <f t="shared" si="2"/>
        <v>9.580838323353294E-2</v>
      </c>
    </row>
    <row r="161" spans="1:14">
      <c r="A161">
        <v>2023</v>
      </c>
      <c r="B161" t="s">
        <v>733</v>
      </c>
      <c r="C161">
        <v>24</v>
      </c>
      <c r="D161" t="s">
        <v>18</v>
      </c>
      <c r="E161">
        <v>8</v>
      </c>
      <c r="F161" s="133">
        <v>8000000</v>
      </c>
      <c r="G161">
        <v>20</v>
      </c>
      <c r="H161">
        <v>62</v>
      </c>
      <c r="I161">
        <v>27</v>
      </c>
      <c r="J161">
        <v>47</v>
      </c>
      <c r="K161">
        <v>74</v>
      </c>
      <c r="L161">
        <v>1.19</v>
      </c>
      <c r="M161" s="134" cm="1">
        <f t="array" ref="M161">_xlfn.IFS(A161=2024,88000000,A161=2023,83500000,A161=2022,82500000,A161=2021,81500000,A161=2020,81500000)</f>
        <v>83500000</v>
      </c>
      <c r="N161" s="135">
        <f t="shared" si="2"/>
        <v>9.580838323353294E-2</v>
      </c>
    </row>
    <row r="162" spans="1:14">
      <c r="A162">
        <v>2023</v>
      </c>
      <c r="B162" t="s">
        <v>734</v>
      </c>
      <c r="C162">
        <v>26</v>
      </c>
      <c r="D162" t="s">
        <v>18</v>
      </c>
      <c r="E162">
        <v>8</v>
      </c>
      <c r="F162" s="133">
        <v>7950000</v>
      </c>
      <c r="G162">
        <v>23</v>
      </c>
      <c r="H162">
        <v>50</v>
      </c>
      <c r="I162">
        <v>16</v>
      </c>
      <c r="J162">
        <v>14</v>
      </c>
      <c r="K162">
        <v>30</v>
      </c>
      <c r="L162">
        <v>0.6</v>
      </c>
      <c r="M162" s="134" cm="1">
        <f t="array" ref="M162">_xlfn.IFS(A162=2024,88000000,A162=2023,83500000,A162=2022,82500000,A162=2021,81500000,A162=2020,81500000)</f>
        <v>83500000</v>
      </c>
      <c r="N162" s="135">
        <f t="shared" si="2"/>
        <v>9.5209580838323357E-2</v>
      </c>
    </row>
    <row r="163" spans="1:14">
      <c r="A163">
        <v>2023</v>
      </c>
      <c r="B163" t="s">
        <v>735</v>
      </c>
      <c r="C163">
        <v>34</v>
      </c>
      <c r="D163" t="s">
        <v>26</v>
      </c>
      <c r="E163">
        <v>8</v>
      </c>
      <c r="F163" s="133">
        <v>7875000</v>
      </c>
      <c r="G163">
        <v>25</v>
      </c>
      <c r="H163">
        <v>78</v>
      </c>
      <c r="I163">
        <v>13</v>
      </c>
      <c r="J163">
        <v>63</v>
      </c>
      <c r="K163">
        <v>76</v>
      </c>
      <c r="L163">
        <v>0.97</v>
      </c>
      <c r="M163" s="134" cm="1">
        <f t="array" ref="M163">_xlfn.IFS(A163=2024,88000000,A163=2023,83500000,A163=2022,82500000,A163=2021,81500000,A163=2020,81500000)</f>
        <v>83500000</v>
      </c>
      <c r="N163" s="135">
        <f t="shared" si="2"/>
        <v>9.4311377245508976E-2</v>
      </c>
    </row>
    <row r="164" spans="1:14">
      <c r="A164">
        <v>2023</v>
      </c>
      <c r="B164" t="s">
        <v>736</v>
      </c>
      <c r="C164">
        <v>28</v>
      </c>
      <c r="D164" t="s">
        <v>18</v>
      </c>
      <c r="E164">
        <v>7</v>
      </c>
      <c r="F164" s="133">
        <v>7875000</v>
      </c>
      <c r="G164">
        <v>25</v>
      </c>
      <c r="H164">
        <v>82</v>
      </c>
      <c r="I164">
        <v>29</v>
      </c>
      <c r="J164">
        <v>44</v>
      </c>
      <c r="K164">
        <v>73</v>
      </c>
      <c r="L164">
        <v>0.89</v>
      </c>
      <c r="M164" s="134" cm="1">
        <f t="array" ref="M164">_xlfn.IFS(A164=2024,88000000,A164=2023,83500000,A164=2022,82500000,A164=2021,81500000,A164=2020,81500000)</f>
        <v>83500000</v>
      </c>
      <c r="N164" s="135">
        <f t="shared" si="2"/>
        <v>9.4311377245508976E-2</v>
      </c>
    </row>
    <row r="165" spans="1:14">
      <c r="A165">
        <v>2023</v>
      </c>
      <c r="B165" t="s">
        <v>737</v>
      </c>
      <c r="C165">
        <v>27</v>
      </c>
      <c r="D165" t="s">
        <v>364</v>
      </c>
      <c r="E165">
        <v>4</v>
      </c>
      <c r="F165" s="133">
        <v>7875000</v>
      </c>
      <c r="G165">
        <v>25</v>
      </c>
      <c r="H165">
        <v>82</v>
      </c>
      <c r="I165">
        <v>27</v>
      </c>
      <c r="J165">
        <v>40</v>
      </c>
      <c r="K165">
        <v>67</v>
      </c>
      <c r="L165">
        <v>0.82</v>
      </c>
      <c r="M165" s="134" cm="1">
        <f t="array" ref="M165">_xlfn.IFS(A165=2024,88000000,A165=2023,83500000,A165=2022,82500000,A165=2021,81500000,A165=2020,81500000)</f>
        <v>83500000</v>
      </c>
      <c r="N165" s="135">
        <f t="shared" si="2"/>
        <v>9.4311377245508976E-2</v>
      </c>
    </row>
    <row r="166" spans="1:14">
      <c r="A166">
        <v>2023</v>
      </c>
      <c r="B166" t="s">
        <v>738</v>
      </c>
      <c r="C166">
        <v>26</v>
      </c>
      <c r="D166" t="s">
        <v>364</v>
      </c>
      <c r="E166">
        <v>8</v>
      </c>
      <c r="F166" s="133">
        <v>7875000</v>
      </c>
      <c r="G166">
        <v>24</v>
      </c>
      <c r="H166">
        <v>82</v>
      </c>
      <c r="I166">
        <v>27</v>
      </c>
      <c r="J166">
        <v>56</v>
      </c>
      <c r="K166">
        <v>83</v>
      </c>
      <c r="L166">
        <v>1.01</v>
      </c>
      <c r="M166" s="134" cm="1">
        <f t="array" ref="M166">_xlfn.IFS(A166=2024,88000000,A166=2023,83500000,A166=2022,82500000,A166=2021,81500000,A166=2020,81500000)</f>
        <v>83500000</v>
      </c>
      <c r="N166" s="135">
        <f t="shared" si="2"/>
        <v>9.4311377245508976E-2</v>
      </c>
    </row>
    <row r="167" spans="1:14">
      <c r="A167">
        <v>2023</v>
      </c>
      <c r="B167" t="s">
        <v>739</v>
      </c>
      <c r="C167">
        <v>25</v>
      </c>
      <c r="D167" t="s">
        <v>18</v>
      </c>
      <c r="E167">
        <v>8</v>
      </c>
      <c r="F167" s="133">
        <v>7875000</v>
      </c>
      <c r="G167">
        <v>22</v>
      </c>
      <c r="H167">
        <v>82</v>
      </c>
      <c r="I167">
        <v>33</v>
      </c>
      <c r="J167">
        <v>44</v>
      </c>
      <c r="K167">
        <v>77</v>
      </c>
      <c r="L167">
        <v>0.94</v>
      </c>
      <c r="M167" s="134" cm="1">
        <f t="array" ref="M167">_xlfn.IFS(A167=2024,88000000,A167=2023,83500000,A167=2022,82500000,A167=2021,81500000,A167=2020,81500000)</f>
        <v>83500000</v>
      </c>
      <c r="N167" s="135">
        <f t="shared" si="2"/>
        <v>9.4311377245508976E-2</v>
      </c>
    </row>
    <row r="168" spans="1:14">
      <c r="A168">
        <v>2023</v>
      </c>
      <c r="B168" t="s">
        <v>740</v>
      </c>
      <c r="C168">
        <v>39</v>
      </c>
      <c r="D168" t="s">
        <v>26</v>
      </c>
      <c r="E168">
        <v>14</v>
      </c>
      <c r="F168" s="133">
        <v>7857143</v>
      </c>
      <c r="G168">
        <v>26</v>
      </c>
      <c r="H168">
        <v>0</v>
      </c>
      <c r="I168">
        <v>0</v>
      </c>
      <c r="J168">
        <v>0</v>
      </c>
      <c r="K168">
        <v>0</v>
      </c>
      <c r="L168">
        <v>0</v>
      </c>
      <c r="M168" s="134" cm="1">
        <f t="array" ref="M168">_xlfn.IFS(A168=2024,88000000,A168=2023,83500000,A168=2022,82500000,A168=2021,81500000,A168=2020,81500000)</f>
        <v>83500000</v>
      </c>
      <c r="N168" s="135">
        <f t="shared" si="2"/>
        <v>9.4097520958083838E-2</v>
      </c>
    </row>
    <row r="169" spans="1:14">
      <c r="A169">
        <v>2023</v>
      </c>
      <c r="B169" t="s">
        <v>741</v>
      </c>
      <c r="C169">
        <v>25</v>
      </c>
      <c r="D169" t="s">
        <v>26</v>
      </c>
      <c r="E169">
        <v>6</v>
      </c>
      <c r="F169" s="133">
        <v>7850000</v>
      </c>
      <c r="G169">
        <v>21</v>
      </c>
      <c r="H169">
        <v>82</v>
      </c>
      <c r="I169">
        <v>17</v>
      </c>
      <c r="J169">
        <v>75</v>
      </c>
      <c r="K169">
        <v>92</v>
      </c>
      <c r="L169">
        <v>1.1200000000000001</v>
      </c>
      <c r="M169" s="134" cm="1">
        <f t="array" ref="M169">_xlfn.IFS(A169=2024,88000000,A169=2023,83500000,A169=2022,82500000,A169=2021,81500000,A169=2020,81500000)</f>
        <v>83500000</v>
      </c>
      <c r="N169" s="135">
        <f t="shared" si="2"/>
        <v>9.4011976047904192E-2</v>
      </c>
    </row>
    <row r="170" spans="1:14">
      <c r="A170">
        <v>2023</v>
      </c>
      <c r="B170" t="s">
        <v>742</v>
      </c>
      <c r="C170">
        <v>24</v>
      </c>
      <c r="D170" t="s">
        <v>364</v>
      </c>
      <c r="E170">
        <v>8</v>
      </c>
      <c r="F170" s="133">
        <v>7850000</v>
      </c>
      <c r="G170">
        <v>22</v>
      </c>
      <c r="H170">
        <v>82</v>
      </c>
      <c r="I170">
        <v>28</v>
      </c>
      <c r="J170">
        <v>37</v>
      </c>
      <c r="K170">
        <v>65</v>
      </c>
      <c r="L170">
        <v>0.79</v>
      </c>
      <c r="M170" s="134" cm="1">
        <f t="array" ref="M170">_xlfn.IFS(A170=2024,88000000,A170=2023,83500000,A170=2022,82500000,A170=2021,81500000,A170=2020,81500000)</f>
        <v>83500000</v>
      </c>
      <c r="N170" s="135">
        <f t="shared" si="2"/>
        <v>9.4011976047904192E-2</v>
      </c>
    </row>
    <row r="171" spans="1:14">
      <c r="A171">
        <v>2023</v>
      </c>
      <c r="B171" t="s">
        <v>743</v>
      </c>
      <c r="C171">
        <v>33</v>
      </c>
      <c r="D171" t="s">
        <v>26</v>
      </c>
      <c r="E171">
        <v>2</v>
      </c>
      <c r="F171" s="133">
        <v>7750000</v>
      </c>
      <c r="G171">
        <v>31</v>
      </c>
      <c r="H171">
        <v>82</v>
      </c>
      <c r="I171">
        <v>6</v>
      </c>
      <c r="J171">
        <v>20</v>
      </c>
      <c r="K171">
        <v>26</v>
      </c>
      <c r="L171">
        <v>0.32</v>
      </c>
      <c r="M171" s="134" cm="1">
        <f t="array" ref="M171">_xlfn.IFS(A171=2024,88000000,A171=2023,83500000,A171=2022,82500000,A171=2021,81500000,A171=2020,81500000)</f>
        <v>83500000</v>
      </c>
      <c r="N171" s="135">
        <f t="shared" si="2"/>
        <v>9.2814371257485026E-2</v>
      </c>
    </row>
    <row r="172" spans="1:14">
      <c r="A172">
        <v>2023</v>
      </c>
      <c r="B172" t="s">
        <v>744</v>
      </c>
      <c r="C172">
        <v>32</v>
      </c>
      <c r="D172" t="s">
        <v>18</v>
      </c>
      <c r="E172">
        <v>8</v>
      </c>
      <c r="F172" s="133">
        <v>7750000</v>
      </c>
      <c r="G172">
        <v>28</v>
      </c>
      <c r="H172">
        <v>74</v>
      </c>
      <c r="I172">
        <v>11</v>
      </c>
      <c r="J172">
        <v>27</v>
      </c>
      <c r="K172">
        <v>38</v>
      </c>
      <c r="L172">
        <v>0.51</v>
      </c>
      <c r="M172" s="134" cm="1">
        <f t="array" ref="M172">_xlfn.IFS(A172=2024,88000000,A172=2023,83500000,A172=2022,82500000,A172=2021,81500000,A172=2020,81500000)</f>
        <v>83500000</v>
      </c>
      <c r="N172" s="135">
        <f t="shared" si="2"/>
        <v>9.2814371257485026E-2</v>
      </c>
    </row>
    <row r="173" spans="1:14">
      <c r="A173">
        <v>2023</v>
      </c>
      <c r="B173" t="s">
        <v>746</v>
      </c>
      <c r="C173">
        <v>25</v>
      </c>
      <c r="D173" t="s">
        <v>364</v>
      </c>
      <c r="E173">
        <v>4</v>
      </c>
      <c r="F173" s="133">
        <v>7750000</v>
      </c>
      <c r="G173">
        <v>23</v>
      </c>
      <c r="H173">
        <v>82</v>
      </c>
      <c r="I173">
        <v>29</v>
      </c>
      <c r="J173">
        <v>51</v>
      </c>
      <c r="K173">
        <v>80</v>
      </c>
      <c r="L173">
        <v>0.98</v>
      </c>
      <c r="M173" s="134" cm="1">
        <f t="array" ref="M173">_xlfn.IFS(A173=2024,88000000,A173=2023,83500000,A173=2022,82500000,A173=2021,81500000,A173=2020,81500000)</f>
        <v>83500000</v>
      </c>
      <c r="N173" s="135">
        <f t="shared" si="2"/>
        <v>9.2814371257485026E-2</v>
      </c>
    </row>
    <row r="174" spans="1:14">
      <c r="A174">
        <v>2023</v>
      </c>
      <c r="B174" t="s">
        <v>747</v>
      </c>
      <c r="C174">
        <v>25</v>
      </c>
      <c r="D174" t="s">
        <v>673</v>
      </c>
      <c r="E174">
        <v>8</v>
      </c>
      <c r="F174" s="133">
        <v>7750000</v>
      </c>
      <c r="G174">
        <v>21</v>
      </c>
      <c r="H174">
        <v>59</v>
      </c>
      <c r="I174">
        <v>19</v>
      </c>
      <c r="J174">
        <v>33</v>
      </c>
      <c r="K174">
        <v>52</v>
      </c>
      <c r="L174">
        <v>0.88</v>
      </c>
      <c r="M174" s="134" cm="1">
        <f t="array" ref="M174">_xlfn.IFS(A174=2024,88000000,A174=2023,83500000,A174=2022,82500000,A174=2021,81500000,A174=2020,81500000)</f>
        <v>83500000</v>
      </c>
      <c r="N174" s="135">
        <f t="shared" si="2"/>
        <v>9.2814371257485026E-2</v>
      </c>
    </row>
    <row r="175" spans="1:14">
      <c r="A175">
        <v>2023</v>
      </c>
      <c r="B175" t="s">
        <v>748</v>
      </c>
      <c r="C175">
        <v>35</v>
      </c>
      <c r="D175" t="s">
        <v>26</v>
      </c>
      <c r="E175">
        <v>7</v>
      </c>
      <c r="F175" s="133">
        <v>7575000</v>
      </c>
      <c r="G175">
        <v>29</v>
      </c>
      <c r="H175">
        <v>16</v>
      </c>
      <c r="I175">
        <v>0</v>
      </c>
      <c r="J175">
        <v>5</v>
      </c>
      <c r="K175">
        <v>5</v>
      </c>
      <c r="L175">
        <v>0.31</v>
      </c>
      <c r="M175" s="134" cm="1">
        <f t="array" ref="M175">_xlfn.IFS(A175=2024,88000000,A175=2023,83500000,A175=2022,82500000,A175=2021,81500000,A175=2020,81500000)</f>
        <v>83500000</v>
      </c>
      <c r="N175" s="135">
        <f t="shared" si="2"/>
        <v>9.0718562874251493E-2</v>
      </c>
    </row>
    <row r="176" spans="1:14">
      <c r="A176">
        <v>2023</v>
      </c>
      <c r="B176" t="s">
        <v>749</v>
      </c>
      <c r="C176">
        <v>31</v>
      </c>
      <c r="D176" t="s">
        <v>26</v>
      </c>
      <c r="E176">
        <v>8</v>
      </c>
      <c r="F176" s="133">
        <v>7500000</v>
      </c>
      <c r="G176">
        <v>27</v>
      </c>
      <c r="H176">
        <v>72</v>
      </c>
      <c r="I176">
        <v>7</v>
      </c>
      <c r="J176">
        <v>51</v>
      </c>
      <c r="K176">
        <v>58</v>
      </c>
      <c r="L176">
        <v>0.81</v>
      </c>
      <c r="M176" s="134" cm="1">
        <f t="array" ref="M176">_xlfn.IFS(A176=2024,88000000,A176=2023,83500000,A176=2022,82500000,A176=2021,81500000,A176=2020,81500000)</f>
        <v>83500000</v>
      </c>
      <c r="N176" s="135">
        <f t="shared" si="2"/>
        <v>8.9820359281437126E-2</v>
      </c>
    </row>
    <row r="177" spans="1:14">
      <c r="A177">
        <v>2023</v>
      </c>
      <c r="B177" t="s">
        <v>750</v>
      </c>
      <c r="C177">
        <v>29</v>
      </c>
      <c r="D177" t="s">
        <v>26</v>
      </c>
      <c r="E177">
        <v>8</v>
      </c>
      <c r="F177" s="133">
        <v>7500000</v>
      </c>
      <c r="G177">
        <v>20</v>
      </c>
      <c r="H177">
        <v>51</v>
      </c>
      <c r="I177">
        <v>4</v>
      </c>
      <c r="J177">
        <v>14</v>
      </c>
      <c r="K177">
        <v>18</v>
      </c>
      <c r="L177">
        <v>0.35</v>
      </c>
      <c r="M177" s="134" cm="1">
        <f t="array" ref="M177">_xlfn.IFS(A177=2024,88000000,A177=2023,83500000,A177=2022,82500000,A177=2021,81500000,A177=2020,81500000)</f>
        <v>83500000</v>
      </c>
      <c r="N177" s="135">
        <f t="shared" si="2"/>
        <v>8.9820359281437126E-2</v>
      </c>
    </row>
    <row r="178" spans="1:14">
      <c r="A178">
        <v>2023</v>
      </c>
      <c r="B178" t="s">
        <v>753</v>
      </c>
      <c r="C178">
        <v>28</v>
      </c>
      <c r="D178" t="s">
        <v>26</v>
      </c>
      <c r="E178">
        <v>4</v>
      </c>
      <c r="F178" s="133">
        <v>7350000</v>
      </c>
      <c r="G178">
        <v>26</v>
      </c>
      <c r="H178">
        <v>59</v>
      </c>
      <c r="I178">
        <v>11</v>
      </c>
      <c r="J178">
        <v>35</v>
      </c>
      <c r="K178">
        <v>46</v>
      </c>
      <c r="L178">
        <v>0.78</v>
      </c>
      <c r="M178" s="134" cm="1">
        <f t="array" ref="M178">_xlfn.IFS(A178=2024,88000000,A178=2023,83500000,A178=2022,82500000,A178=2021,81500000,A178=2020,81500000)</f>
        <v>83500000</v>
      </c>
      <c r="N178" s="135">
        <f t="shared" si="2"/>
        <v>8.8023952095808378E-2</v>
      </c>
    </row>
    <row r="179" spans="1:14">
      <c r="A179">
        <v>2023</v>
      </c>
      <c r="B179" t="s">
        <v>669</v>
      </c>
      <c r="C179">
        <v>26</v>
      </c>
      <c r="D179" t="s">
        <v>18</v>
      </c>
      <c r="E179">
        <v>3</v>
      </c>
      <c r="F179" s="133">
        <v>7350000</v>
      </c>
      <c r="G179">
        <v>22</v>
      </c>
      <c r="H179">
        <v>82</v>
      </c>
      <c r="I179">
        <v>34</v>
      </c>
      <c r="J179">
        <v>55</v>
      </c>
      <c r="K179">
        <v>89</v>
      </c>
      <c r="L179">
        <v>1.0900000000000001</v>
      </c>
      <c r="M179" s="134" cm="1">
        <f t="array" ref="M179">_xlfn.IFS(A179=2024,88000000,A179=2023,83500000,A179=2022,82500000,A179=2021,81500000,A179=2020,81500000)</f>
        <v>83500000</v>
      </c>
      <c r="N179" s="135">
        <f t="shared" si="2"/>
        <v>8.8023952095808378E-2</v>
      </c>
    </row>
    <row r="180" spans="1:14">
      <c r="A180">
        <v>2023</v>
      </c>
      <c r="B180" t="s">
        <v>756</v>
      </c>
      <c r="C180">
        <v>26</v>
      </c>
      <c r="D180" t="s">
        <v>18</v>
      </c>
      <c r="E180">
        <v>7</v>
      </c>
      <c r="F180" s="133">
        <v>7250000</v>
      </c>
      <c r="G180">
        <v>20</v>
      </c>
      <c r="H180">
        <v>71</v>
      </c>
      <c r="I180">
        <v>27</v>
      </c>
      <c r="J180">
        <v>40</v>
      </c>
      <c r="K180">
        <v>67</v>
      </c>
      <c r="L180">
        <v>0.94</v>
      </c>
      <c r="M180" s="134" cm="1">
        <f t="array" ref="M180">_xlfn.IFS(A180=2024,88000000,A180=2023,83500000,A180=2022,82500000,A180=2021,81500000,A180=2020,81500000)</f>
        <v>83500000</v>
      </c>
      <c r="N180" s="135">
        <f t="shared" si="2"/>
        <v>8.6826347305389226E-2</v>
      </c>
    </row>
    <row r="181" spans="1:14">
      <c r="A181">
        <v>2023</v>
      </c>
      <c r="B181" t="s">
        <v>757</v>
      </c>
      <c r="C181">
        <v>26</v>
      </c>
      <c r="D181" t="s">
        <v>673</v>
      </c>
      <c r="E181">
        <v>8</v>
      </c>
      <c r="F181" s="133">
        <v>7150000</v>
      </c>
      <c r="G181">
        <v>21</v>
      </c>
      <c r="H181">
        <v>78</v>
      </c>
      <c r="I181">
        <v>33</v>
      </c>
      <c r="J181">
        <v>43</v>
      </c>
      <c r="K181">
        <v>76</v>
      </c>
      <c r="L181">
        <v>0.97</v>
      </c>
      <c r="M181" s="134" cm="1">
        <f t="array" ref="M181">_xlfn.IFS(A181=2024,88000000,A181=2023,83500000,A181=2022,82500000,A181=2021,81500000,A181=2020,81500000)</f>
        <v>83500000</v>
      </c>
      <c r="N181" s="135">
        <f t="shared" si="2"/>
        <v>8.562874251497006E-2</v>
      </c>
    </row>
    <row r="182" spans="1:14">
      <c r="A182">
        <v>2023</v>
      </c>
      <c r="B182" t="s">
        <v>758</v>
      </c>
      <c r="C182">
        <v>33</v>
      </c>
      <c r="D182" t="s">
        <v>18</v>
      </c>
      <c r="E182">
        <v>7</v>
      </c>
      <c r="F182" s="133">
        <v>7142857</v>
      </c>
      <c r="G182">
        <v>27</v>
      </c>
      <c r="H182">
        <v>79</v>
      </c>
      <c r="I182">
        <v>13</v>
      </c>
      <c r="J182">
        <v>16</v>
      </c>
      <c r="K182">
        <v>29</v>
      </c>
      <c r="L182">
        <v>0.37</v>
      </c>
      <c r="M182" s="134" cm="1">
        <f t="array" ref="M182">_xlfn.IFS(A182=2024,88000000,A182=2023,83500000,A182=2022,82500000,A182=2021,81500000,A182=2020,81500000)</f>
        <v>83500000</v>
      </c>
      <c r="N182" s="135">
        <f t="shared" si="2"/>
        <v>8.5543197604790414E-2</v>
      </c>
    </row>
    <row r="183" spans="1:14">
      <c r="A183">
        <v>2023</v>
      </c>
      <c r="B183" t="s">
        <v>760</v>
      </c>
      <c r="C183">
        <v>28</v>
      </c>
      <c r="D183" t="s">
        <v>364</v>
      </c>
      <c r="E183">
        <v>7</v>
      </c>
      <c r="F183" s="133">
        <v>7142857</v>
      </c>
      <c r="G183">
        <v>22</v>
      </c>
      <c r="H183">
        <v>65</v>
      </c>
      <c r="I183">
        <v>34</v>
      </c>
      <c r="J183">
        <v>27</v>
      </c>
      <c r="K183">
        <v>61</v>
      </c>
      <c r="L183">
        <v>0.94</v>
      </c>
      <c r="M183" s="134" cm="1">
        <f t="array" ref="M183">_xlfn.IFS(A183=2024,88000000,A183=2023,83500000,A183=2022,82500000,A183=2021,81500000,A183=2020,81500000)</f>
        <v>83500000</v>
      </c>
      <c r="N183" s="135">
        <f t="shared" si="2"/>
        <v>8.5543197604790414E-2</v>
      </c>
    </row>
    <row r="184" spans="1:14">
      <c r="A184">
        <v>2023</v>
      </c>
      <c r="B184" t="s">
        <v>761</v>
      </c>
      <c r="C184">
        <v>27</v>
      </c>
      <c r="D184" t="s">
        <v>18</v>
      </c>
      <c r="E184">
        <v>7</v>
      </c>
      <c r="F184" s="133">
        <v>7142857</v>
      </c>
      <c r="G184">
        <v>24</v>
      </c>
      <c r="H184">
        <v>71</v>
      </c>
      <c r="I184">
        <v>29</v>
      </c>
      <c r="J184">
        <v>27</v>
      </c>
      <c r="K184">
        <v>56</v>
      </c>
      <c r="L184">
        <v>0.79</v>
      </c>
      <c r="M184" s="134" cm="1">
        <f t="array" ref="M184">_xlfn.IFS(A184=2024,88000000,A184=2023,83500000,A184=2022,82500000,A184=2021,81500000,A184=2020,81500000)</f>
        <v>83500000</v>
      </c>
      <c r="N184" s="135">
        <f t="shared" si="2"/>
        <v>8.5543197604790414E-2</v>
      </c>
    </row>
    <row r="185" spans="1:14">
      <c r="A185">
        <v>2023</v>
      </c>
      <c r="B185" t="s">
        <v>763</v>
      </c>
      <c r="C185">
        <v>24</v>
      </c>
      <c r="D185" t="s">
        <v>18</v>
      </c>
      <c r="E185">
        <v>7</v>
      </c>
      <c r="F185" s="133">
        <v>7100000</v>
      </c>
      <c r="G185">
        <v>21</v>
      </c>
      <c r="H185">
        <v>79</v>
      </c>
      <c r="I185">
        <v>18</v>
      </c>
      <c r="J185">
        <v>29</v>
      </c>
      <c r="K185">
        <v>47</v>
      </c>
      <c r="L185">
        <v>0.59</v>
      </c>
      <c r="M185" s="134" cm="1">
        <f t="array" ref="M185">_xlfn.IFS(A185=2024,88000000,A185=2023,83500000,A185=2022,82500000,A185=2021,81500000,A185=2020,81500000)</f>
        <v>83500000</v>
      </c>
      <c r="N185" s="135">
        <f t="shared" si="2"/>
        <v>8.5029940119760478E-2</v>
      </c>
    </row>
    <row r="186" spans="1:14">
      <c r="A186">
        <v>2023</v>
      </c>
      <c r="B186" t="s">
        <v>764</v>
      </c>
      <c r="C186">
        <v>38</v>
      </c>
      <c r="D186" t="s">
        <v>26</v>
      </c>
      <c r="E186">
        <v>8</v>
      </c>
      <c r="F186" s="133">
        <v>7000000</v>
      </c>
      <c r="G186">
        <v>30</v>
      </c>
      <c r="H186">
        <v>57</v>
      </c>
      <c r="I186">
        <v>6</v>
      </c>
      <c r="J186">
        <v>6</v>
      </c>
      <c r="K186">
        <v>12</v>
      </c>
      <c r="L186">
        <v>0.21</v>
      </c>
      <c r="M186" s="134" cm="1">
        <f t="array" ref="M186">_xlfn.IFS(A186=2024,88000000,A186=2023,83500000,A186=2022,82500000,A186=2021,81500000,A186=2020,81500000)</f>
        <v>83500000</v>
      </c>
      <c r="N186" s="135">
        <f t="shared" si="2"/>
        <v>8.3832335329341312E-2</v>
      </c>
    </row>
    <row r="187" spans="1:14">
      <c r="A187">
        <v>2023</v>
      </c>
      <c r="B187" t="s">
        <v>768</v>
      </c>
      <c r="C187">
        <v>34</v>
      </c>
      <c r="D187" t="s">
        <v>18</v>
      </c>
      <c r="E187">
        <v>7</v>
      </c>
      <c r="F187" s="133">
        <v>7000000</v>
      </c>
      <c r="G187">
        <v>31</v>
      </c>
      <c r="H187">
        <v>82</v>
      </c>
      <c r="I187">
        <v>29</v>
      </c>
      <c r="J187">
        <v>46</v>
      </c>
      <c r="K187">
        <v>75</v>
      </c>
      <c r="L187">
        <v>0.91</v>
      </c>
      <c r="M187" s="134" cm="1">
        <f t="array" ref="M187">_xlfn.IFS(A187=2024,88000000,A187=2023,83500000,A187=2022,82500000,A187=2021,81500000,A187=2020,81500000)</f>
        <v>83500000</v>
      </c>
      <c r="N187" s="135">
        <f t="shared" si="2"/>
        <v>8.3832335329341312E-2</v>
      </c>
    </row>
    <row r="188" spans="1:14">
      <c r="A188">
        <v>2023</v>
      </c>
      <c r="B188" t="s">
        <v>769</v>
      </c>
      <c r="C188">
        <v>34</v>
      </c>
      <c r="D188" t="s">
        <v>364</v>
      </c>
      <c r="E188">
        <v>7</v>
      </c>
      <c r="F188" s="133">
        <v>7000000</v>
      </c>
      <c r="G188">
        <v>28</v>
      </c>
      <c r="H188">
        <v>81</v>
      </c>
      <c r="I188">
        <v>20</v>
      </c>
      <c r="J188">
        <v>17</v>
      </c>
      <c r="K188">
        <v>37</v>
      </c>
      <c r="L188">
        <v>0.46</v>
      </c>
      <c r="M188" s="134" cm="1">
        <f t="array" ref="M188">_xlfn.IFS(A188=2024,88000000,A188=2023,83500000,A188=2022,82500000,A188=2021,81500000,A188=2020,81500000)</f>
        <v>83500000</v>
      </c>
      <c r="N188" s="135">
        <f t="shared" si="2"/>
        <v>8.3832335329341312E-2</v>
      </c>
    </row>
    <row r="189" spans="1:14">
      <c r="A189">
        <v>2023</v>
      </c>
      <c r="B189" t="s">
        <v>770</v>
      </c>
      <c r="C189">
        <v>32</v>
      </c>
      <c r="D189" t="s">
        <v>364</v>
      </c>
      <c r="E189">
        <v>8</v>
      </c>
      <c r="F189" s="133">
        <v>7000000</v>
      </c>
      <c r="G189">
        <v>28</v>
      </c>
      <c r="H189">
        <v>0</v>
      </c>
      <c r="I189">
        <v>0</v>
      </c>
      <c r="J189">
        <v>0</v>
      </c>
      <c r="K189">
        <v>0</v>
      </c>
      <c r="L189">
        <v>0</v>
      </c>
      <c r="M189" s="134" cm="1">
        <f t="array" ref="M189">_xlfn.IFS(A189=2024,88000000,A189=2023,83500000,A189=2022,82500000,A189=2021,81500000,A189=2020,81500000)</f>
        <v>83500000</v>
      </c>
      <c r="N189" s="135">
        <f t="shared" si="2"/>
        <v>8.3832335329341312E-2</v>
      </c>
    </row>
    <row r="190" spans="1:14">
      <c r="A190">
        <v>2023</v>
      </c>
      <c r="B190" t="s">
        <v>771</v>
      </c>
      <c r="C190">
        <v>27</v>
      </c>
      <c r="D190" t="s">
        <v>18</v>
      </c>
      <c r="E190">
        <v>7</v>
      </c>
      <c r="F190" s="133">
        <v>7000000</v>
      </c>
      <c r="G190">
        <v>25</v>
      </c>
      <c r="H190">
        <v>76</v>
      </c>
      <c r="I190">
        <v>20</v>
      </c>
      <c r="J190">
        <v>34</v>
      </c>
      <c r="K190">
        <v>54</v>
      </c>
      <c r="L190">
        <v>0.71</v>
      </c>
      <c r="M190" s="134" cm="1">
        <f t="array" ref="M190">_xlfn.IFS(A190=2024,88000000,A190=2023,83500000,A190=2022,82500000,A190=2021,81500000,A190=2020,81500000)</f>
        <v>83500000</v>
      </c>
      <c r="N190" s="135">
        <f t="shared" si="2"/>
        <v>8.3832335329341312E-2</v>
      </c>
    </row>
    <row r="191" spans="1:14">
      <c r="A191">
        <v>2023</v>
      </c>
      <c r="B191" t="s">
        <v>772</v>
      </c>
      <c r="C191">
        <v>24</v>
      </c>
      <c r="D191" t="s">
        <v>364</v>
      </c>
      <c r="E191">
        <v>7</v>
      </c>
      <c r="F191" s="133">
        <v>7000000</v>
      </c>
      <c r="G191">
        <v>21</v>
      </c>
      <c r="H191">
        <v>75</v>
      </c>
      <c r="I191">
        <v>29</v>
      </c>
      <c r="J191">
        <v>40</v>
      </c>
      <c r="K191">
        <v>69</v>
      </c>
      <c r="L191">
        <v>0.92</v>
      </c>
      <c r="M191" s="134" cm="1">
        <f t="array" ref="M191">_xlfn.IFS(A191=2024,88000000,A191=2023,83500000,A191=2022,82500000,A191=2021,81500000,A191=2020,81500000)</f>
        <v>83500000</v>
      </c>
      <c r="N191" s="135">
        <f t="shared" si="2"/>
        <v>8.3832335329341312E-2</v>
      </c>
    </row>
    <row r="192" spans="1:14">
      <c r="A192">
        <v>2023</v>
      </c>
      <c r="B192" t="s">
        <v>671</v>
      </c>
      <c r="C192">
        <v>29</v>
      </c>
      <c r="D192" t="s">
        <v>18</v>
      </c>
      <c r="E192">
        <v>6</v>
      </c>
      <c r="F192" s="133">
        <v>6962366</v>
      </c>
      <c r="G192">
        <v>22</v>
      </c>
      <c r="H192">
        <v>82</v>
      </c>
      <c r="I192">
        <v>40</v>
      </c>
      <c r="J192">
        <v>58</v>
      </c>
      <c r="K192">
        <v>98</v>
      </c>
      <c r="L192">
        <v>1.2</v>
      </c>
      <c r="M192" s="134" cm="1">
        <f t="array" ref="M192">_xlfn.IFS(A192=2024,88000000,A192=2023,83500000,A192=2022,82500000,A192=2021,81500000,A192=2020,81500000)</f>
        <v>83500000</v>
      </c>
      <c r="N192" s="135">
        <f t="shared" si="2"/>
        <v>8.3381628742514965E-2</v>
      </c>
    </row>
    <row r="193" spans="1:14">
      <c r="A193">
        <v>2023</v>
      </c>
      <c r="B193" t="s">
        <v>773</v>
      </c>
      <c r="C193">
        <v>40</v>
      </c>
      <c r="D193" t="s">
        <v>26</v>
      </c>
      <c r="E193">
        <v>8</v>
      </c>
      <c r="F193" s="133">
        <v>6875000</v>
      </c>
      <c r="G193">
        <v>30</v>
      </c>
      <c r="H193">
        <v>0</v>
      </c>
      <c r="I193">
        <v>0</v>
      </c>
      <c r="J193">
        <v>0</v>
      </c>
      <c r="K193">
        <v>0</v>
      </c>
      <c r="L193">
        <v>0</v>
      </c>
      <c r="M193" s="134" cm="1">
        <f t="array" ref="M193">_xlfn.IFS(A193=2024,88000000,A193=2023,83500000,A193=2022,82500000,A193=2021,81500000,A193=2020,81500000)</f>
        <v>83500000</v>
      </c>
      <c r="N193" s="135">
        <f t="shared" si="2"/>
        <v>8.2335329341317362E-2</v>
      </c>
    </row>
    <row r="194" spans="1:14">
      <c r="A194">
        <v>2023</v>
      </c>
      <c r="B194" t="s">
        <v>774</v>
      </c>
      <c r="C194">
        <v>35</v>
      </c>
      <c r="D194" t="s">
        <v>26</v>
      </c>
      <c r="E194">
        <v>7</v>
      </c>
      <c r="F194" s="133">
        <v>6750000</v>
      </c>
      <c r="G194">
        <v>29</v>
      </c>
      <c r="H194">
        <v>74</v>
      </c>
      <c r="I194">
        <v>3</v>
      </c>
      <c r="J194">
        <v>29</v>
      </c>
      <c r="K194">
        <v>32</v>
      </c>
      <c r="L194">
        <v>0.43</v>
      </c>
      <c r="M194" s="134" cm="1">
        <f t="array" ref="M194">_xlfn.IFS(A194=2024,88000000,A194=2023,83500000,A194=2022,82500000,A194=2021,81500000,A194=2020,81500000)</f>
        <v>83500000</v>
      </c>
      <c r="N194" s="135">
        <f t="shared" si="2"/>
        <v>8.0838323353293412E-2</v>
      </c>
    </row>
    <row r="195" spans="1:14">
      <c r="A195">
        <v>2023</v>
      </c>
      <c r="B195" t="s">
        <v>775</v>
      </c>
      <c r="C195">
        <v>28</v>
      </c>
      <c r="D195" t="s">
        <v>26</v>
      </c>
      <c r="E195">
        <v>6</v>
      </c>
      <c r="F195" s="133">
        <v>6750000</v>
      </c>
      <c r="G195">
        <v>22</v>
      </c>
      <c r="H195">
        <v>82</v>
      </c>
      <c r="I195">
        <v>5</v>
      </c>
      <c r="J195">
        <v>27</v>
      </c>
      <c r="K195">
        <v>32</v>
      </c>
      <c r="L195">
        <v>0.39</v>
      </c>
      <c r="M195" s="134" cm="1">
        <f t="array" ref="M195">_xlfn.IFS(A195=2024,88000000,A195=2023,83500000,A195=2022,82500000,A195=2021,81500000,A195=2020,81500000)</f>
        <v>83500000</v>
      </c>
      <c r="N195" s="135">
        <f t="shared" ref="N195:N258" si="3">F195/M195</f>
        <v>8.0838323353293412E-2</v>
      </c>
    </row>
    <row r="196" spans="1:14">
      <c r="A196">
        <v>2023</v>
      </c>
      <c r="B196" t="s">
        <v>776</v>
      </c>
      <c r="C196">
        <v>28</v>
      </c>
      <c r="D196" t="s">
        <v>673</v>
      </c>
      <c r="E196">
        <v>3</v>
      </c>
      <c r="F196" s="133">
        <v>6650000</v>
      </c>
      <c r="G196">
        <v>25</v>
      </c>
      <c r="H196">
        <v>81</v>
      </c>
      <c r="I196">
        <v>40</v>
      </c>
      <c r="J196">
        <v>33</v>
      </c>
      <c r="K196">
        <v>73</v>
      </c>
      <c r="L196">
        <v>0.9</v>
      </c>
      <c r="M196" s="134" cm="1">
        <f t="array" ref="M196">_xlfn.IFS(A196=2024,88000000,A196=2023,83500000,A196=2022,82500000,A196=2021,81500000,A196=2020,81500000)</f>
        <v>83500000</v>
      </c>
      <c r="N196" s="135">
        <f t="shared" si="3"/>
        <v>7.9640718562874246E-2</v>
      </c>
    </row>
    <row r="197" spans="1:14">
      <c r="A197">
        <v>2023</v>
      </c>
      <c r="B197" t="s">
        <v>777</v>
      </c>
      <c r="C197">
        <v>37</v>
      </c>
      <c r="D197" t="s">
        <v>18</v>
      </c>
      <c r="E197">
        <v>3</v>
      </c>
      <c r="F197" s="133">
        <v>6500000</v>
      </c>
      <c r="G197">
        <v>34</v>
      </c>
      <c r="H197">
        <v>82</v>
      </c>
      <c r="I197">
        <v>21</v>
      </c>
      <c r="J197">
        <v>43</v>
      </c>
      <c r="K197">
        <v>64</v>
      </c>
      <c r="L197">
        <v>0.78</v>
      </c>
      <c r="M197" s="134" cm="1">
        <f t="array" ref="M197">_xlfn.IFS(A197=2024,88000000,A197=2023,83500000,A197=2022,82500000,A197=2021,81500000,A197=2020,81500000)</f>
        <v>83500000</v>
      </c>
      <c r="N197" s="135">
        <f t="shared" si="3"/>
        <v>7.7844311377245512E-2</v>
      </c>
    </row>
    <row r="198" spans="1:14">
      <c r="A198">
        <v>2023</v>
      </c>
      <c r="B198" t="s">
        <v>778</v>
      </c>
      <c r="C198">
        <v>33</v>
      </c>
      <c r="D198" t="s">
        <v>18</v>
      </c>
      <c r="E198">
        <v>8</v>
      </c>
      <c r="F198" s="133">
        <v>6500000</v>
      </c>
      <c r="G198">
        <v>28</v>
      </c>
      <c r="H198">
        <v>82</v>
      </c>
      <c r="I198">
        <v>20</v>
      </c>
      <c r="J198">
        <v>26</v>
      </c>
      <c r="K198">
        <v>46</v>
      </c>
      <c r="L198">
        <v>0.56000000000000005</v>
      </c>
      <c r="M198" s="134" cm="1">
        <f t="array" ref="M198">_xlfn.IFS(A198=2024,88000000,A198=2023,83500000,A198=2022,82500000,A198=2021,81500000,A198=2020,81500000)</f>
        <v>83500000</v>
      </c>
      <c r="N198" s="135">
        <f t="shared" si="3"/>
        <v>7.7844311377245512E-2</v>
      </c>
    </row>
    <row r="199" spans="1:14">
      <c r="A199">
        <v>2023</v>
      </c>
      <c r="B199" t="s">
        <v>779</v>
      </c>
      <c r="C199">
        <v>34</v>
      </c>
      <c r="D199" t="s">
        <v>364</v>
      </c>
      <c r="E199">
        <v>7</v>
      </c>
      <c r="F199" s="133">
        <v>6500000</v>
      </c>
      <c r="G199">
        <v>28</v>
      </c>
      <c r="H199">
        <v>82</v>
      </c>
      <c r="I199">
        <v>39</v>
      </c>
      <c r="J199">
        <v>36</v>
      </c>
      <c r="K199">
        <v>75</v>
      </c>
      <c r="L199">
        <v>0.91</v>
      </c>
      <c r="M199" s="134" cm="1">
        <f t="array" ref="M199">_xlfn.IFS(A199=2024,88000000,A199=2023,83500000,A199=2022,82500000,A199=2021,81500000,A199=2020,81500000)</f>
        <v>83500000</v>
      </c>
      <c r="N199" s="135">
        <f t="shared" si="3"/>
        <v>7.7844311377245512E-2</v>
      </c>
    </row>
    <row r="200" spans="1:14">
      <c r="A200">
        <v>2023</v>
      </c>
      <c r="B200" t="s">
        <v>780</v>
      </c>
      <c r="C200">
        <v>33</v>
      </c>
      <c r="D200" t="s">
        <v>26</v>
      </c>
      <c r="E200">
        <v>8</v>
      </c>
      <c r="F200" s="133">
        <v>6500000</v>
      </c>
      <c r="G200">
        <v>25</v>
      </c>
      <c r="H200">
        <v>81</v>
      </c>
      <c r="I200">
        <v>5</v>
      </c>
      <c r="J200">
        <v>34</v>
      </c>
      <c r="K200">
        <v>39</v>
      </c>
      <c r="L200">
        <v>0.48</v>
      </c>
      <c r="M200" s="134" cm="1">
        <f t="array" ref="M200">_xlfn.IFS(A200=2024,88000000,A200=2023,83500000,A200=2022,82500000,A200=2021,81500000,A200=2020,81500000)</f>
        <v>83500000</v>
      </c>
      <c r="N200" s="135">
        <f t="shared" si="3"/>
        <v>7.7844311377245512E-2</v>
      </c>
    </row>
    <row r="201" spans="1:14">
      <c r="A201">
        <v>2023</v>
      </c>
      <c r="B201" t="s">
        <v>781</v>
      </c>
      <c r="C201">
        <v>33</v>
      </c>
      <c r="D201" t="s">
        <v>26</v>
      </c>
      <c r="E201">
        <v>7</v>
      </c>
      <c r="F201" s="133">
        <v>6500000</v>
      </c>
      <c r="G201">
        <v>27</v>
      </c>
      <c r="H201">
        <v>60</v>
      </c>
      <c r="I201">
        <v>2</v>
      </c>
      <c r="J201">
        <v>28</v>
      </c>
      <c r="K201">
        <v>30</v>
      </c>
      <c r="L201">
        <v>0.5</v>
      </c>
      <c r="M201" s="134" cm="1">
        <f t="array" ref="M201">_xlfn.IFS(A201=2024,88000000,A201=2023,83500000,A201=2022,82500000,A201=2021,81500000,A201=2020,81500000)</f>
        <v>83500000</v>
      </c>
      <c r="N201" s="135">
        <f t="shared" si="3"/>
        <v>7.7844311377245512E-2</v>
      </c>
    </row>
    <row r="202" spans="1:14">
      <c r="A202">
        <v>2022</v>
      </c>
      <c r="B202" t="s">
        <v>667</v>
      </c>
      <c r="C202">
        <v>28</v>
      </c>
      <c r="D202" t="s">
        <v>18</v>
      </c>
      <c r="E202">
        <v>8</v>
      </c>
      <c r="F202" s="133">
        <v>12500000</v>
      </c>
      <c r="G202">
        <v>20</v>
      </c>
      <c r="H202">
        <v>82</v>
      </c>
      <c r="I202">
        <v>64</v>
      </c>
      <c r="J202">
        <v>89</v>
      </c>
      <c r="K202">
        <v>153</v>
      </c>
      <c r="L202">
        <v>1.87</v>
      </c>
      <c r="M202" s="134" cm="1">
        <f t="array" ref="M202">_xlfn.IFS(A202=2024,88000000,A202=2023,83500000,A202=2022,82500000,A202=2021,81500000,A202=2020,81500000)</f>
        <v>82500000</v>
      </c>
      <c r="N202" s="135">
        <f t="shared" si="3"/>
        <v>0.15151515151515152</v>
      </c>
    </row>
    <row r="203" spans="1:14">
      <c r="A203">
        <v>2022</v>
      </c>
      <c r="B203" t="s">
        <v>668</v>
      </c>
      <c r="C203">
        <v>33</v>
      </c>
      <c r="D203" t="s">
        <v>364</v>
      </c>
      <c r="E203">
        <v>7</v>
      </c>
      <c r="F203" s="133">
        <v>11642857</v>
      </c>
      <c r="G203">
        <v>27</v>
      </c>
      <c r="H203">
        <v>82</v>
      </c>
      <c r="I203">
        <v>29</v>
      </c>
      <c r="J203">
        <v>63</v>
      </c>
      <c r="K203">
        <v>92</v>
      </c>
      <c r="L203">
        <v>1.1200000000000001</v>
      </c>
      <c r="M203" s="134" cm="1">
        <f t="array" ref="M203">_xlfn.IFS(A203=2024,88000000,A203=2023,83500000,A203=2022,82500000,A203=2021,81500000,A203=2020,81500000)</f>
        <v>82500000</v>
      </c>
      <c r="N203" s="135">
        <f t="shared" si="3"/>
        <v>0.1411255393939394</v>
      </c>
    </row>
    <row r="204" spans="1:14">
      <c r="A204">
        <v>2022</v>
      </c>
      <c r="B204" t="s">
        <v>665</v>
      </c>
      <c r="C204">
        <v>27</v>
      </c>
      <c r="D204" t="s">
        <v>18</v>
      </c>
      <c r="E204">
        <v>5</v>
      </c>
      <c r="F204" s="133">
        <v>11640250</v>
      </c>
      <c r="G204">
        <v>21</v>
      </c>
      <c r="H204">
        <v>74</v>
      </c>
      <c r="I204">
        <v>40</v>
      </c>
      <c r="J204">
        <v>45</v>
      </c>
      <c r="K204">
        <v>85</v>
      </c>
      <c r="L204">
        <v>1.1499999999999999</v>
      </c>
      <c r="M204" s="134" cm="1">
        <f t="array" ref="M204">_xlfn.IFS(A204=2024,88000000,A204=2023,83500000,A204=2022,82500000,A204=2021,81500000,A204=2020,81500000)</f>
        <v>82500000</v>
      </c>
      <c r="N204" s="135">
        <f t="shared" si="3"/>
        <v>0.14109393939393938</v>
      </c>
    </row>
    <row r="205" spans="1:14">
      <c r="A205">
        <v>2022</v>
      </c>
      <c r="B205" t="s">
        <v>670</v>
      </c>
      <c r="C205">
        <v>34</v>
      </c>
      <c r="D205" t="s">
        <v>26</v>
      </c>
      <c r="E205">
        <v>8</v>
      </c>
      <c r="F205" s="133">
        <v>11500000</v>
      </c>
      <c r="G205">
        <v>29</v>
      </c>
      <c r="H205">
        <v>82</v>
      </c>
      <c r="I205">
        <v>25</v>
      </c>
      <c r="J205">
        <v>76</v>
      </c>
      <c r="K205">
        <v>101</v>
      </c>
      <c r="L205">
        <v>1.23</v>
      </c>
      <c r="M205" s="134" cm="1">
        <f t="array" ref="M205">_xlfn.IFS(A205=2024,88000000,A205=2023,83500000,A205=2022,82500000,A205=2021,81500000,A205=2020,81500000)</f>
        <v>82500000</v>
      </c>
      <c r="N205" s="135">
        <f t="shared" si="3"/>
        <v>0.1393939393939394</v>
      </c>
    </row>
    <row r="206" spans="1:14">
      <c r="A206">
        <v>2022</v>
      </c>
      <c r="B206" t="s">
        <v>674</v>
      </c>
      <c r="C206">
        <v>35</v>
      </c>
      <c r="D206" t="s">
        <v>26</v>
      </c>
      <c r="E206">
        <v>8</v>
      </c>
      <c r="F206" s="133">
        <v>11000000</v>
      </c>
      <c r="G206">
        <v>28</v>
      </c>
      <c r="H206">
        <v>81</v>
      </c>
      <c r="I206">
        <v>9</v>
      </c>
      <c r="J206">
        <v>43</v>
      </c>
      <c r="K206">
        <v>52</v>
      </c>
      <c r="L206">
        <v>0.64</v>
      </c>
      <c r="M206" s="134" cm="1">
        <f t="array" ref="M206">_xlfn.IFS(A206=2024,88000000,A206=2023,83500000,A206=2022,82500000,A206=2021,81500000,A206=2020,81500000)</f>
        <v>82500000</v>
      </c>
      <c r="N206" s="135">
        <f t="shared" si="3"/>
        <v>0.13333333333333333</v>
      </c>
    </row>
    <row r="207" spans="1:14">
      <c r="A207">
        <v>2022</v>
      </c>
      <c r="B207" t="s">
        <v>675</v>
      </c>
      <c r="C207">
        <v>34</v>
      </c>
      <c r="D207" t="s">
        <v>18</v>
      </c>
      <c r="E207">
        <v>7</v>
      </c>
      <c r="F207" s="133">
        <v>11000000</v>
      </c>
      <c r="G207">
        <v>27</v>
      </c>
      <c r="H207">
        <v>80</v>
      </c>
      <c r="I207">
        <v>36</v>
      </c>
      <c r="J207">
        <v>44</v>
      </c>
      <c r="K207">
        <v>80</v>
      </c>
      <c r="L207">
        <v>1</v>
      </c>
      <c r="M207" s="134" cm="1">
        <f t="array" ref="M207">_xlfn.IFS(A207=2024,88000000,A207=2023,83500000,A207=2022,82500000,A207=2021,81500000,A207=2020,81500000)</f>
        <v>82500000</v>
      </c>
      <c r="N207" s="135">
        <f t="shared" si="3"/>
        <v>0.13333333333333333</v>
      </c>
    </row>
    <row r="208" spans="1:14">
      <c r="A208">
        <v>2022</v>
      </c>
      <c r="B208" t="s">
        <v>677</v>
      </c>
      <c r="C208">
        <v>28</v>
      </c>
      <c r="D208" t="s">
        <v>673</v>
      </c>
      <c r="E208">
        <v>6</v>
      </c>
      <c r="F208" s="133">
        <v>10903000</v>
      </c>
      <c r="G208">
        <v>22</v>
      </c>
      <c r="H208">
        <v>80</v>
      </c>
      <c r="I208">
        <v>30</v>
      </c>
      <c r="J208">
        <v>69</v>
      </c>
      <c r="K208">
        <v>99</v>
      </c>
      <c r="L208">
        <v>1.24</v>
      </c>
      <c r="M208" s="134" cm="1">
        <f t="array" ref="M208">_xlfn.IFS(A208=2024,88000000,A208=2023,83500000,A208=2022,82500000,A208=2021,81500000,A208=2020,81500000)</f>
        <v>82500000</v>
      </c>
      <c r="N208" s="135">
        <f t="shared" si="3"/>
        <v>0.13215757575757575</v>
      </c>
    </row>
    <row r="209" spans="1:14">
      <c r="A209">
        <v>2022</v>
      </c>
      <c r="B209" t="s">
        <v>782</v>
      </c>
      <c r="C209">
        <v>36</v>
      </c>
      <c r="D209" t="s">
        <v>673</v>
      </c>
      <c r="E209">
        <v>8</v>
      </c>
      <c r="F209" s="133">
        <v>10500000</v>
      </c>
      <c r="G209">
        <v>25</v>
      </c>
      <c r="H209">
        <v>73</v>
      </c>
      <c r="I209">
        <v>21</v>
      </c>
      <c r="J209">
        <v>36</v>
      </c>
      <c r="K209">
        <v>57</v>
      </c>
      <c r="L209">
        <v>0.78</v>
      </c>
      <c r="M209" s="134" cm="1">
        <f t="array" ref="M209">_xlfn.IFS(A209=2024,88000000,A209=2023,83500000,A209=2022,82500000,A209=2021,81500000,A209=2020,81500000)</f>
        <v>82500000</v>
      </c>
      <c r="N209" s="135">
        <f t="shared" si="3"/>
        <v>0.12727272727272726</v>
      </c>
    </row>
    <row r="210" spans="1:14">
      <c r="A210">
        <v>2022</v>
      </c>
      <c r="B210" t="s">
        <v>783</v>
      </c>
      <c r="C210">
        <v>37</v>
      </c>
      <c r="D210" t="s">
        <v>18</v>
      </c>
      <c r="E210">
        <v>8</v>
      </c>
      <c r="F210" s="133">
        <v>10500000</v>
      </c>
      <c r="G210">
        <v>26</v>
      </c>
      <c r="H210">
        <v>53</v>
      </c>
      <c r="I210">
        <v>15</v>
      </c>
      <c r="J210">
        <v>16</v>
      </c>
      <c r="K210">
        <v>31</v>
      </c>
      <c r="L210">
        <v>0.57999999999999996</v>
      </c>
      <c r="M210" s="134" cm="1">
        <f t="array" ref="M210">_xlfn.IFS(A210=2024,88000000,A210=2023,83500000,A210=2022,82500000,A210=2021,81500000,A210=2020,81500000)</f>
        <v>82500000</v>
      </c>
      <c r="N210" s="135">
        <f t="shared" si="3"/>
        <v>0.12727272727272726</v>
      </c>
    </row>
    <row r="211" spans="1:14">
      <c r="A211">
        <v>2022</v>
      </c>
      <c r="B211" t="s">
        <v>765</v>
      </c>
      <c r="C211">
        <v>37</v>
      </c>
      <c r="D211" t="s">
        <v>18</v>
      </c>
      <c r="E211">
        <v>8</v>
      </c>
      <c r="F211" s="133">
        <v>10000000</v>
      </c>
      <c r="G211">
        <v>28</v>
      </c>
      <c r="H211">
        <v>82</v>
      </c>
      <c r="I211">
        <v>28</v>
      </c>
      <c r="J211">
        <v>46</v>
      </c>
      <c r="K211">
        <v>74</v>
      </c>
      <c r="L211">
        <v>0.9</v>
      </c>
      <c r="M211" s="134" cm="1">
        <f t="array" ref="M211">_xlfn.IFS(A211=2024,88000000,A211=2023,83500000,A211=2022,82500000,A211=2021,81500000,A211=2020,81500000)</f>
        <v>82500000</v>
      </c>
      <c r="N211" s="135">
        <f t="shared" si="3"/>
        <v>0.12121212121212122</v>
      </c>
    </row>
    <row r="212" spans="1:14">
      <c r="A212">
        <v>2022</v>
      </c>
      <c r="B212" t="s">
        <v>679</v>
      </c>
      <c r="C212">
        <v>29</v>
      </c>
      <c r="D212" t="s">
        <v>18</v>
      </c>
      <c r="E212">
        <v>8</v>
      </c>
      <c r="F212" s="133">
        <v>10000000</v>
      </c>
      <c r="G212">
        <v>26</v>
      </c>
      <c r="H212">
        <v>68</v>
      </c>
      <c r="I212">
        <v>23</v>
      </c>
      <c r="J212">
        <v>55</v>
      </c>
      <c r="K212">
        <v>78</v>
      </c>
      <c r="L212">
        <v>1.1499999999999999</v>
      </c>
      <c r="M212" s="134" cm="1">
        <f t="array" ref="M212">_xlfn.IFS(A212=2024,88000000,A212=2023,83500000,A212=2022,82500000,A212=2021,81500000,A212=2020,81500000)</f>
        <v>82500000</v>
      </c>
      <c r="N212" s="135">
        <f t="shared" si="3"/>
        <v>0.12121212121212122</v>
      </c>
    </row>
    <row r="213" spans="1:14">
      <c r="A213">
        <v>2022</v>
      </c>
      <c r="B213" t="s">
        <v>680</v>
      </c>
      <c r="C213">
        <v>28</v>
      </c>
      <c r="D213" t="s">
        <v>18</v>
      </c>
      <c r="E213">
        <v>8</v>
      </c>
      <c r="F213" s="133">
        <v>10000000</v>
      </c>
      <c r="G213">
        <v>20</v>
      </c>
      <c r="H213">
        <v>67</v>
      </c>
      <c r="I213">
        <v>27</v>
      </c>
      <c r="J213">
        <v>39</v>
      </c>
      <c r="K213">
        <v>66</v>
      </c>
      <c r="L213">
        <v>0.99</v>
      </c>
      <c r="M213" s="134" cm="1">
        <f t="array" ref="M213">_xlfn.IFS(A213=2024,88000000,A213=2023,83500000,A213=2022,82500000,A213=2021,81500000,A213=2020,81500000)</f>
        <v>82500000</v>
      </c>
      <c r="N213" s="135">
        <f t="shared" si="3"/>
        <v>0.12121212121212122</v>
      </c>
    </row>
    <row r="214" spans="1:14">
      <c r="A214">
        <v>2022</v>
      </c>
      <c r="B214" t="s">
        <v>681</v>
      </c>
      <c r="C214">
        <v>33</v>
      </c>
      <c r="D214" t="s">
        <v>18</v>
      </c>
      <c r="E214">
        <v>8</v>
      </c>
      <c r="F214" s="133">
        <v>9850000</v>
      </c>
      <c r="G214">
        <v>26</v>
      </c>
      <c r="H214">
        <v>76</v>
      </c>
      <c r="I214">
        <v>21</v>
      </c>
      <c r="J214">
        <v>29</v>
      </c>
      <c r="K214">
        <v>50</v>
      </c>
      <c r="L214">
        <v>0.66</v>
      </c>
      <c r="M214" s="134" cm="1">
        <f t="array" ref="M214">_xlfn.IFS(A214=2024,88000000,A214=2023,83500000,A214=2022,82500000,A214=2021,81500000,A214=2020,81500000)</f>
        <v>82500000</v>
      </c>
      <c r="N214" s="135">
        <f t="shared" si="3"/>
        <v>0.1193939393939394</v>
      </c>
    </row>
    <row r="215" spans="1:14">
      <c r="A215">
        <v>2022</v>
      </c>
      <c r="B215" t="s">
        <v>683</v>
      </c>
      <c r="C215">
        <v>27</v>
      </c>
      <c r="D215" t="s">
        <v>26</v>
      </c>
      <c r="E215">
        <v>6</v>
      </c>
      <c r="F215" s="133">
        <v>9583333</v>
      </c>
      <c r="G215">
        <v>24</v>
      </c>
      <c r="H215">
        <v>13</v>
      </c>
      <c r="I215">
        <v>3</v>
      </c>
      <c r="J215">
        <v>5</v>
      </c>
      <c r="K215">
        <v>8</v>
      </c>
      <c r="L215">
        <v>0.62</v>
      </c>
      <c r="M215" s="134" cm="1">
        <f t="array" ref="M215">_xlfn.IFS(A215=2024,88000000,A215=2023,83500000,A215=2022,82500000,A215=2021,81500000,A215=2020,81500000)</f>
        <v>82500000</v>
      </c>
      <c r="N215" s="135">
        <f t="shared" si="3"/>
        <v>0.11616161212121212</v>
      </c>
    </row>
    <row r="216" spans="1:14">
      <c r="A216">
        <v>2022</v>
      </c>
      <c r="B216" t="s">
        <v>684</v>
      </c>
      <c r="C216">
        <v>39</v>
      </c>
      <c r="D216" t="s">
        <v>364</v>
      </c>
      <c r="E216">
        <v>5</v>
      </c>
      <c r="F216" s="133">
        <v>9500000</v>
      </c>
      <c r="G216">
        <v>35</v>
      </c>
      <c r="H216">
        <v>73</v>
      </c>
      <c r="I216">
        <v>42</v>
      </c>
      <c r="J216">
        <v>33</v>
      </c>
      <c r="K216">
        <v>75</v>
      </c>
      <c r="L216">
        <v>1.03</v>
      </c>
      <c r="M216" s="134" cm="1">
        <f t="array" ref="M216">_xlfn.IFS(A216=2024,88000000,A216=2023,83500000,A216=2022,82500000,A216=2021,81500000,A216=2020,81500000)</f>
        <v>82500000</v>
      </c>
      <c r="N216" s="135">
        <f t="shared" si="3"/>
        <v>0.11515151515151516</v>
      </c>
    </row>
    <row r="217" spans="1:14">
      <c r="A217">
        <v>2022</v>
      </c>
      <c r="B217" t="s">
        <v>685</v>
      </c>
      <c r="C217">
        <v>35</v>
      </c>
      <c r="D217" t="s">
        <v>364</v>
      </c>
      <c r="E217">
        <v>8</v>
      </c>
      <c r="F217" s="133">
        <v>9500000</v>
      </c>
      <c r="G217">
        <v>26</v>
      </c>
      <c r="H217">
        <v>82</v>
      </c>
      <c r="I217">
        <v>33</v>
      </c>
      <c r="J217">
        <v>45</v>
      </c>
      <c r="K217">
        <v>78</v>
      </c>
      <c r="L217">
        <v>0.95</v>
      </c>
      <c r="M217" s="134" cm="1">
        <f t="array" ref="M217">_xlfn.IFS(A217=2024,88000000,A217=2023,83500000,A217=2022,82500000,A217=2021,81500000,A217=2020,81500000)</f>
        <v>82500000</v>
      </c>
      <c r="N217" s="135">
        <f t="shared" si="3"/>
        <v>0.11515151515151516</v>
      </c>
    </row>
    <row r="218" spans="1:14">
      <c r="A218">
        <v>2022</v>
      </c>
      <c r="B218" t="s">
        <v>686</v>
      </c>
      <c r="C218">
        <v>33</v>
      </c>
      <c r="D218" t="s">
        <v>673</v>
      </c>
      <c r="E218">
        <v>8</v>
      </c>
      <c r="F218" s="133">
        <v>9500000</v>
      </c>
      <c r="G218">
        <v>26</v>
      </c>
      <c r="H218">
        <v>43</v>
      </c>
      <c r="I218">
        <v>17</v>
      </c>
      <c r="J218">
        <v>21</v>
      </c>
      <c r="K218">
        <v>38</v>
      </c>
      <c r="L218">
        <v>0.88</v>
      </c>
      <c r="M218" s="134" cm="1">
        <f t="array" ref="M218">_xlfn.IFS(A218=2024,88000000,A218=2023,83500000,A218=2022,82500000,A218=2021,81500000,A218=2020,81500000)</f>
        <v>82500000</v>
      </c>
      <c r="N218" s="135">
        <f t="shared" si="3"/>
        <v>0.11515151515151516</v>
      </c>
    </row>
    <row r="219" spans="1:14">
      <c r="A219">
        <v>2022</v>
      </c>
      <c r="B219" t="s">
        <v>687</v>
      </c>
      <c r="C219">
        <v>31</v>
      </c>
      <c r="D219" t="s">
        <v>673</v>
      </c>
      <c r="E219">
        <v>8</v>
      </c>
      <c r="F219" s="133">
        <v>9500000</v>
      </c>
      <c r="G219">
        <v>25</v>
      </c>
      <c r="H219">
        <v>82</v>
      </c>
      <c r="I219">
        <v>30</v>
      </c>
      <c r="J219">
        <v>83</v>
      </c>
      <c r="K219">
        <v>113</v>
      </c>
      <c r="L219">
        <v>1.38</v>
      </c>
      <c r="M219" s="134" cm="1">
        <f t="array" ref="M219">_xlfn.IFS(A219=2024,88000000,A219=2023,83500000,A219=2022,82500000,A219=2021,81500000,A219=2020,81500000)</f>
        <v>82500000</v>
      </c>
      <c r="N219" s="135">
        <f t="shared" si="3"/>
        <v>0.11515151515151516</v>
      </c>
    </row>
    <row r="220" spans="1:14">
      <c r="A220">
        <v>2022</v>
      </c>
      <c r="B220" t="s">
        <v>688</v>
      </c>
      <c r="C220">
        <v>30</v>
      </c>
      <c r="D220" t="s">
        <v>26</v>
      </c>
      <c r="E220">
        <v>8</v>
      </c>
      <c r="F220" s="133">
        <v>9500000</v>
      </c>
      <c r="G220">
        <v>26</v>
      </c>
      <c r="H220">
        <v>72</v>
      </c>
      <c r="I220">
        <v>12</v>
      </c>
      <c r="J220">
        <v>25</v>
      </c>
      <c r="K220">
        <v>37</v>
      </c>
      <c r="L220">
        <v>0.51</v>
      </c>
      <c r="M220" s="134" cm="1">
        <f t="array" ref="M220">_xlfn.IFS(A220=2024,88000000,A220=2023,83500000,A220=2022,82500000,A220=2021,81500000,A220=2020,81500000)</f>
        <v>82500000</v>
      </c>
      <c r="N220" s="135">
        <f t="shared" si="3"/>
        <v>0.11515151515151516</v>
      </c>
    </row>
    <row r="221" spans="1:14">
      <c r="A221">
        <v>2022</v>
      </c>
      <c r="B221" t="s">
        <v>689</v>
      </c>
      <c r="C221">
        <v>29</v>
      </c>
      <c r="D221" t="s">
        <v>18</v>
      </c>
      <c r="E221">
        <v>8</v>
      </c>
      <c r="F221" s="133">
        <v>9500000</v>
      </c>
      <c r="G221">
        <v>25</v>
      </c>
      <c r="H221">
        <v>82</v>
      </c>
      <c r="I221">
        <v>51</v>
      </c>
      <c r="J221">
        <v>44</v>
      </c>
      <c r="K221">
        <v>95</v>
      </c>
      <c r="L221">
        <v>1.1599999999999999</v>
      </c>
      <c r="M221" s="134" cm="1">
        <f t="array" ref="M221">_xlfn.IFS(A221=2024,88000000,A221=2023,83500000,A221=2022,82500000,A221=2021,81500000,A221=2020,81500000)</f>
        <v>82500000</v>
      </c>
      <c r="N221" s="135">
        <f t="shared" si="3"/>
        <v>0.11515151515151516</v>
      </c>
    </row>
    <row r="222" spans="1:14">
      <c r="A222">
        <v>2022</v>
      </c>
      <c r="B222" t="s">
        <v>690</v>
      </c>
      <c r="C222">
        <v>27</v>
      </c>
      <c r="D222" t="s">
        <v>364</v>
      </c>
      <c r="E222">
        <v>8</v>
      </c>
      <c r="F222" s="133">
        <v>9500000</v>
      </c>
      <c r="G222">
        <v>24</v>
      </c>
      <c r="H222">
        <v>79</v>
      </c>
      <c r="I222">
        <v>40</v>
      </c>
      <c r="J222">
        <v>69</v>
      </c>
      <c r="K222">
        <v>109</v>
      </c>
      <c r="L222">
        <v>1.38</v>
      </c>
      <c r="M222" s="134" cm="1">
        <f t="array" ref="M222">_xlfn.IFS(A222=2024,88000000,A222=2023,83500000,A222=2022,82500000,A222=2021,81500000,A222=2020,81500000)</f>
        <v>82500000</v>
      </c>
      <c r="N222" s="135">
        <f t="shared" si="3"/>
        <v>0.11515151515151516</v>
      </c>
    </row>
    <row r="223" spans="1:14">
      <c r="A223">
        <v>2022</v>
      </c>
      <c r="B223" t="s">
        <v>691</v>
      </c>
      <c r="C223">
        <v>27</v>
      </c>
      <c r="D223" t="s">
        <v>26</v>
      </c>
      <c r="E223">
        <v>8</v>
      </c>
      <c r="F223" s="133">
        <v>9500000</v>
      </c>
      <c r="G223">
        <v>23</v>
      </c>
      <c r="H223">
        <v>67</v>
      </c>
      <c r="I223">
        <v>7</v>
      </c>
      <c r="J223">
        <v>45</v>
      </c>
      <c r="K223">
        <v>52</v>
      </c>
      <c r="L223">
        <v>0.78</v>
      </c>
      <c r="M223" s="134" cm="1">
        <f t="array" ref="M223">_xlfn.IFS(A223=2024,88000000,A223=2023,83500000,A223=2022,82500000,A223=2021,81500000,A223=2020,81500000)</f>
        <v>82500000</v>
      </c>
      <c r="N223" s="135">
        <f t="shared" si="3"/>
        <v>0.11515151515151516</v>
      </c>
    </row>
    <row r="224" spans="1:14">
      <c r="A224">
        <v>2022</v>
      </c>
      <c r="B224" t="s">
        <v>692</v>
      </c>
      <c r="C224">
        <v>27</v>
      </c>
      <c r="D224" t="s">
        <v>26</v>
      </c>
      <c r="E224">
        <v>7</v>
      </c>
      <c r="F224" s="133">
        <v>9500000</v>
      </c>
      <c r="G224">
        <v>23</v>
      </c>
      <c r="H224">
        <v>82</v>
      </c>
      <c r="I224">
        <v>12</v>
      </c>
      <c r="J224">
        <v>60</v>
      </c>
      <c r="K224">
        <v>72</v>
      </c>
      <c r="L224">
        <v>0.88</v>
      </c>
      <c r="M224" s="134" cm="1">
        <f t="array" ref="M224">_xlfn.IFS(A224=2024,88000000,A224=2023,83500000,A224=2022,82500000,A224=2021,81500000,A224=2020,81500000)</f>
        <v>82500000</v>
      </c>
      <c r="N224" s="135">
        <f t="shared" si="3"/>
        <v>0.11515151515151516</v>
      </c>
    </row>
    <row r="225" spans="1:14">
      <c r="A225">
        <v>2022</v>
      </c>
      <c r="B225" t="s">
        <v>693</v>
      </c>
      <c r="C225">
        <v>30</v>
      </c>
      <c r="D225" t="s">
        <v>26</v>
      </c>
      <c r="E225">
        <v>8</v>
      </c>
      <c r="F225" s="133">
        <v>9250000</v>
      </c>
      <c r="G225">
        <v>26</v>
      </c>
      <c r="H225">
        <v>82</v>
      </c>
      <c r="I225">
        <v>12</v>
      </c>
      <c r="J225">
        <v>31</v>
      </c>
      <c r="K225">
        <v>43</v>
      </c>
      <c r="L225">
        <v>0.52</v>
      </c>
      <c r="M225" s="134" cm="1">
        <f t="array" ref="M225">_xlfn.IFS(A225=2024,88000000,A225=2023,83500000,A225=2022,82500000,A225=2021,81500000,A225=2020,81500000)</f>
        <v>82500000</v>
      </c>
      <c r="N225" s="135">
        <f t="shared" si="3"/>
        <v>0.11212121212121212</v>
      </c>
    </row>
    <row r="226" spans="1:14">
      <c r="A226">
        <v>2022</v>
      </c>
      <c r="B226" t="s">
        <v>694</v>
      </c>
      <c r="C226">
        <v>28</v>
      </c>
      <c r="D226" t="s">
        <v>18</v>
      </c>
      <c r="E226">
        <v>6</v>
      </c>
      <c r="F226" s="133">
        <v>9250000</v>
      </c>
      <c r="G226">
        <v>22</v>
      </c>
      <c r="H226">
        <v>82</v>
      </c>
      <c r="I226">
        <v>55</v>
      </c>
      <c r="J226">
        <v>50</v>
      </c>
      <c r="K226">
        <v>105</v>
      </c>
      <c r="L226">
        <v>1.28</v>
      </c>
      <c r="M226" s="134" cm="1">
        <f t="array" ref="M226">_xlfn.IFS(A226=2024,88000000,A226=2023,83500000,A226=2022,82500000,A226=2021,81500000,A226=2020,81500000)</f>
        <v>82500000</v>
      </c>
      <c r="N226" s="135">
        <f t="shared" si="3"/>
        <v>0.11212121212121212</v>
      </c>
    </row>
    <row r="227" spans="1:14">
      <c r="A227">
        <v>2022</v>
      </c>
      <c r="B227" t="s">
        <v>695</v>
      </c>
      <c r="C227">
        <v>37</v>
      </c>
      <c r="D227" t="s">
        <v>18</v>
      </c>
      <c r="E227">
        <v>5</v>
      </c>
      <c r="F227" s="133">
        <v>9200000</v>
      </c>
      <c r="G227">
        <v>32</v>
      </c>
      <c r="H227">
        <v>39</v>
      </c>
      <c r="I227">
        <v>7</v>
      </c>
      <c r="J227">
        <v>14</v>
      </c>
      <c r="K227">
        <v>21</v>
      </c>
      <c r="L227">
        <v>0.54</v>
      </c>
      <c r="M227" s="134" cm="1">
        <f t="array" ref="M227">_xlfn.IFS(A227=2024,88000000,A227=2023,83500000,A227=2022,82500000,A227=2021,81500000,A227=2020,81500000)</f>
        <v>82500000</v>
      </c>
      <c r="N227" s="135">
        <f t="shared" si="3"/>
        <v>0.11151515151515151</v>
      </c>
    </row>
    <row r="228" spans="1:14">
      <c r="A228">
        <v>2022</v>
      </c>
      <c r="B228" t="s">
        <v>697</v>
      </c>
      <c r="C228">
        <v>34</v>
      </c>
      <c r="D228" t="s">
        <v>26</v>
      </c>
      <c r="E228">
        <v>8</v>
      </c>
      <c r="F228" s="133">
        <v>9059000</v>
      </c>
      <c r="G228">
        <v>29</v>
      </c>
      <c r="H228">
        <v>67</v>
      </c>
      <c r="I228">
        <v>18</v>
      </c>
      <c r="J228">
        <v>41</v>
      </c>
      <c r="K228">
        <v>59</v>
      </c>
      <c r="L228">
        <v>0.88</v>
      </c>
      <c r="M228" s="134" cm="1">
        <f t="array" ref="M228">_xlfn.IFS(A228=2024,88000000,A228=2023,83500000,A228=2022,82500000,A228=2021,81500000,A228=2020,81500000)</f>
        <v>82500000</v>
      </c>
      <c r="N228" s="135">
        <f t="shared" si="3"/>
        <v>0.1098060606060606</v>
      </c>
    </row>
    <row r="229" spans="1:14">
      <c r="A229">
        <v>2022</v>
      </c>
      <c r="B229" t="s">
        <v>698</v>
      </c>
      <c r="C229">
        <v>31</v>
      </c>
      <c r="D229" t="s">
        <v>26</v>
      </c>
      <c r="E229">
        <v>7</v>
      </c>
      <c r="F229" s="133">
        <v>9000000</v>
      </c>
      <c r="G229">
        <v>28</v>
      </c>
      <c r="H229">
        <v>82</v>
      </c>
      <c r="I229">
        <v>22</v>
      </c>
      <c r="J229">
        <v>52</v>
      </c>
      <c r="K229">
        <v>74</v>
      </c>
      <c r="L229">
        <v>0.9</v>
      </c>
      <c r="M229" s="134" cm="1">
        <f t="array" ref="M229">_xlfn.IFS(A229=2024,88000000,A229=2023,83500000,A229=2022,82500000,A229=2021,81500000,A229=2020,81500000)</f>
        <v>82500000</v>
      </c>
      <c r="N229" s="135">
        <f t="shared" si="3"/>
        <v>0.10909090909090909</v>
      </c>
    </row>
    <row r="230" spans="1:14">
      <c r="A230">
        <v>2022</v>
      </c>
      <c r="B230" t="s">
        <v>700</v>
      </c>
      <c r="C230">
        <v>28</v>
      </c>
      <c r="D230" t="s">
        <v>364</v>
      </c>
      <c r="E230">
        <v>5</v>
      </c>
      <c r="F230" s="133">
        <v>9000000</v>
      </c>
      <c r="G230">
        <v>24</v>
      </c>
      <c r="H230">
        <v>67</v>
      </c>
      <c r="I230">
        <v>40</v>
      </c>
      <c r="J230">
        <v>35</v>
      </c>
      <c r="K230">
        <v>75</v>
      </c>
      <c r="L230">
        <v>1.1200000000000001</v>
      </c>
      <c r="M230" s="134" cm="1">
        <f t="array" ref="M230">_xlfn.IFS(A230=2024,88000000,A230=2023,83500000,A230=2022,82500000,A230=2021,81500000,A230=2020,81500000)</f>
        <v>82500000</v>
      </c>
      <c r="N230" s="135">
        <f t="shared" si="3"/>
        <v>0.10909090909090909</v>
      </c>
    </row>
    <row r="231" spans="1:14">
      <c r="A231">
        <v>2022</v>
      </c>
      <c r="B231" t="s">
        <v>701</v>
      </c>
      <c r="C231">
        <v>26</v>
      </c>
      <c r="D231" t="s">
        <v>26</v>
      </c>
      <c r="E231">
        <v>6</v>
      </c>
      <c r="F231" s="133">
        <v>9000000</v>
      </c>
      <c r="G231">
        <v>22</v>
      </c>
      <c r="H231">
        <v>60</v>
      </c>
      <c r="I231">
        <v>17</v>
      </c>
      <c r="J231">
        <v>49</v>
      </c>
      <c r="K231">
        <v>66</v>
      </c>
      <c r="L231">
        <v>1.1000000000000001</v>
      </c>
      <c r="M231" s="134" cm="1">
        <f t="array" ref="M231">_xlfn.IFS(A231=2024,88000000,A231=2023,83500000,A231=2022,82500000,A231=2021,81500000,A231=2020,81500000)</f>
        <v>82500000</v>
      </c>
      <c r="N231" s="135">
        <f t="shared" si="3"/>
        <v>0.10909090909090909</v>
      </c>
    </row>
    <row r="232" spans="1:14">
      <c r="A232">
        <v>2022</v>
      </c>
      <c r="B232" t="s">
        <v>702</v>
      </c>
      <c r="C232">
        <v>35</v>
      </c>
      <c r="D232" t="s">
        <v>26</v>
      </c>
      <c r="E232">
        <v>7</v>
      </c>
      <c r="F232" s="133">
        <v>8800000</v>
      </c>
      <c r="G232">
        <v>30</v>
      </c>
      <c r="H232">
        <v>73</v>
      </c>
      <c r="I232">
        <v>11</v>
      </c>
      <c r="J232">
        <v>43</v>
      </c>
      <c r="K232">
        <v>54</v>
      </c>
      <c r="L232">
        <v>0.74</v>
      </c>
      <c r="M232" s="134" cm="1">
        <f t="array" ref="M232">_xlfn.IFS(A232=2024,88000000,A232=2023,83500000,A232=2022,82500000,A232=2021,81500000,A232=2020,81500000)</f>
        <v>82500000</v>
      </c>
      <c r="N232" s="135">
        <f t="shared" si="3"/>
        <v>0.10666666666666667</v>
      </c>
    </row>
    <row r="233" spans="1:14">
      <c r="A233">
        <v>2022</v>
      </c>
      <c r="B233" t="s">
        <v>704</v>
      </c>
      <c r="C233">
        <v>37</v>
      </c>
      <c r="D233" t="s">
        <v>18</v>
      </c>
      <c r="E233">
        <v>12</v>
      </c>
      <c r="F233" s="133">
        <v>8700000</v>
      </c>
      <c r="G233">
        <v>24</v>
      </c>
      <c r="H233">
        <v>82</v>
      </c>
      <c r="I233">
        <v>33</v>
      </c>
      <c r="J233">
        <v>60</v>
      </c>
      <c r="K233">
        <v>93</v>
      </c>
      <c r="L233">
        <v>1.1299999999999999</v>
      </c>
      <c r="M233" s="134" cm="1">
        <f t="array" ref="M233">_xlfn.IFS(A233=2024,88000000,A233=2023,83500000,A233=2022,82500000,A233=2021,81500000,A233=2020,81500000)</f>
        <v>82500000</v>
      </c>
      <c r="N233" s="135">
        <f t="shared" si="3"/>
        <v>0.10545454545454545</v>
      </c>
    </row>
    <row r="234" spans="1:14">
      <c r="A234">
        <v>2022</v>
      </c>
      <c r="B234" t="s">
        <v>706</v>
      </c>
      <c r="C234">
        <v>27</v>
      </c>
      <c r="D234" t="s">
        <v>364</v>
      </c>
      <c r="E234">
        <v>4</v>
      </c>
      <c r="F234" s="133">
        <v>8700000</v>
      </c>
      <c r="G234">
        <v>24</v>
      </c>
      <c r="H234">
        <v>55</v>
      </c>
      <c r="I234">
        <v>22</v>
      </c>
      <c r="J234">
        <v>30</v>
      </c>
      <c r="K234">
        <v>52</v>
      </c>
      <c r="L234">
        <v>0.95</v>
      </c>
      <c r="M234" s="134" cm="1">
        <f t="array" ref="M234">_xlfn.IFS(A234=2024,88000000,A234=2023,83500000,A234=2022,82500000,A234=2021,81500000,A234=2020,81500000)</f>
        <v>82500000</v>
      </c>
      <c r="N234" s="135">
        <f t="shared" si="3"/>
        <v>0.10545454545454545</v>
      </c>
    </row>
    <row r="235" spans="1:14">
      <c r="A235">
        <v>2022</v>
      </c>
      <c r="B235" t="s">
        <v>727</v>
      </c>
      <c r="C235">
        <v>35</v>
      </c>
      <c r="D235" t="s">
        <v>18</v>
      </c>
      <c r="E235">
        <v>8</v>
      </c>
      <c r="F235" s="133">
        <v>8500000</v>
      </c>
      <c r="G235">
        <v>26</v>
      </c>
      <c r="H235">
        <v>81</v>
      </c>
      <c r="I235">
        <v>34</v>
      </c>
      <c r="J235">
        <v>50</v>
      </c>
      <c r="K235">
        <v>84</v>
      </c>
      <c r="L235">
        <v>1.04</v>
      </c>
      <c r="M235" s="134" cm="1">
        <f t="array" ref="M235">_xlfn.IFS(A235=2024,88000000,A235=2023,83500000,A235=2022,82500000,A235=2021,81500000,A235=2020,81500000)</f>
        <v>82500000</v>
      </c>
      <c r="N235" s="135">
        <f t="shared" si="3"/>
        <v>0.10303030303030303</v>
      </c>
    </row>
    <row r="236" spans="1:14">
      <c r="A236">
        <v>2022</v>
      </c>
      <c r="B236" t="s">
        <v>709</v>
      </c>
      <c r="C236">
        <v>32</v>
      </c>
      <c r="D236" t="s">
        <v>18</v>
      </c>
      <c r="E236">
        <v>8</v>
      </c>
      <c r="F236" s="133">
        <v>8500000</v>
      </c>
      <c r="G236">
        <v>28</v>
      </c>
      <c r="H236">
        <v>82</v>
      </c>
      <c r="I236">
        <v>39</v>
      </c>
      <c r="J236">
        <v>52</v>
      </c>
      <c r="K236">
        <v>91</v>
      </c>
      <c r="L236">
        <v>1.1100000000000001</v>
      </c>
      <c r="M236" s="134" cm="1">
        <f t="array" ref="M236">_xlfn.IFS(A236=2024,88000000,A236=2023,83500000,A236=2022,82500000,A236=2021,81500000,A236=2020,81500000)</f>
        <v>82500000</v>
      </c>
      <c r="N236" s="135">
        <f t="shared" si="3"/>
        <v>0.10303030303030303</v>
      </c>
    </row>
    <row r="237" spans="1:14">
      <c r="A237">
        <v>2022</v>
      </c>
      <c r="B237" t="s">
        <v>711</v>
      </c>
      <c r="C237">
        <v>30</v>
      </c>
      <c r="D237" t="s">
        <v>18</v>
      </c>
      <c r="E237">
        <v>8</v>
      </c>
      <c r="F237" s="133">
        <v>8500000</v>
      </c>
      <c r="G237">
        <v>27</v>
      </c>
      <c r="H237">
        <v>50</v>
      </c>
      <c r="I237">
        <v>19</v>
      </c>
      <c r="J237">
        <v>23</v>
      </c>
      <c r="K237">
        <v>42</v>
      </c>
      <c r="L237">
        <v>0.84</v>
      </c>
      <c r="M237" s="134" cm="1">
        <f t="array" ref="M237">_xlfn.IFS(A237=2024,88000000,A237=2023,83500000,A237=2022,82500000,A237=2021,81500000,A237=2020,81500000)</f>
        <v>82500000</v>
      </c>
      <c r="N237" s="135">
        <f t="shared" si="3"/>
        <v>0.10303030303030303</v>
      </c>
    </row>
    <row r="238" spans="1:14">
      <c r="A238">
        <v>2022</v>
      </c>
      <c r="B238" t="s">
        <v>713</v>
      </c>
      <c r="C238">
        <v>29</v>
      </c>
      <c r="D238" t="s">
        <v>18</v>
      </c>
      <c r="E238">
        <v>8</v>
      </c>
      <c r="F238" s="133">
        <v>8500000</v>
      </c>
      <c r="G238">
        <v>21</v>
      </c>
      <c r="H238">
        <v>80</v>
      </c>
      <c r="I238">
        <v>52</v>
      </c>
      <c r="J238">
        <v>76</v>
      </c>
      <c r="K238">
        <v>128</v>
      </c>
      <c r="L238">
        <v>1.6</v>
      </c>
      <c r="M238" s="134" cm="1">
        <f t="array" ref="M238">_xlfn.IFS(A238=2024,88000000,A238=2023,83500000,A238=2022,82500000,A238=2021,81500000,A238=2020,81500000)</f>
        <v>82500000</v>
      </c>
      <c r="N238" s="135">
        <f t="shared" si="3"/>
        <v>0.10303030303030303</v>
      </c>
    </row>
    <row r="239" spans="1:14">
      <c r="A239">
        <v>2022</v>
      </c>
      <c r="B239" t="s">
        <v>682</v>
      </c>
      <c r="C239">
        <v>27</v>
      </c>
      <c r="D239" t="s">
        <v>18</v>
      </c>
      <c r="E239">
        <v>5</v>
      </c>
      <c r="F239" s="133">
        <v>8460250</v>
      </c>
      <c r="G239">
        <v>21</v>
      </c>
      <c r="H239">
        <v>75</v>
      </c>
      <c r="I239">
        <v>36</v>
      </c>
      <c r="J239">
        <v>31</v>
      </c>
      <c r="K239">
        <v>67</v>
      </c>
      <c r="L239">
        <v>0.89</v>
      </c>
      <c r="M239" s="134" cm="1">
        <f t="array" ref="M239">_xlfn.IFS(A239=2024,88000000,A239=2023,83500000,A239=2022,82500000,A239=2021,81500000,A239=2020,81500000)</f>
        <v>82500000</v>
      </c>
      <c r="N239" s="135">
        <f t="shared" si="3"/>
        <v>0.10254848484848485</v>
      </c>
    </row>
    <row r="240" spans="1:14">
      <c r="A240">
        <v>2022</v>
      </c>
      <c r="B240" t="s">
        <v>717</v>
      </c>
      <c r="C240">
        <v>25</v>
      </c>
      <c r="D240" t="s">
        <v>26</v>
      </c>
      <c r="E240">
        <v>8</v>
      </c>
      <c r="F240" s="133">
        <v>8450000</v>
      </c>
      <c r="G240">
        <v>21</v>
      </c>
      <c r="H240">
        <v>79</v>
      </c>
      <c r="I240">
        <v>11</v>
      </c>
      <c r="J240">
        <v>62</v>
      </c>
      <c r="K240">
        <v>73</v>
      </c>
      <c r="L240">
        <v>0.92</v>
      </c>
      <c r="M240" s="134" cm="1">
        <f t="array" ref="M240">_xlfn.IFS(A240=2024,88000000,A240=2023,83500000,A240=2022,82500000,A240=2021,81500000,A240=2020,81500000)</f>
        <v>82500000</v>
      </c>
      <c r="N240" s="135">
        <f t="shared" si="3"/>
        <v>0.10242424242424242</v>
      </c>
    </row>
    <row r="241" spans="1:14">
      <c r="A241">
        <v>2022</v>
      </c>
      <c r="B241" t="s">
        <v>767</v>
      </c>
      <c r="C241">
        <v>35</v>
      </c>
      <c r="D241" t="s">
        <v>673</v>
      </c>
      <c r="E241">
        <v>8</v>
      </c>
      <c r="F241" s="133">
        <v>8250000</v>
      </c>
      <c r="G241">
        <v>25</v>
      </c>
      <c r="H241">
        <v>11</v>
      </c>
      <c r="I241">
        <v>1</v>
      </c>
      <c r="J241">
        <v>5</v>
      </c>
      <c r="K241">
        <v>6</v>
      </c>
      <c r="L241">
        <v>0.55000000000000004</v>
      </c>
      <c r="M241" s="134" cm="1">
        <f t="array" ref="M241">_xlfn.IFS(A241=2024,88000000,A241=2023,83500000,A241=2022,82500000,A241=2021,81500000,A241=2020,81500000)</f>
        <v>82500000</v>
      </c>
      <c r="N241" s="135">
        <f t="shared" si="3"/>
        <v>0.1</v>
      </c>
    </row>
    <row r="242" spans="1:14">
      <c r="A242">
        <v>2022</v>
      </c>
      <c r="B242" t="s">
        <v>720</v>
      </c>
      <c r="C242">
        <v>25</v>
      </c>
      <c r="D242" t="s">
        <v>364</v>
      </c>
      <c r="E242">
        <v>7</v>
      </c>
      <c r="F242" s="133">
        <v>8205714</v>
      </c>
      <c r="G242">
        <v>22</v>
      </c>
      <c r="H242">
        <v>82</v>
      </c>
      <c r="I242">
        <v>35</v>
      </c>
      <c r="J242">
        <v>48</v>
      </c>
      <c r="K242">
        <v>83</v>
      </c>
      <c r="L242">
        <v>1.01</v>
      </c>
      <c r="M242" s="134" cm="1">
        <f t="array" ref="M242">_xlfn.IFS(A242=2024,88000000,A242=2023,83500000,A242=2022,82500000,A242=2021,81500000,A242=2020,81500000)</f>
        <v>82500000</v>
      </c>
      <c r="N242" s="135">
        <f t="shared" si="3"/>
        <v>9.9463200000000002E-2</v>
      </c>
    </row>
    <row r="243" spans="1:14">
      <c r="A243">
        <v>2022</v>
      </c>
      <c r="B243" t="s">
        <v>721</v>
      </c>
      <c r="C243">
        <v>31</v>
      </c>
      <c r="D243" t="s">
        <v>18</v>
      </c>
      <c r="E243">
        <v>8</v>
      </c>
      <c r="F243" s="133">
        <v>8137500</v>
      </c>
      <c r="G243">
        <v>28</v>
      </c>
      <c r="H243">
        <v>79</v>
      </c>
      <c r="I243">
        <v>22</v>
      </c>
      <c r="J243">
        <v>41</v>
      </c>
      <c r="K243">
        <v>63</v>
      </c>
      <c r="L243">
        <v>0.8</v>
      </c>
      <c r="M243" s="134" cm="1">
        <f t="array" ref="M243">_xlfn.IFS(A243=2024,88000000,A243=2023,83500000,A243=2022,82500000,A243=2021,81500000,A243=2020,81500000)</f>
        <v>82500000</v>
      </c>
      <c r="N243" s="135">
        <f t="shared" si="3"/>
        <v>9.8636363636363633E-2</v>
      </c>
    </row>
    <row r="244" spans="1:14">
      <c r="A244">
        <v>2022</v>
      </c>
      <c r="B244" t="s">
        <v>726</v>
      </c>
      <c r="C244">
        <v>40</v>
      </c>
      <c r="D244" t="s">
        <v>26</v>
      </c>
      <c r="E244">
        <v>8</v>
      </c>
      <c r="F244" s="133">
        <v>8000000</v>
      </c>
      <c r="G244">
        <v>31</v>
      </c>
      <c r="H244">
        <v>82</v>
      </c>
      <c r="I244">
        <v>18</v>
      </c>
      <c r="J244">
        <v>43</v>
      </c>
      <c r="K244">
        <v>61</v>
      </c>
      <c r="L244">
        <v>0.74</v>
      </c>
      <c r="M244" s="134" cm="1">
        <f t="array" ref="M244">_xlfn.IFS(A244=2024,88000000,A244=2023,83500000,A244=2022,82500000,A244=2021,81500000,A244=2020,81500000)</f>
        <v>82500000</v>
      </c>
      <c r="N244" s="135">
        <f t="shared" si="3"/>
        <v>9.696969696969697E-2</v>
      </c>
    </row>
    <row r="245" spans="1:14">
      <c r="A245">
        <v>2022</v>
      </c>
      <c r="B245" t="s">
        <v>728</v>
      </c>
      <c r="C245">
        <v>36</v>
      </c>
      <c r="D245" t="s">
        <v>18</v>
      </c>
      <c r="E245">
        <v>8</v>
      </c>
      <c r="F245" s="133">
        <v>8000000</v>
      </c>
      <c r="G245">
        <v>29</v>
      </c>
      <c r="H245">
        <v>82</v>
      </c>
      <c r="I245">
        <v>27</v>
      </c>
      <c r="J245">
        <v>40</v>
      </c>
      <c r="K245">
        <v>67</v>
      </c>
      <c r="L245">
        <v>0.82</v>
      </c>
      <c r="M245" s="134" cm="1">
        <f t="array" ref="M245">_xlfn.IFS(A245=2024,88000000,A245=2023,83500000,A245=2022,82500000,A245=2021,81500000,A245=2020,81500000)</f>
        <v>82500000</v>
      </c>
      <c r="N245" s="135">
        <f t="shared" si="3"/>
        <v>9.696969696969697E-2</v>
      </c>
    </row>
    <row r="246" spans="1:14">
      <c r="A246">
        <v>2022</v>
      </c>
      <c r="B246" t="s">
        <v>729</v>
      </c>
      <c r="C246">
        <v>35</v>
      </c>
      <c r="D246" t="s">
        <v>26</v>
      </c>
      <c r="E246">
        <v>8</v>
      </c>
      <c r="F246" s="133">
        <v>8000000</v>
      </c>
      <c r="G246">
        <v>28</v>
      </c>
      <c r="H246">
        <v>40</v>
      </c>
      <c r="I246">
        <v>9</v>
      </c>
      <c r="J246">
        <v>20</v>
      </c>
      <c r="K246">
        <v>29</v>
      </c>
      <c r="L246">
        <v>0.73</v>
      </c>
      <c r="M246" s="134" cm="1">
        <f t="array" ref="M246">_xlfn.IFS(A246=2024,88000000,A246=2023,83500000,A246=2022,82500000,A246=2021,81500000,A246=2020,81500000)</f>
        <v>82500000</v>
      </c>
      <c r="N246" s="135">
        <f t="shared" si="3"/>
        <v>9.696969696969697E-2</v>
      </c>
    </row>
    <row r="247" spans="1:14">
      <c r="A247">
        <v>2022</v>
      </c>
      <c r="B247" t="s">
        <v>731</v>
      </c>
      <c r="C247">
        <v>31</v>
      </c>
      <c r="D247" t="s">
        <v>26</v>
      </c>
      <c r="E247">
        <v>7</v>
      </c>
      <c r="F247" s="133">
        <v>8000000</v>
      </c>
      <c r="G247">
        <v>25</v>
      </c>
      <c r="H247">
        <v>82</v>
      </c>
      <c r="I247">
        <v>8</v>
      </c>
      <c r="J247">
        <v>22</v>
      </c>
      <c r="K247">
        <v>30</v>
      </c>
      <c r="L247">
        <v>0.37</v>
      </c>
      <c r="M247" s="134" cm="1">
        <f t="array" ref="M247">_xlfn.IFS(A247=2024,88000000,A247=2023,83500000,A247=2022,82500000,A247=2021,81500000,A247=2020,81500000)</f>
        <v>82500000</v>
      </c>
      <c r="N247" s="135">
        <f t="shared" si="3"/>
        <v>9.696969696969697E-2</v>
      </c>
    </row>
    <row r="248" spans="1:14">
      <c r="A248">
        <v>2022</v>
      </c>
      <c r="B248" t="s">
        <v>732</v>
      </c>
      <c r="C248">
        <v>28</v>
      </c>
      <c r="D248" t="s">
        <v>26</v>
      </c>
      <c r="E248">
        <v>8</v>
      </c>
      <c r="F248" s="133">
        <v>8000000</v>
      </c>
      <c r="G248">
        <v>22</v>
      </c>
      <c r="H248">
        <v>68</v>
      </c>
      <c r="I248">
        <v>11</v>
      </c>
      <c r="J248">
        <v>30</v>
      </c>
      <c r="K248">
        <v>41</v>
      </c>
      <c r="L248">
        <v>0.6</v>
      </c>
      <c r="M248" s="134" cm="1">
        <f t="array" ref="M248">_xlfn.IFS(A248=2024,88000000,A248=2023,83500000,A248=2022,82500000,A248=2021,81500000,A248=2020,81500000)</f>
        <v>82500000</v>
      </c>
      <c r="N248" s="135">
        <f t="shared" si="3"/>
        <v>9.696969696969697E-2</v>
      </c>
    </row>
    <row r="249" spans="1:14">
      <c r="A249">
        <v>2022</v>
      </c>
      <c r="B249" t="s">
        <v>733</v>
      </c>
      <c r="C249">
        <v>24</v>
      </c>
      <c r="D249" t="s">
        <v>18</v>
      </c>
      <c r="E249">
        <v>8</v>
      </c>
      <c r="F249" s="133">
        <v>8000000</v>
      </c>
      <c r="G249">
        <v>20</v>
      </c>
      <c r="H249">
        <v>78</v>
      </c>
      <c r="I249">
        <v>43</v>
      </c>
      <c r="J249">
        <v>56</v>
      </c>
      <c r="K249">
        <v>99</v>
      </c>
      <c r="L249">
        <v>1.27</v>
      </c>
      <c r="M249" s="134" cm="1">
        <f t="array" ref="M249">_xlfn.IFS(A249=2024,88000000,A249=2023,83500000,A249=2022,82500000,A249=2021,81500000,A249=2020,81500000)</f>
        <v>82500000</v>
      </c>
      <c r="N249" s="135">
        <f t="shared" si="3"/>
        <v>9.696969696969697E-2</v>
      </c>
    </row>
    <row r="250" spans="1:14">
      <c r="A250">
        <v>2022</v>
      </c>
      <c r="B250" t="s">
        <v>734</v>
      </c>
      <c r="C250">
        <v>26</v>
      </c>
      <c r="D250" t="s">
        <v>18</v>
      </c>
      <c r="E250">
        <v>8</v>
      </c>
      <c r="F250" s="133">
        <v>7950000</v>
      </c>
      <c r="G250">
        <v>23</v>
      </c>
      <c r="H250">
        <v>8</v>
      </c>
      <c r="I250">
        <v>2</v>
      </c>
      <c r="J250">
        <v>1</v>
      </c>
      <c r="K250">
        <v>3</v>
      </c>
      <c r="L250">
        <v>0.38</v>
      </c>
      <c r="M250" s="134" cm="1">
        <f t="array" ref="M250">_xlfn.IFS(A250=2024,88000000,A250=2023,83500000,A250=2022,82500000,A250=2021,81500000,A250=2020,81500000)</f>
        <v>82500000</v>
      </c>
      <c r="N250" s="135">
        <f t="shared" si="3"/>
        <v>9.636363636363636E-2</v>
      </c>
    </row>
    <row r="251" spans="1:14">
      <c r="A251">
        <v>2022</v>
      </c>
      <c r="B251" t="s">
        <v>735</v>
      </c>
      <c r="C251">
        <v>34</v>
      </c>
      <c r="D251" t="s">
        <v>26</v>
      </c>
      <c r="E251">
        <v>8</v>
      </c>
      <c r="F251" s="133">
        <v>7875000</v>
      </c>
      <c r="G251">
        <v>25</v>
      </c>
      <c r="H251">
        <v>76</v>
      </c>
      <c r="I251">
        <v>9</v>
      </c>
      <c r="J251">
        <v>40</v>
      </c>
      <c r="K251">
        <v>49</v>
      </c>
      <c r="L251">
        <v>0.64</v>
      </c>
      <c r="M251" s="134" cm="1">
        <f t="array" ref="M251">_xlfn.IFS(A251=2024,88000000,A251=2023,83500000,A251=2022,82500000,A251=2021,81500000,A251=2020,81500000)</f>
        <v>82500000</v>
      </c>
      <c r="N251" s="135">
        <f t="shared" si="3"/>
        <v>9.5454545454545459E-2</v>
      </c>
    </row>
    <row r="252" spans="1:14">
      <c r="A252">
        <v>2022</v>
      </c>
      <c r="B252" t="s">
        <v>736</v>
      </c>
      <c r="C252">
        <v>28</v>
      </c>
      <c r="D252" t="s">
        <v>18</v>
      </c>
      <c r="E252">
        <v>7</v>
      </c>
      <c r="F252" s="133">
        <v>7875000</v>
      </c>
      <c r="G252">
        <v>25</v>
      </c>
      <c r="H252">
        <v>69</v>
      </c>
      <c r="I252">
        <v>23</v>
      </c>
      <c r="J252">
        <v>49</v>
      </c>
      <c r="K252">
        <v>72</v>
      </c>
      <c r="L252">
        <v>1.04</v>
      </c>
      <c r="M252" s="134" cm="1">
        <f t="array" ref="M252">_xlfn.IFS(A252=2024,88000000,A252=2023,83500000,A252=2022,82500000,A252=2021,81500000,A252=2020,81500000)</f>
        <v>82500000</v>
      </c>
      <c r="N252" s="135">
        <f t="shared" si="3"/>
        <v>9.5454545454545459E-2</v>
      </c>
    </row>
    <row r="253" spans="1:14">
      <c r="A253">
        <v>2022</v>
      </c>
      <c r="B253" t="s">
        <v>739</v>
      </c>
      <c r="C253">
        <v>25</v>
      </c>
      <c r="D253" t="s">
        <v>18</v>
      </c>
      <c r="E253">
        <v>8</v>
      </c>
      <c r="F253" s="133">
        <v>7875000</v>
      </c>
      <c r="G253">
        <v>22</v>
      </c>
      <c r="H253">
        <v>82</v>
      </c>
      <c r="I253">
        <v>26</v>
      </c>
      <c r="J253">
        <v>40</v>
      </c>
      <c r="K253">
        <v>66</v>
      </c>
      <c r="L253">
        <v>0.8</v>
      </c>
      <c r="M253" s="134" cm="1">
        <f t="array" ref="M253">_xlfn.IFS(A253=2024,88000000,A253=2023,83500000,A253=2022,82500000,A253=2021,81500000,A253=2020,81500000)</f>
        <v>82500000</v>
      </c>
      <c r="N253" s="135">
        <f t="shared" si="3"/>
        <v>9.5454545454545459E-2</v>
      </c>
    </row>
    <row r="254" spans="1:14">
      <c r="A254">
        <v>2022</v>
      </c>
      <c r="B254" t="s">
        <v>740</v>
      </c>
      <c r="C254">
        <v>39</v>
      </c>
      <c r="D254" t="s">
        <v>26</v>
      </c>
      <c r="E254">
        <v>14</v>
      </c>
      <c r="F254" s="133">
        <v>7857143</v>
      </c>
      <c r="G254">
        <v>26</v>
      </c>
      <c r="H254">
        <v>0</v>
      </c>
      <c r="I254">
        <v>0</v>
      </c>
      <c r="J254">
        <v>0</v>
      </c>
      <c r="K254">
        <v>0</v>
      </c>
      <c r="L254">
        <v>0</v>
      </c>
      <c r="M254" s="134" cm="1">
        <f t="array" ref="M254">_xlfn.IFS(A254=2024,88000000,A254=2023,83500000,A254=2022,82500000,A254=2021,81500000,A254=2020,81500000)</f>
        <v>82500000</v>
      </c>
      <c r="N254" s="135">
        <f t="shared" si="3"/>
        <v>9.523809696969697E-2</v>
      </c>
    </row>
    <row r="255" spans="1:14">
      <c r="A255">
        <v>2022</v>
      </c>
      <c r="B255" t="s">
        <v>741</v>
      </c>
      <c r="C255">
        <v>25</v>
      </c>
      <c r="D255" t="s">
        <v>26</v>
      </c>
      <c r="E255">
        <v>6</v>
      </c>
      <c r="F255" s="133">
        <v>7850000</v>
      </c>
      <c r="G255">
        <v>21</v>
      </c>
      <c r="H255">
        <v>78</v>
      </c>
      <c r="I255">
        <v>7</v>
      </c>
      <c r="J255">
        <v>69</v>
      </c>
      <c r="K255">
        <v>76</v>
      </c>
      <c r="L255">
        <v>0.97</v>
      </c>
      <c r="M255" s="134" cm="1">
        <f t="array" ref="M255">_xlfn.IFS(A255=2024,88000000,A255=2023,83500000,A255=2022,82500000,A255=2021,81500000,A255=2020,81500000)</f>
        <v>82500000</v>
      </c>
      <c r="N255" s="135">
        <f t="shared" si="3"/>
        <v>9.5151515151515154E-2</v>
      </c>
    </row>
    <row r="256" spans="1:14">
      <c r="A256">
        <v>2022</v>
      </c>
      <c r="B256" t="s">
        <v>744</v>
      </c>
      <c r="C256">
        <v>32</v>
      </c>
      <c r="D256" t="s">
        <v>18</v>
      </c>
      <c r="E256">
        <v>8</v>
      </c>
      <c r="F256" s="133">
        <v>7750000</v>
      </c>
      <c r="G256">
        <v>28</v>
      </c>
      <c r="H256">
        <v>0</v>
      </c>
      <c r="I256">
        <v>0</v>
      </c>
      <c r="J256">
        <v>0</v>
      </c>
      <c r="K256">
        <v>0</v>
      </c>
      <c r="L256">
        <v>0</v>
      </c>
      <c r="M256" s="134" cm="1">
        <f t="array" ref="M256">_xlfn.IFS(A256=2024,88000000,A256=2023,83500000,A256=2022,82500000,A256=2021,81500000,A256=2020,81500000)</f>
        <v>82500000</v>
      </c>
      <c r="N256" s="135">
        <f t="shared" si="3"/>
        <v>9.3939393939393934E-2</v>
      </c>
    </row>
    <row r="257" spans="1:14">
      <c r="A257">
        <v>2022</v>
      </c>
      <c r="B257" t="s">
        <v>746</v>
      </c>
      <c r="C257">
        <v>25</v>
      </c>
      <c r="D257" t="s">
        <v>364</v>
      </c>
      <c r="E257">
        <v>4</v>
      </c>
      <c r="F257" s="133">
        <v>7750000</v>
      </c>
      <c r="G257">
        <v>23</v>
      </c>
      <c r="H257">
        <v>82</v>
      </c>
      <c r="I257">
        <v>46</v>
      </c>
      <c r="J257">
        <v>63</v>
      </c>
      <c r="K257">
        <v>109</v>
      </c>
      <c r="L257">
        <v>1.33</v>
      </c>
      <c r="M257" s="134" cm="1">
        <f t="array" ref="M257">_xlfn.IFS(A257=2024,88000000,A257=2023,83500000,A257=2022,82500000,A257=2021,81500000,A257=2020,81500000)</f>
        <v>82500000</v>
      </c>
      <c r="N257" s="135">
        <f t="shared" si="3"/>
        <v>9.3939393939393934E-2</v>
      </c>
    </row>
    <row r="258" spans="1:14">
      <c r="A258">
        <v>2022</v>
      </c>
      <c r="B258" t="s">
        <v>747</v>
      </c>
      <c r="C258">
        <v>25</v>
      </c>
      <c r="D258" t="s">
        <v>673</v>
      </c>
      <c r="E258">
        <v>8</v>
      </c>
      <c r="F258" s="133">
        <v>7750000</v>
      </c>
      <c r="G258">
        <v>21</v>
      </c>
      <c r="H258">
        <v>64</v>
      </c>
      <c r="I258">
        <v>23</v>
      </c>
      <c r="J258">
        <v>32</v>
      </c>
      <c r="K258">
        <v>55</v>
      </c>
      <c r="L258">
        <v>0.86</v>
      </c>
      <c r="M258" s="134" cm="1">
        <f t="array" ref="M258">_xlfn.IFS(A258=2024,88000000,A258=2023,83500000,A258=2022,82500000,A258=2021,81500000,A258=2020,81500000)</f>
        <v>82500000</v>
      </c>
      <c r="N258" s="135">
        <f t="shared" si="3"/>
        <v>9.3939393939393934E-2</v>
      </c>
    </row>
    <row r="259" spans="1:14">
      <c r="A259">
        <v>2022</v>
      </c>
      <c r="B259" t="s">
        <v>748</v>
      </c>
      <c r="C259">
        <v>35</v>
      </c>
      <c r="D259" t="s">
        <v>26</v>
      </c>
      <c r="E259">
        <v>7</v>
      </c>
      <c r="F259" s="133">
        <v>7575000</v>
      </c>
      <c r="G259">
        <v>29</v>
      </c>
      <c r="H259">
        <v>79</v>
      </c>
      <c r="I259">
        <v>11</v>
      </c>
      <c r="J259">
        <v>23</v>
      </c>
      <c r="K259">
        <v>34</v>
      </c>
      <c r="L259">
        <v>0.43</v>
      </c>
      <c r="M259" s="134" cm="1">
        <f t="array" ref="M259">_xlfn.IFS(A259=2024,88000000,A259=2023,83500000,A259=2022,82500000,A259=2021,81500000,A259=2020,81500000)</f>
        <v>82500000</v>
      </c>
      <c r="N259" s="135">
        <f t="shared" ref="N259:N322" si="4">F259/M259</f>
        <v>9.1818181818181813E-2</v>
      </c>
    </row>
    <row r="260" spans="1:14">
      <c r="A260">
        <v>2022</v>
      </c>
      <c r="B260" t="s">
        <v>784</v>
      </c>
      <c r="C260">
        <v>34</v>
      </c>
      <c r="D260" t="s">
        <v>18</v>
      </c>
      <c r="E260">
        <v>7</v>
      </c>
      <c r="F260" s="133">
        <v>7500000</v>
      </c>
      <c r="G260">
        <v>24</v>
      </c>
      <c r="H260">
        <v>53</v>
      </c>
      <c r="I260">
        <v>16</v>
      </c>
      <c r="J260">
        <v>14</v>
      </c>
      <c r="K260">
        <v>30</v>
      </c>
      <c r="L260">
        <v>0.56999999999999995</v>
      </c>
      <c r="M260" s="134" cm="1">
        <f t="array" ref="M260">_xlfn.IFS(A260=2024,88000000,A260=2023,83500000,A260=2022,82500000,A260=2021,81500000,A260=2020,81500000)</f>
        <v>82500000</v>
      </c>
      <c r="N260" s="135">
        <f t="shared" si="4"/>
        <v>9.0909090909090912E-2</v>
      </c>
    </row>
    <row r="261" spans="1:14">
      <c r="A261">
        <v>2022</v>
      </c>
      <c r="B261" t="s">
        <v>785</v>
      </c>
      <c r="C261">
        <v>33</v>
      </c>
      <c r="D261" t="s">
        <v>673</v>
      </c>
      <c r="E261">
        <v>8</v>
      </c>
      <c r="F261" s="133">
        <v>7500000</v>
      </c>
      <c r="G261">
        <v>23</v>
      </c>
      <c r="H261">
        <v>69</v>
      </c>
      <c r="I261">
        <v>18</v>
      </c>
      <c r="J261">
        <v>32</v>
      </c>
      <c r="K261">
        <v>50</v>
      </c>
      <c r="L261">
        <v>0.72</v>
      </c>
      <c r="M261" s="134" cm="1">
        <f t="array" ref="M261">_xlfn.IFS(A261=2024,88000000,A261=2023,83500000,A261=2022,82500000,A261=2021,81500000,A261=2020,81500000)</f>
        <v>82500000</v>
      </c>
      <c r="N261" s="135">
        <f t="shared" si="4"/>
        <v>9.0909090909090912E-2</v>
      </c>
    </row>
    <row r="262" spans="1:14">
      <c r="A262">
        <v>2022</v>
      </c>
      <c r="B262" t="s">
        <v>749</v>
      </c>
      <c r="C262">
        <v>31</v>
      </c>
      <c r="D262" t="s">
        <v>26</v>
      </c>
      <c r="E262">
        <v>8</v>
      </c>
      <c r="F262" s="133">
        <v>7500000</v>
      </c>
      <c r="G262">
        <v>27</v>
      </c>
      <c r="H262">
        <v>65</v>
      </c>
      <c r="I262">
        <v>4</v>
      </c>
      <c r="J262">
        <v>37</v>
      </c>
      <c r="K262">
        <v>41</v>
      </c>
      <c r="L262">
        <v>0.63</v>
      </c>
      <c r="M262" s="134" cm="1">
        <f t="array" ref="M262">_xlfn.IFS(A262=2024,88000000,A262=2023,83500000,A262=2022,82500000,A262=2021,81500000,A262=2020,81500000)</f>
        <v>82500000</v>
      </c>
      <c r="N262" s="135">
        <f t="shared" si="4"/>
        <v>9.0909090909090912E-2</v>
      </c>
    </row>
    <row r="263" spans="1:14">
      <c r="A263">
        <v>2022</v>
      </c>
      <c r="B263" t="s">
        <v>750</v>
      </c>
      <c r="C263">
        <v>29</v>
      </c>
      <c r="D263" t="s">
        <v>26</v>
      </c>
      <c r="E263">
        <v>8</v>
      </c>
      <c r="F263" s="133">
        <v>7500000</v>
      </c>
      <c r="G263">
        <v>20</v>
      </c>
      <c r="H263">
        <v>71</v>
      </c>
      <c r="I263">
        <v>14</v>
      </c>
      <c r="J263">
        <v>24</v>
      </c>
      <c r="K263">
        <v>38</v>
      </c>
      <c r="L263">
        <v>0.54</v>
      </c>
      <c r="M263" s="134" cm="1">
        <f t="array" ref="M263">_xlfn.IFS(A263=2024,88000000,A263=2023,83500000,A263=2022,82500000,A263=2021,81500000,A263=2020,81500000)</f>
        <v>82500000</v>
      </c>
      <c r="N263" s="135">
        <f t="shared" si="4"/>
        <v>9.0909090909090912E-2</v>
      </c>
    </row>
    <row r="264" spans="1:14">
      <c r="A264">
        <v>2022</v>
      </c>
      <c r="B264" t="s">
        <v>669</v>
      </c>
      <c r="C264">
        <v>26</v>
      </c>
      <c r="D264" t="s">
        <v>18</v>
      </c>
      <c r="E264">
        <v>3</v>
      </c>
      <c r="F264" s="133">
        <v>7350000</v>
      </c>
      <c r="G264">
        <v>22</v>
      </c>
      <c r="H264">
        <v>80</v>
      </c>
      <c r="I264">
        <v>39</v>
      </c>
      <c r="J264">
        <v>63</v>
      </c>
      <c r="K264">
        <v>102</v>
      </c>
      <c r="L264">
        <v>1.28</v>
      </c>
      <c r="M264" s="134" cm="1">
        <f t="array" ref="M264">_xlfn.IFS(A264=2024,88000000,A264=2023,83500000,A264=2022,82500000,A264=2021,81500000,A264=2020,81500000)</f>
        <v>82500000</v>
      </c>
      <c r="N264" s="135">
        <f t="shared" si="4"/>
        <v>8.9090909090909096E-2</v>
      </c>
    </row>
    <row r="265" spans="1:14">
      <c r="A265">
        <v>2022</v>
      </c>
      <c r="B265" t="s">
        <v>756</v>
      </c>
      <c r="C265">
        <v>26</v>
      </c>
      <c r="D265" t="s">
        <v>18</v>
      </c>
      <c r="E265">
        <v>7</v>
      </c>
      <c r="F265" s="133">
        <v>7250000</v>
      </c>
      <c r="G265">
        <v>20</v>
      </c>
      <c r="H265">
        <v>81</v>
      </c>
      <c r="I265">
        <v>31</v>
      </c>
      <c r="J265">
        <v>49</v>
      </c>
      <c r="K265">
        <v>80</v>
      </c>
      <c r="L265">
        <v>0.99</v>
      </c>
      <c r="M265" s="134" cm="1">
        <f t="array" ref="M265">_xlfn.IFS(A265=2024,88000000,A265=2023,83500000,A265=2022,82500000,A265=2021,81500000,A265=2020,81500000)</f>
        <v>82500000</v>
      </c>
      <c r="N265" s="135">
        <f t="shared" si="4"/>
        <v>8.7878787878787876E-2</v>
      </c>
    </row>
    <row r="266" spans="1:14">
      <c r="A266">
        <v>2022</v>
      </c>
      <c r="B266" t="s">
        <v>757</v>
      </c>
      <c r="C266">
        <v>26</v>
      </c>
      <c r="D266" t="s">
        <v>673</v>
      </c>
      <c r="E266">
        <v>8</v>
      </c>
      <c r="F266" s="133">
        <v>7150000</v>
      </c>
      <c r="G266">
        <v>21</v>
      </c>
      <c r="H266">
        <v>82</v>
      </c>
      <c r="I266">
        <v>37</v>
      </c>
      <c r="J266">
        <v>49</v>
      </c>
      <c r="K266">
        <v>86</v>
      </c>
      <c r="L266">
        <v>1.05</v>
      </c>
      <c r="M266" s="134" cm="1">
        <f t="array" ref="M266">_xlfn.IFS(A266=2024,88000000,A266=2023,83500000,A266=2022,82500000,A266=2021,81500000,A266=2020,81500000)</f>
        <v>82500000</v>
      </c>
      <c r="N266" s="135">
        <f t="shared" si="4"/>
        <v>8.666666666666667E-2</v>
      </c>
    </row>
    <row r="267" spans="1:14">
      <c r="A267">
        <v>2022</v>
      </c>
      <c r="B267" t="s">
        <v>758</v>
      </c>
      <c r="C267">
        <v>33</v>
      </c>
      <c r="D267" t="s">
        <v>18</v>
      </c>
      <c r="E267">
        <v>7</v>
      </c>
      <c r="F267" s="133">
        <v>7142857</v>
      </c>
      <c r="G267">
        <v>27</v>
      </c>
      <c r="H267">
        <v>81</v>
      </c>
      <c r="I267">
        <v>18</v>
      </c>
      <c r="J267">
        <v>36</v>
      </c>
      <c r="K267">
        <v>54</v>
      </c>
      <c r="L267">
        <v>0.67</v>
      </c>
      <c r="M267" s="134" cm="1">
        <f t="array" ref="M267">_xlfn.IFS(A267=2024,88000000,A267=2023,83500000,A267=2022,82500000,A267=2021,81500000,A267=2020,81500000)</f>
        <v>82500000</v>
      </c>
      <c r="N267" s="135">
        <f t="shared" si="4"/>
        <v>8.6580084848484853E-2</v>
      </c>
    </row>
    <row r="268" spans="1:14">
      <c r="A268">
        <v>2022</v>
      </c>
      <c r="B268" t="s">
        <v>760</v>
      </c>
      <c r="C268">
        <v>28</v>
      </c>
      <c r="D268" t="s">
        <v>364</v>
      </c>
      <c r="E268">
        <v>7</v>
      </c>
      <c r="F268" s="133">
        <v>7142857</v>
      </c>
      <c r="G268">
        <v>22</v>
      </c>
      <c r="H268">
        <v>82</v>
      </c>
      <c r="I268">
        <v>31</v>
      </c>
      <c r="J268">
        <v>49</v>
      </c>
      <c r="K268">
        <v>80</v>
      </c>
      <c r="L268">
        <v>0.98</v>
      </c>
      <c r="M268" s="134" cm="1">
        <f t="array" ref="M268">_xlfn.IFS(A268=2024,88000000,A268=2023,83500000,A268=2022,82500000,A268=2021,81500000,A268=2020,81500000)</f>
        <v>82500000</v>
      </c>
      <c r="N268" s="135">
        <f t="shared" si="4"/>
        <v>8.6580084848484853E-2</v>
      </c>
    </row>
    <row r="269" spans="1:14">
      <c r="A269">
        <v>2022</v>
      </c>
      <c r="B269" t="s">
        <v>764</v>
      </c>
      <c r="C269">
        <v>38</v>
      </c>
      <c r="D269" t="s">
        <v>26</v>
      </c>
      <c r="E269">
        <v>8</v>
      </c>
      <c r="F269" s="133">
        <v>7000000</v>
      </c>
      <c r="G269">
        <v>30</v>
      </c>
      <c r="H269">
        <v>78</v>
      </c>
      <c r="I269">
        <v>1</v>
      </c>
      <c r="J269">
        <v>17</v>
      </c>
      <c r="K269">
        <v>18</v>
      </c>
      <c r="L269">
        <v>0.23</v>
      </c>
      <c r="M269" s="134" cm="1">
        <f t="array" ref="M269">_xlfn.IFS(A269=2024,88000000,A269=2023,83500000,A269=2022,82500000,A269=2021,81500000,A269=2020,81500000)</f>
        <v>82500000</v>
      </c>
      <c r="N269" s="135">
        <f t="shared" si="4"/>
        <v>8.4848484848484854E-2</v>
      </c>
    </row>
    <row r="270" spans="1:14">
      <c r="A270">
        <v>2022</v>
      </c>
      <c r="B270" t="s">
        <v>786</v>
      </c>
      <c r="C270">
        <v>36</v>
      </c>
      <c r="D270" t="s">
        <v>364</v>
      </c>
      <c r="E270">
        <v>4</v>
      </c>
      <c r="F270" s="133">
        <v>7000000</v>
      </c>
      <c r="G270">
        <v>29</v>
      </c>
      <c r="H270">
        <v>5</v>
      </c>
      <c r="I270">
        <v>3</v>
      </c>
      <c r="J270">
        <v>0</v>
      </c>
      <c r="K270">
        <v>3</v>
      </c>
      <c r="L270">
        <v>0.6</v>
      </c>
      <c r="M270" s="134" cm="1">
        <f t="array" ref="M270">_xlfn.IFS(A270=2024,88000000,A270=2023,83500000,A270=2022,82500000,A270=2021,81500000,A270=2020,81500000)</f>
        <v>82500000</v>
      </c>
      <c r="N270" s="135">
        <f t="shared" si="4"/>
        <v>8.4848484848484854E-2</v>
      </c>
    </row>
    <row r="271" spans="1:14">
      <c r="A271">
        <v>2022</v>
      </c>
      <c r="B271" t="s">
        <v>787</v>
      </c>
      <c r="C271">
        <v>36</v>
      </c>
      <c r="D271" t="s">
        <v>364</v>
      </c>
      <c r="E271">
        <v>5</v>
      </c>
      <c r="F271" s="133">
        <v>7000000</v>
      </c>
      <c r="G271">
        <v>29</v>
      </c>
      <c r="H271">
        <v>61</v>
      </c>
      <c r="I271">
        <v>12</v>
      </c>
      <c r="J271">
        <v>17</v>
      </c>
      <c r="K271">
        <v>29</v>
      </c>
      <c r="L271">
        <v>0.48</v>
      </c>
      <c r="M271" s="134" cm="1">
        <f t="array" ref="M271">_xlfn.IFS(A271=2024,88000000,A271=2023,83500000,A271=2022,82500000,A271=2021,81500000,A271=2020,81500000)</f>
        <v>82500000</v>
      </c>
      <c r="N271" s="135">
        <f t="shared" si="4"/>
        <v>8.4848484848484854E-2</v>
      </c>
    </row>
    <row r="272" spans="1:14">
      <c r="A272">
        <v>2022</v>
      </c>
      <c r="B272" t="s">
        <v>768</v>
      </c>
      <c r="C272">
        <v>34</v>
      </c>
      <c r="D272" t="s">
        <v>18</v>
      </c>
      <c r="E272">
        <v>7</v>
      </c>
      <c r="F272" s="133">
        <v>7000000</v>
      </c>
      <c r="G272">
        <v>31</v>
      </c>
      <c r="H272">
        <v>82</v>
      </c>
      <c r="I272">
        <v>24</v>
      </c>
      <c r="J272">
        <v>32</v>
      </c>
      <c r="K272">
        <v>56</v>
      </c>
      <c r="L272">
        <v>0.68</v>
      </c>
      <c r="M272" s="134" cm="1">
        <f t="array" ref="M272">_xlfn.IFS(A272=2024,88000000,A272=2023,83500000,A272=2022,82500000,A272=2021,81500000,A272=2020,81500000)</f>
        <v>82500000</v>
      </c>
      <c r="N272" s="135">
        <f t="shared" si="4"/>
        <v>8.4848484848484854E-2</v>
      </c>
    </row>
    <row r="273" spans="1:14">
      <c r="A273">
        <v>2022</v>
      </c>
      <c r="B273" t="s">
        <v>769</v>
      </c>
      <c r="C273">
        <v>34</v>
      </c>
      <c r="D273" t="s">
        <v>364</v>
      </c>
      <c r="E273">
        <v>7</v>
      </c>
      <c r="F273" s="133">
        <v>7000000</v>
      </c>
      <c r="G273">
        <v>28</v>
      </c>
      <c r="H273">
        <v>82</v>
      </c>
      <c r="I273">
        <v>28</v>
      </c>
      <c r="J273">
        <v>22</v>
      </c>
      <c r="K273">
        <v>50</v>
      </c>
      <c r="L273">
        <v>0.61</v>
      </c>
      <c r="M273" s="134" cm="1">
        <f t="array" ref="M273">_xlfn.IFS(A273=2024,88000000,A273=2023,83500000,A273=2022,82500000,A273=2021,81500000,A273=2020,81500000)</f>
        <v>82500000</v>
      </c>
      <c r="N273" s="135">
        <f t="shared" si="4"/>
        <v>8.4848484848484854E-2</v>
      </c>
    </row>
    <row r="274" spans="1:14">
      <c r="A274">
        <v>2022</v>
      </c>
      <c r="B274" t="s">
        <v>788</v>
      </c>
      <c r="C274">
        <v>32</v>
      </c>
      <c r="D274" t="s">
        <v>26</v>
      </c>
      <c r="E274">
        <v>1</v>
      </c>
      <c r="F274" s="133">
        <v>7000000</v>
      </c>
      <c r="G274">
        <v>29</v>
      </c>
      <c r="H274">
        <v>67</v>
      </c>
      <c r="I274">
        <v>10</v>
      </c>
      <c r="J274">
        <v>23</v>
      </c>
      <c r="K274">
        <v>33</v>
      </c>
      <c r="L274">
        <v>0.49</v>
      </c>
      <c r="M274" s="134" cm="1">
        <f t="array" ref="M274">_xlfn.IFS(A274=2024,88000000,A274=2023,83500000,A274=2022,82500000,A274=2021,81500000,A274=2020,81500000)</f>
        <v>82500000</v>
      </c>
      <c r="N274" s="135">
        <f t="shared" si="4"/>
        <v>8.4848484848484854E-2</v>
      </c>
    </row>
    <row r="275" spans="1:14">
      <c r="A275">
        <v>2022</v>
      </c>
      <c r="B275" t="s">
        <v>770</v>
      </c>
      <c r="C275">
        <v>32</v>
      </c>
      <c r="D275" t="s">
        <v>364</v>
      </c>
      <c r="E275">
        <v>8</v>
      </c>
      <c r="F275" s="133">
        <v>7000000</v>
      </c>
      <c r="G275">
        <v>28</v>
      </c>
      <c r="H275">
        <v>0</v>
      </c>
      <c r="I275">
        <v>0</v>
      </c>
      <c r="J275">
        <v>0</v>
      </c>
      <c r="K275">
        <v>0</v>
      </c>
      <c r="L275">
        <v>0</v>
      </c>
      <c r="M275" s="134" cm="1">
        <f t="array" ref="M275">_xlfn.IFS(A275=2024,88000000,A275=2023,83500000,A275=2022,82500000,A275=2021,81500000,A275=2020,81500000)</f>
        <v>82500000</v>
      </c>
      <c r="N275" s="135">
        <f t="shared" si="4"/>
        <v>8.4848484848484854E-2</v>
      </c>
    </row>
    <row r="276" spans="1:14">
      <c r="A276">
        <v>2022</v>
      </c>
      <c r="B276" t="s">
        <v>696</v>
      </c>
      <c r="C276">
        <v>28</v>
      </c>
      <c r="D276" t="s">
        <v>18</v>
      </c>
      <c r="E276">
        <v>3</v>
      </c>
      <c r="F276" s="133">
        <v>7000000</v>
      </c>
      <c r="G276">
        <v>23</v>
      </c>
      <c r="H276">
        <v>58</v>
      </c>
      <c r="I276">
        <v>14</v>
      </c>
      <c r="J276">
        <v>37</v>
      </c>
      <c r="K276">
        <v>51</v>
      </c>
      <c r="L276">
        <v>0.88</v>
      </c>
      <c r="M276" s="134" cm="1">
        <f t="array" ref="M276">_xlfn.IFS(A276=2024,88000000,A276=2023,83500000,A276=2022,82500000,A276=2021,81500000,A276=2020,81500000)</f>
        <v>82500000</v>
      </c>
      <c r="N276" s="135">
        <f t="shared" si="4"/>
        <v>8.4848484848484854E-2</v>
      </c>
    </row>
    <row r="277" spans="1:14">
      <c r="A277">
        <v>2022</v>
      </c>
      <c r="B277" t="s">
        <v>671</v>
      </c>
      <c r="C277">
        <v>29</v>
      </c>
      <c r="D277" t="s">
        <v>18</v>
      </c>
      <c r="E277">
        <v>6</v>
      </c>
      <c r="F277" s="133">
        <v>6962366</v>
      </c>
      <c r="G277">
        <v>22</v>
      </c>
      <c r="H277">
        <v>82</v>
      </c>
      <c r="I277">
        <v>40</v>
      </c>
      <c r="J277">
        <v>47</v>
      </c>
      <c r="K277">
        <v>87</v>
      </c>
      <c r="L277">
        <v>1.06</v>
      </c>
      <c r="M277" s="134" cm="1">
        <f t="array" ref="M277">_xlfn.IFS(A277=2024,88000000,A277=2023,83500000,A277=2022,82500000,A277=2021,81500000,A277=2020,81500000)</f>
        <v>82500000</v>
      </c>
      <c r="N277" s="135">
        <f t="shared" si="4"/>
        <v>8.4392315151515157E-2</v>
      </c>
    </row>
    <row r="278" spans="1:14">
      <c r="A278">
        <v>2022</v>
      </c>
      <c r="B278" t="s">
        <v>773</v>
      </c>
      <c r="C278">
        <v>40</v>
      </c>
      <c r="D278" t="s">
        <v>26</v>
      </c>
      <c r="E278">
        <v>8</v>
      </c>
      <c r="F278" s="133">
        <v>6875000</v>
      </c>
      <c r="G278">
        <v>30</v>
      </c>
      <c r="H278">
        <v>0</v>
      </c>
      <c r="I278">
        <v>0</v>
      </c>
      <c r="J278">
        <v>0</v>
      </c>
      <c r="K278">
        <v>0</v>
      </c>
      <c r="L278">
        <v>0</v>
      </c>
      <c r="M278" s="134" cm="1">
        <f t="array" ref="M278">_xlfn.IFS(A278=2024,88000000,A278=2023,83500000,A278=2022,82500000,A278=2021,81500000,A278=2020,81500000)</f>
        <v>82500000</v>
      </c>
      <c r="N278" s="135">
        <f t="shared" si="4"/>
        <v>8.3333333333333329E-2</v>
      </c>
    </row>
    <row r="279" spans="1:14">
      <c r="A279">
        <v>2022</v>
      </c>
      <c r="B279" t="s">
        <v>774</v>
      </c>
      <c r="C279">
        <v>35</v>
      </c>
      <c r="D279" t="s">
        <v>26</v>
      </c>
      <c r="E279">
        <v>7</v>
      </c>
      <c r="F279" s="133">
        <v>6750000</v>
      </c>
      <c r="G279">
        <v>29</v>
      </c>
      <c r="H279">
        <v>71</v>
      </c>
      <c r="I279">
        <v>2</v>
      </c>
      <c r="J279">
        <v>18</v>
      </c>
      <c r="K279">
        <v>20</v>
      </c>
      <c r="L279">
        <v>0.28000000000000003</v>
      </c>
      <c r="M279" s="134" cm="1">
        <f t="array" ref="M279">_xlfn.IFS(A279=2024,88000000,A279=2023,83500000,A279=2022,82500000,A279=2021,81500000,A279=2020,81500000)</f>
        <v>82500000</v>
      </c>
      <c r="N279" s="135">
        <f t="shared" si="4"/>
        <v>8.1818181818181818E-2</v>
      </c>
    </row>
    <row r="280" spans="1:14">
      <c r="A280">
        <v>2022</v>
      </c>
      <c r="B280" t="s">
        <v>775</v>
      </c>
      <c r="C280">
        <v>28</v>
      </c>
      <c r="D280" t="s">
        <v>26</v>
      </c>
      <c r="E280">
        <v>6</v>
      </c>
      <c r="F280" s="133">
        <v>6750000</v>
      </c>
      <c r="G280">
        <v>22</v>
      </c>
      <c r="H280">
        <v>82</v>
      </c>
      <c r="I280">
        <v>6</v>
      </c>
      <c r="J280">
        <v>21</v>
      </c>
      <c r="K280">
        <v>27</v>
      </c>
      <c r="L280">
        <v>0.33</v>
      </c>
      <c r="M280" s="134" cm="1">
        <f t="array" ref="M280">_xlfn.IFS(A280=2024,88000000,A280=2023,83500000,A280=2022,82500000,A280=2021,81500000,A280=2020,81500000)</f>
        <v>82500000</v>
      </c>
      <c r="N280" s="135">
        <f t="shared" si="4"/>
        <v>8.1818181818181818E-2</v>
      </c>
    </row>
    <row r="281" spans="1:14">
      <c r="A281">
        <v>2022</v>
      </c>
      <c r="B281" t="s">
        <v>672</v>
      </c>
      <c r="C281">
        <v>29</v>
      </c>
      <c r="D281" t="s">
        <v>673</v>
      </c>
      <c r="E281">
        <v>6</v>
      </c>
      <c r="F281" s="133">
        <v>6666666</v>
      </c>
      <c r="G281">
        <v>21</v>
      </c>
      <c r="H281">
        <v>82</v>
      </c>
      <c r="I281">
        <v>61</v>
      </c>
      <c r="J281">
        <v>52</v>
      </c>
      <c r="K281">
        <v>113</v>
      </c>
      <c r="L281">
        <v>1.38</v>
      </c>
      <c r="M281" s="134" cm="1">
        <f t="array" ref="M281">_xlfn.IFS(A281=2024,88000000,A281=2023,83500000,A281=2022,82500000,A281=2021,81500000,A281=2020,81500000)</f>
        <v>82500000</v>
      </c>
      <c r="N281" s="135">
        <f t="shared" si="4"/>
        <v>8.0808072727272723E-2</v>
      </c>
    </row>
    <row r="282" spans="1:14">
      <c r="A282">
        <v>2022</v>
      </c>
      <c r="B282" t="s">
        <v>776</v>
      </c>
      <c r="C282">
        <v>28</v>
      </c>
      <c r="D282" t="s">
        <v>673</v>
      </c>
      <c r="E282">
        <v>3</v>
      </c>
      <c r="F282" s="133">
        <v>6650000</v>
      </c>
      <c r="G282">
        <v>25</v>
      </c>
      <c r="H282">
        <v>74</v>
      </c>
      <c r="I282">
        <v>18</v>
      </c>
      <c r="J282">
        <v>37</v>
      </c>
      <c r="K282">
        <v>55</v>
      </c>
      <c r="L282">
        <v>0.74</v>
      </c>
      <c r="M282" s="134" cm="1">
        <f t="array" ref="M282">_xlfn.IFS(A282=2024,88000000,A282=2023,83500000,A282=2022,82500000,A282=2021,81500000,A282=2020,81500000)</f>
        <v>82500000</v>
      </c>
      <c r="N282" s="135">
        <f t="shared" si="4"/>
        <v>8.0606060606060612E-2</v>
      </c>
    </row>
    <row r="283" spans="1:14">
      <c r="A283">
        <v>2022</v>
      </c>
      <c r="B283" t="s">
        <v>777</v>
      </c>
      <c r="C283">
        <v>37</v>
      </c>
      <c r="D283" t="s">
        <v>18</v>
      </c>
      <c r="E283">
        <v>3</v>
      </c>
      <c r="F283" s="133">
        <v>6500000</v>
      </c>
      <c r="G283">
        <v>34</v>
      </c>
      <c r="H283">
        <v>82</v>
      </c>
      <c r="I283">
        <v>35</v>
      </c>
      <c r="J283">
        <v>44</v>
      </c>
      <c r="K283">
        <v>79</v>
      </c>
      <c r="L283">
        <v>0.96</v>
      </c>
      <c r="M283" s="134" cm="1">
        <f t="array" ref="M283">_xlfn.IFS(A283=2024,88000000,A283=2023,83500000,A283=2022,82500000,A283=2021,81500000,A283=2020,81500000)</f>
        <v>82500000</v>
      </c>
      <c r="N283" s="135">
        <f t="shared" si="4"/>
        <v>7.8787878787878782E-2</v>
      </c>
    </row>
    <row r="284" spans="1:14">
      <c r="A284">
        <v>2022</v>
      </c>
      <c r="B284" t="s">
        <v>778</v>
      </c>
      <c r="C284">
        <v>33</v>
      </c>
      <c r="D284" t="s">
        <v>18</v>
      </c>
      <c r="E284">
        <v>8</v>
      </c>
      <c r="F284" s="133">
        <v>6500000</v>
      </c>
      <c r="G284">
        <v>28</v>
      </c>
      <c r="H284">
        <v>82</v>
      </c>
      <c r="I284">
        <v>21</v>
      </c>
      <c r="J284">
        <v>44</v>
      </c>
      <c r="K284">
        <v>65</v>
      </c>
      <c r="L284">
        <v>0.79</v>
      </c>
      <c r="M284" s="134" cm="1">
        <f t="array" ref="M284">_xlfn.IFS(A284=2024,88000000,A284=2023,83500000,A284=2022,82500000,A284=2021,81500000,A284=2020,81500000)</f>
        <v>82500000</v>
      </c>
      <c r="N284" s="135">
        <f t="shared" si="4"/>
        <v>7.8787878787878782E-2</v>
      </c>
    </row>
    <row r="285" spans="1:14">
      <c r="A285">
        <v>2022</v>
      </c>
      <c r="B285" t="s">
        <v>779</v>
      </c>
      <c r="C285">
        <v>34</v>
      </c>
      <c r="D285" t="s">
        <v>364</v>
      </c>
      <c r="E285">
        <v>7</v>
      </c>
      <c r="F285" s="133">
        <v>6500000</v>
      </c>
      <c r="G285">
        <v>28</v>
      </c>
      <c r="H285">
        <v>79</v>
      </c>
      <c r="I285">
        <v>36</v>
      </c>
      <c r="J285">
        <v>18</v>
      </c>
      <c r="K285">
        <v>54</v>
      </c>
      <c r="L285">
        <v>0.68</v>
      </c>
      <c r="M285" s="134" cm="1">
        <f t="array" ref="M285">_xlfn.IFS(A285=2024,88000000,A285=2023,83500000,A285=2022,82500000,A285=2021,81500000,A285=2020,81500000)</f>
        <v>82500000</v>
      </c>
      <c r="N285" s="135">
        <f t="shared" si="4"/>
        <v>7.8787878787878782E-2</v>
      </c>
    </row>
    <row r="286" spans="1:14">
      <c r="A286">
        <v>2022</v>
      </c>
      <c r="B286" t="s">
        <v>780</v>
      </c>
      <c r="C286">
        <v>33</v>
      </c>
      <c r="D286" t="s">
        <v>26</v>
      </c>
      <c r="E286">
        <v>8</v>
      </c>
      <c r="F286" s="133">
        <v>6500000</v>
      </c>
      <c r="G286">
        <v>25</v>
      </c>
      <c r="H286">
        <v>82</v>
      </c>
      <c r="I286">
        <v>10</v>
      </c>
      <c r="J286">
        <v>38</v>
      </c>
      <c r="K286">
        <v>48</v>
      </c>
      <c r="L286">
        <v>0.59</v>
      </c>
      <c r="M286" s="134" cm="1">
        <f t="array" ref="M286">_xlfn.IFS(A286=2024,88000000,A286=2023,83500000,A286=2022,82500000,A286=2021,81500000,A286=2020,81500000)</f>
        <v>82500000</v>
      </c>
      <c r="N286" s="135">
        <f t="shared" si="4"/>
        <v>7.8787878787878782E-2</v>
      </c>
    </row>
    <row r="287" spans="1:14">
      <c r="A287">
        <v>2022</v>
      </c>
      <c r="B287" t="s">
        <v>781</v>
      </c>
      <c r="C287">
        <v>33</v>
      </c>
      <c r="D287" t="s">
        <v>26</v>
      </c>
      <c r="E287">
        <v>7</v>
      </c>
      <c r="F287" s="133">
        <v>6500000</v>
      </c>
      <c r="G287">
        <v>27</v>
      </c>
      <c r="H287">
        <v>82</v>
      </c>
      <c r="I287">
        <v>11</v>
      </c>
      <c r="J287">
        <v>39</v>
      </c>
      <c r="K287">
        <v>50</v>
      </c>
      <c r="L287">
        <v>0.61</v>
      </c>
      <c r="M287" s="134" cm="1">
        <f t="array" ref="M287">_xlfn.IFS(A287=2024,88000000,A287=2023,83500000,A287=2022,82500000,A287=2021,81500000,A287=2020,81500000)</f>
        <v>82500000</v>
      </c>
      <c r="N287" s="135">
        <f t="shared" si="4"/>
        <v>7.8787878787878782E-2</v>
      </c>
    </row>
    <row r="288" spans="1:14">
      <c r="A288">
        <v>2022</v>
      </c>
      <c r="B288" t="s">
        <v>789</v>
      </c>
      <c r="C288">
        <v>33</v>
      </c>
      <c r="D288" t="s">
        <v>673</v>
      </c>
      <c r="E288">
        <v>6</v>
      </c>
      <c r="F288" s="133">
        <v>6500000</v>
      </c>
      <c r="G288">
        <v>28</v>
      </c>
      <c r="H288">
        <v>37</v>
      </c>
      <c r="I288">
        <v>8</v>
      </c>
      <c r="J288">
        <v>6</v>
      </c>
      <c r="K288">
        <v>14</v>
      </c>
      <c r="L288">
        <v>0.38</v>
      </c>
      <c r="M288" s="134" cm="1">
        <f t="array" ref="M288">_xlfn.IFS(A288=2024,88000000,A288=2023,83500000,A288=2022,82500000,A288=2021,81500000,A288=2020,81500000)</f>
        <v>82500000</v>
      </c>
      <c r="N288" s="135">
        <f t="shared" si="4"/>
        <v>7.8787878787878782E-2</v>
      </c>
    </row>
    <row r="289" spans="1:14">
      <c r="A289">
        <v>2022</v>
      </c>
      <c r="B289" t="s">
        <v>790</v>
      </c>
      <c r="C289">
        <v>34</v>
      </c>
      <c r="D289" t="s">
        <v>26</v>
      </c>
      <c r="E289">
        <v>7</v>
      </c>
      <c r="F289" s="133">
        <v>6500000</v>
      </c>
      <c r="G289">
        <v>29</v>
      </c>
      <c r="H289">
        <v>63</v>
      </c>
      <c r="I289">
        <v>7</v>
      </c>
      <c r="J289">
        <v>25</v>
      </c>
      <c r="K289">
        <v>32</v>
      </c>
      <c r="L289">
        <v>0.51</v>
      </c>
      <c r="M289" s="134" cm="1">
        <f t="array" ref="M289">_xlfn.IFS(A289=2024,88000000,A289=2023,83500000,A289=2022,82500000,A289=2021,81500000,A289=2020,81500000)</f>
        <v>82500000</v>
      </c>
      <c r="N289" s="135">
        <f t="shared" si="4"/>
        <v>7.8787878787878782E-2</v>
      </c>
    </row>
    <row r="290" spans="1:14">
      <c r="A290">
        <v>2022</v>
      </c>
      <c r="B290" t="s">
        <v>791</v>
      </c>
      <c r="C290">
        <v>31</v>
      </c>
      <c r="D290" t="s">
        <v>26</v>
      </c>
      <c r="E290">
        <v>8</v>
      </c>
      <c r="F290" s="133">
        <v>6500000</v>
      </c>
      <c r="G290">
        <v>28</v>
      </c>
      <c r="H290">
        <v>80</v>
      </c>
      <c r="I290">
        <v>10</v>
      </c>
      <c r="J290">
        <v>43</v>
      </c>
      <c r="K290">
        <v>53</v>
      </c>
      <c r="L290">
        <v>0.66</v>
      </c>
      <c r="M290" s="134" cm="1">
        <f t="array" ref="M290">_xlfn.IFS(A290=2024,88000000,A290=2023,83500000,A290=2022,82500000,A290=2021,81500000,A290=2020,81500000)</f>
        <v>82500000</v>
      </c>
      <c r="N290" s="135">
        <f t="shared" si="4"/>
        <v>7.8787878787878782E-2</v>
      </c>
    </row>
    <row r="291" spans="1:14">
      <c r="A291">
        <v>2022</v>
      </c>
      <c r="B291" t="s">
        <v>792</v>
      </c>
      <c r="C291">
        <v>32</v>
      </c>
      <c r="D291" t="s">
        <v>26</v>
      </c>
      <c r="E291">
        <v>8</v>
      </c>
      <c r="F291" s="133">
        <v>6500000</v>
      </c>
      <c r="G291">
        <v>28</v>
      </c>
      <c r="H291">
        <v>79</v>
      </c>
      <c r="I291">
        <v>4</v>
      </c>
      <c r="J291">
        <v>23</v>
      </c>
      <c r="K291">
        <v>27</v>
      </c>
      <c r="L291">
        <v>0.34</v>
      </c>
      <c r="M291" s="134" cm="1">
        <f t="array" ref="M291">_xlfn.IFS(A291=2024,88000000,A291=2023,83500000,A291=2022,82500000,A291=2021,81500000,A291=2020,81500000)</f>
        <v>82500000</v>
      </c>
      <c r="N291" s="135">
        <f t="shared" si="4"/>
        <v>7.8787878787878782E-2</v>
      </c>
    </row>
    <row r="292" spans="1:14">
      <c r="A292">
        <v>2022</v>
      </c>
      <c r="B292" t="s">
        <v>707</v>
      </c>
      <c r="C292">
        <v>29</v>
      </c>
      <c r="D292" t="s">
        <v>18</v>
      </c>
      <c r="E292">
        <v>3</v>
      </c>
      <c r="F292" s="133">
        <v>6500000</v>
      </c>
      <c r="G292">
        <v>25</v>
      </c>
      <c r="H292">
        <v>82</v>
      </c>
      <c r="I292">
        <v>31</v>
      </c>
      <c r="J292">
        <v>36</v>
      </c>
      <c r="K292">
        <v>67</v>
      </c>
      <c r="L292">
        <v>0.82</v>
      </c>
      <c r="M292" s="134" cm="1">
        <f t="array" ref="M292">_xlfn.IFS(A292=2024,88000000,A292=2023,83500000,A292=2022,82500000,A292=2021,81500000,A292=2020,81500000)</f>
        <v>82500000</v>
      </c>
      <c r="N292" s="135">
        <f t="shared" si="4"/>
        <v>7.8787878787878782E-2</v>
      </c>
    </row>
    <row r="293" spans="1:14">
      <c r="A293">
        <v>2022</v>
      </c>
      <c r="B293" t="s">
        <v>737</v>
      </c>
      <c r="C293">
        <v>27</v>
      </c>
      <c r="D293" t="s">
        <v>364</v>
      </c>
      <c r="E293">
        <v>3</v>
      </c>
      <c r="F293" s="133">
        <v>6400000</v>
      </c>
      <c r="G293">
        <v>21</v>
      </c>
      <c r="H293">
        <v>82</v>
      </c>
      <c r="I293">
        <v>27</v>
      </c>
      <c r="J293">
        <v>39</v>
      </c>
      <c r="K293">
        <v>66</v>
      </c>
      <c r="L293">
        <v>0.8</v>
      </c>
      <c r="M293" s="134" cm="1">
        <f t="array" ref="M293">_xlfn.IFS(A293=2024,88000000,A293=2023,83500000,A293=2022,82500000,A293=2021,81500000,A293=2020,81500000)</f>
        <v>82500000</v>
      </c>
      <c r="N293" s="135">
        <f t="shared" si="4"/>
        <v>7.7575757575757576E-2</v>
      </c>
    </row>
    <row r="294" spans="1:14">
      <c r="A294">
        <v>2022</v>
      </c>
      <c r="B294" t="s">
        <v>793</v>
      </c>
      <c r="C294">
        <v>30</v>
      </c>
      <c r="D294" t="s">
        <v>18</v>
      </c>
      <c r="E294">
        <v>7</v>
      </c>
      <c r="F294" s="133">
        <v>6375000</v>
      </c>
      <c r="G294">
        <v>21</v>
      </c>
      <c r="H294">
        <v>25</v>
      </c>
      <c r="I294">
        <v>6</v>
      </c>
      <c r="J294">
        <v>11</v>
      </c>
      <c r="K294">
        <v>17</v>
      </c>
      <c r="L294">
        <v>0.68</v>
      </c>
      <c r="M294" s="134" cm="1">
        <f t="array" ref="M294">_xlfn.IFS(A294=2024,88000000,A294=2023,83500000,A294=2022,82500000,A294=2021,81500000,A294=2020,81500000)</f>
        <v>82500000</v>
      </c>
      <c r="N294" s="135">
        <f t="shared" si="4"/>
        <v>7.7272727272727271E-2</v>
      </c>
    </row>
    <row r="295" spans="1:14">
      <c r="A295">
        <v>2022</v>
      </c>
      <c r="B295" t="s">
        <v>666</v>
      </c>
      <c r="C295">
        <v>29</v>
      </c>
      <c r="D295" t="s">
        <v>18</v>
      </c>
      <c r="E295">
        <v>7</v>
      </c>
      <c r="F295" s="133">
        <v>6300000</v>
      </c>
      <c r="G295">
        <v>20</v>
      </c>
      <c r="H295">
        <v>71</v>
      </c>
      <c r="I295">
        <v>42</v>
      </c>
      <c r="J295">
        <v>69</v>
      </c>
      <c r="K295">
        <v>111</v>
      </c>
      <c r="L295">
        <v>1.56</v>
      </c>
      <c r="M295" s="134" cm="1">
        <f t="array" ref="M295">_xlfn.IFS(A295=2024,88000000,A295=2023,83500000,A295=2022,82500000,A295=2021,81500000,A295=2020,81500000)</f>
        <v>82500000</v>
      </c>
      <c r="N295" s="135">
        <f t="shared" si="4"/>
        <v>7.636363636363637E-2</v>
      </c>
    </row>
    <row r="296" spans="1:14">
      <c r="A296">
        <v>2022</v>
      </c>
      <c r="B296" t="s">
        <v>794</v>
      </c>
      <c r="C296">
        <v>37</v>
      </c>
      <c r="D296" t="s">
        <v>26</v>
      </c>
      <c r="E296">
        <v>4</v>
      </c>
      <c r="F296" s="133">
        <v>6250000</v>
      </c>
      <c r="G296">
        <v>32</v>
      </c>
      <c r="H296">
        <v>61</v>
      </c>
      <c r="I296">
        <v>5</v>
      </c>
      <c r="J296">
        <v>26</v>
      </c>
      <c r="K296">
        <v>31</v>
      </c>
      <c r="L296">
        <v>0.51</v>
      </c>
      <c r="M296" s="134" cm="1">
        <f t="array" ref="M296">_xlfn.IFS(A296=2024,88000000,A296=2023,83500000,A296=2022,82500000,A296=2021,81500000,A296=2020,81500000)</f>
        <v>82500000</v>
      </c>
      <c r="N296" s="135">
        <f t="shared" si="4"/>
        <v>7.575757575757576E-2</v>
      </c>
    </row>
    <row r="297" spans="1:14">
      <c r="A297">
        <v>2022</v>
      </c>
      <c r="B297" t="s">
        <v>795</v>
      </c>
      <c r="C297">
        <v>34</v>
      </c>
      <c r="D297" t="s">
        <v>26</v>
      </c>
      <c r="E297">
        <v>8</v>
      </c>
      <c r="F297" s="133">
        <v>6250000</v>
      </c>
      <c r="G297">
        <v>27</v>
      </c>
      <c r="H297">
        <v>0</v>
      </c>
      <c r="I297">
        <v>0</v>
      </c>
      <c r="J297">
        <v>0</v>
      </c>
      <c r="K297">
        <v>0</v>
      </c>
      <c r="L297">
        <v>0</v>
      </c>
      <c r="M297" s="134" cm="1">
        <f t="array" ref="M297">_xlfn.IFS(A297=2024,88000000,A297=2023,83500000,A297=2022,82500000,A297=2021,81500000,A297=2020,81500000)</f>
        <v>82500000</v>
      </c>
      <c r="N297" s="135">
        <f t="shared" si="4"/>
        <v>7.575757575757576E-2</v>
      </c>
    </row>
    <row r="298" spans="1:14">
      <c r="A298">
        <v>2022</v>
      </c>
      <c r="B298" t="s">
        <v>796</v>
      </c>
      <c r="C298">
        <v>35</v>
      </c>
      <c r="D298" t="s">
        <v>26</v>
      </c>
      <c r="E298">
        <v>4</v>
      </c>
      <c r="F298" s="133">
        <v>6250000</v>
      </c>
      <c r="G298">
        <v>31</v>
      </c>
      <c r="H298">
        <v>78</v>
      </c>
      <c r="I298">
        <v>9</v>
      </c>
      <c r="J298">
        <v>23</v>
      </c>
      <c r="K298">
        <v>32</v>
      </c>
      <c r="L298">
        <v>0.41</v>
      </c>
      <c r="M298" s="134" cm="1">
        <f t="array" ref="M298">_xlfn.IFS(A298=2024,88000000,A298=2023,83500000,A298=2022,82500000,A298=2021,81500000,A298=2020,81500000)</f>
        <v>82500000</v>
      </c>
      <c r="N298" s="135">
        <f t="shared" si="4"/>
        <v>7.575757575757576E-2</v>
      </c>
    </row>
    <row r="299" spans="1:14">
      <c r="A299">
        <v>2022</v>
      </c>
      <c r="B299" t="s">
        <v>797</v>
      </c>
      <c r="C299">
        <v>30</v>
      </c>
      <c r="D299" t="s">
        <v>26</v>
      </c>
      <c r="E299">
        <v>8</v>
      </c>
      <c r="F299" s="133">
        <v>6250000</v>
      </c>
      <c r="G299">
        <v>24</v>
      </c>
      <c r="H299">
        <v>78</v>
      </c>
      <c r="I299">
        <v>16</v>
      </c>
      <c r="J299">
        <v>60</v>
      </c>
      <c r="K299">
        <v>76</v>
      </c>
      <c r="L299">
        <v>0.97</v>
      </c>
      <c r="M299" s="134" cm="1">
        <f t="array" ref="M299">_xlfn.IFS(A299=2024,88000000,A299=2023,83500000,A299=2022,82500000,A299=2021,81500000,A299=2020,81500000)</f>
        <v>82500000</v>
      </c>
      <c r="N299" s="135">
        <f t="shared" si="4"/>
        <v>7.575757575757576E-2</v>
      </c>
    </row>
    <row r="300" spans="1:14">
      <c r="A300">
        <v>2022</v>
      </c>
      <c r="B300" t="s">
        <v>798</v>
      </c>
      <c r="C300">
        <v>30</v>
      </c>
      <c r="D300" t="s">
        <v>26</v>
      </c>
      <c r="E300">
        <v>8</v>
      </c>
      <c r="F300" s="133">
        <v>6150000</v>
      </c>
      <c r="G300">
        <v>27</v>
      </c>
      <c r="H300">
        <v>82</v>
      </c>
      <c r="I300">
        <v>5</v>
      </c>
      <c r="J300">
        <v>21</v>
      </c>
      <c r="K300">
        <v>26</v>
      </c>
      <c r="L300">
        <v>0.32</v>
      </c>
      <c r="M300" s="134" cm="1">
        <f t="array" ref="M300">_xlfn.IFS(A300=2024,88000000,A300=2023,83500000,A300=2022,82500000,A300=2021,81500000,A300=2020,81500000)</f>
        <v>82500000</v>
      </c>
      <c r="N300" s="135">
        <f t="shared" si="4"/>
        <v>7.454545454545454E-2</v>
      </c>
    </row>
    <row r="301" spans="1:14">
      <c r="A301">
        <v>2022</v>
      </c>
      <c r="B301" t="s">
        <v>799</v>
      </c>
      <c r="C301">
        <v>37</v>
      </c>
      <c r="D301" t="s">
        <v>18</v>
      </c>
      <c r="E301">
        <v>8</v>
      </c>
      <c r="F301" s="133">
        <v>6125000</v>
      </c>
      <c r="G301">
        <v>28</v>
      </c>
      <c r="H301">
        <v>73</v>
      </c>
      <c r="I301">
        <v>21</v>
      </c>
      <c r="J301">
        <v>46</v>
      </c>
      <c r="K301">
        <v>67</v>
      </c>
      <c r="L301">
        <v>0.92</v>
      </c>
      <c r="M301" s="134" cm="1">
        <f t="array" ref="M301">_xlfn.IFS(A301=2024,88000000,A301=2023,83500000,A301=2022,82500000,A301=2021,81500000,A301=2020,81500000)</f>
        <v>82500000</v>
      </c>
      <c r="N301" s="135">
        <f t="shared" si="4"/>
        <v>7.4242424242424249E-2</v>
      </c>
    </row>
    <row r="302" spans="1:14">
      <c r="A302">
        <v>2021</v>
      </c>
      <c r="B302" t="s">
        <v>667</v>
      </c>
      <c r="C302">
        <v>28</v>
      </c>
      <c r="D302" t="s">
        <v>18</v>
      </c>
      <c r="E302">
        <v>8</v>
      </c>
      <c r="F302" s="133">
        <v>12500000</v>
      </c>
      <c r="G302">
        <v>20</v>
      </c>
      <c r="H302">
        <v>80</v>
      </c>
      <c r="I302">
        <v>44</v>
      </c>
      <c r="J302">
        <v>79</v>
      </c>
      <c r="K302">
        <v>123</v>
      </c>
      <c r="L302">
        <v>1.54</v>
      </c>
      <c r="M302" s="134" cm="1">
        <f t="array" ref="M302">_xlfn.IFS(A302=2024,88000000,A302=2023,83500000,A302=2022,82500000,A302=2021,81500000,A302=2020,81500000)</f>
        <v>81500000</v>
      </c>
      <c r="N302" s="135">
        <f t="shared" si="4"/>
        <v>0.15337423312883436</v>
      </c>
    </row>
    <row r="303" spans="1:14">
      <c r="A303">
        <v>2021</v>
      </c>
      <c r="B303" t="s">
        <v>668</v>
      </c>
      <c r="C303">
        <v>33</v>
      </c>
      <c r="D303" t="s">
        <v>364</v>
      </c>
      <c r="E303">
        <v>7</v>
      </c>
      <c r="F303" s="133">
        <v>11642857</v>
      </c>
      <c r="G303">
        <v>27</v>
      </c>
      <c r="H303">
        <v>75</v>
      </c>
      <c r="I303">
        <v>22</v>
      </c>
      <c r="J303">
        <v>74</v>
      </c>
      <c r="K303">
        <v>96</v>
      </c>
      <c r="L303">
        <v>1.28</v>
      </c>
      <c r="M303" s="134" cm="1">
        <f t="array" ref="M303">_xlfn.IFS(A303=2024,88000000,A303=2023,83500000,A303=2022,82500000,A303=2021,81500000,A303=2020,81500000)</f>
        <v>81500000</v>
      </c>
      <c r="N303" s="135">
        <f t="shared" si="4"/>
        <v>0.14285714110429448</v>
      </c>
    </row>
    <row r="304" spans="1:14">
      <c r="A304">
        <v>2021</v>
      </c>
      <c r="B304" t="s">
        <v>665</v>
      </c>
      <c r="C304">
        <v>27</v>
      </c>
      <c r="D304" t="s">
        <v>18</v>
      </c>
      <c r="E304">
        <v>5</v>
      </c>
      <c r="F304" s="133">
        <v>11640250</v>
      </c>
      <c r="G304">
        <v>21</v>
      </c>
      <c r="H304">
        <v>73</v>
      </c>
      <c r="I304">
        <v>60</v>
      </c>
      <c r="J304">
        <v>46</v>
      </c>
      <c r="K304">
        <v>106</v>
      </c>
      <c r="L304">
        <v>1.45</v>
      </c>
      <c r="M304" s="134" cm="1">
        <f t="array" ref="M304">_xlfn.IFS(A304=2024,88000000,A304=2023,83500000,A304=2022,82500000,A304=2021,81500000,A304=2020,81500000)</f>
        <v>81500000</v>
      </c>
      <c r="N304" s="135">
        <f t="shared" si="4"/>
        <v>0.14282515337423313</v>
      </c>
    </row>
    <row r="305" spans="1:14">
      <c r="A305">
        <v>2021</v>
      </c>
      <c r="B305" t="s">
        <v>670</v>
      </c>
      <c r="C305">
        <v>34</v>
      </c>
      <c r="D305" t="s">
        <v>26</v>
      </c>
      <c r="E305">
        <v>8</v>
      </c>
      <c r="F305" s="133">
        <v>11500000</v>
      </c>
      <c r="G305">
        <v>29</v>
      </c>
      <c r="H305">
        <v>50</v>
      </c>
      <c r="I305">
        <v>10</v>
      </c>
      <c r="J305">
        <v>25</v>
      </c>
      <c r="K305">
        <v>35</v>
      </c>
      <c r="L305">
        <v>0.7</v>
      </c>
      <c r="M305" s="134" cm="1">
        <f t="array" ref="M305">_xlfn.IFS(A305=2024,88000000,A305=2023,83500000,A305=2022,82500000,A305=2021,81500000,A305=2020,81500000)</f>
        <v>81500000</v>
      </c>
      <c r="N305" s="135">
        <f t="shared" si="4"/>
        <v>0.1411042944785276</v>
      </c>
    </row>
    <row r="306" spans="1:14">
      <c r="A306">
        <v>2021</v>
      </c>
      <c r="B306" t="s">
        <v>674</v>
      </c>
      <c r="C306">
        <v>35</v>
      </c>
      <c r="D306" t="s">
        <v>26</v>
      </c>
      <c r="E306">
        <v>8</v>
      </c>
      <c r="F306" s="133">
        <v>11000000</v>
      </c>
      <c r="G306">
        <v>28</v>
      </c>
      <c r="H306">
        <v>39</v>
      </c>
      <c r="I306">
        <v>7</v>
      </c>
      <c r="J306">
        <v>24</v>
      </c>
      <c r="K306">
        <v>31</v>
      </c>
      <c r="L306">
        <v>0.79</v>
      </c>
      <c r="M306" s="134" cm="1">
        <f t="array" ref="M306">_xlfn.IFS(A306=2024,88000000,A306=2023,83500000,A306=2022,82500000,A306=2021,81500000,A306=2020,81500000)</f>
        <v>81500000</v>
      </c>
      <c r="N306" s="135">
        <f t="shared" si="4"/>
        <v>0.13496932515337423</v>
      </c>
    </row>
    <row r="307" spans="1:14">
      <c r="A307">
        <v>2021</v>
      </c>
      <c r="B307" t="s">
        <v>675</v>
      </c>
      <c r="C307">
        <v>34</v>
      </c>
      <c r="D307" t="s">
        <v>18</v>
      </c>
      <c r="E307">
        <v>7</v>
      </c>
      <c r="F307" s="133">
        <v>11000000</v>
      </c>
      <c r="G307">
        <v>27</v>
      </c>
      <c r="H307">
        <v>79</v>
      </c>
      <c r="I307">
        <v>27</v>
      </c>
      <c r="J307">
        <v>49</v>
      </c>
      <c r="K307">
        <v>76</v>
      </c>
      <c r="L307">
        <v>0.96</v>
      </c>
      <c r="M307" s="134" cm="1">
        <f t="array" ref="M307">_xlfn.IFS(A307=2024,88000000,A307=2023,83500000,A307=2022,82500000,A307=2021,81500000,A307=2020,81500000)</f>
        <v>81500000</v>
      </c>
      <c r="N307" s="135">
        <f t="shared" si="4"/>
        <v>0.13496932515337423</v>
      </c>
    </row>
    <row r="308" spans="1:14">
      <c r="A308">
        <v>2021</v>
      </c>
      <c r="B308" t="s">
        <v>677</v>
      </c>
      <c r="C308">
        <v>28</v>
      </c>
      <c r="D308" t="s">
        <v>673</v>
      </c>
      <c r="E308">
        <v>6</v>
      </c>
      <c r="F308" s="133">
        <v>10903000</v>
      </c>
      <c r="G308">
        <v>22</v>
      </c>
      <c r="H308">
        <v>72</v>
      </c>
      <c r="I308">
        <v>35</v>
      </c>
      <c r="J308">
        <v>62</v>
      </c>
      <c r="K308">
        <v>97</v>
      </c>
      <c r="L308">
        <v>1.35</v>
      </c>
      <c r="M308" s="134" cm="1">
        <f t="array" ref="M308">_xlfn.IFS(A308=2024,88000000,A308=2023,83500000,A308=2022,82500000,A308=2021,81500000,A308=2020,81500000)</f>
        <v>81500000</v>
      </c>
      <c r="N308" s="135">
        <f t="shared" si="4"/>
        <v>0.13377914110429448</v>
      </c>
    </row>
    <row r="309" spans="1:14">
      <c r="A309">
        <v>2021</v>
      </c>
      <c r="B309" t="s">
        <v>782</v>
      </c>
      <c r="C309">
        <v>36</v>
      </c>
      <c r="D309" t="s">
        <v>673</v>
      </c>
      <c r="E309">
        <v>8</v>
      </c>
      <c r="F309" s="133">
        <v>10500000</v>
      </c>
      <c r="G309">
        <v>25</v>
      </c>
      <c r="H309">
        <v>78</v>
      </c>
      <c r="I309">
        <v>26</v>
      </c>
      <c r="J309">
        <v>66</v>
      </c>
      <c r="K309">
        <v>92</v>
      </c>
      <c r="L309">
        <v>1.18</v>
      </c>
      <c r="M309" s="134" cm="1">
        <f t="array" ref="M309">_xlfn.IFS(A309=2024,88000000,A309=2023,83500000,A309=2022,82500000,A309=2021,81500000,A309=2020,81500000)</f>
        <v>81500000</v>
      </c>
      <c r="N309" s="135">
        <f t="shared" si="4"/>
        <v>0.12883435582822086</v>
      </c>
    </row>
    <row r="310" spans="1:14">
      <c r="A310">
        <v>2021</v>
      </c>
      <c r="B310" t="s">
        <v>783</v>
      </c>
      <c r="C310">
        <v>37</v>
      </c>
      <c r="D310" t="s">
        <v>18</v>
      </c>
      <c r="E310">
        <v>8</v>
      </c>
      <c r="F310" s="133">
        <v>10500000</v>
      </c>
      <c r="G310">
        <v>26</v>
      </c>
      <c r="H310">
        <v>71</v>
      </c>
      <c r="I310">
        <v>12</v>
      </c>
      <c r="J310">
        <v>25</v>
      </c>
      <c r="K310">
        <v>37</v>
      </c>
      <c r="L310">
        <v>0.52</v>
      </c>
      <c r="M310" s="134" cm="1">
        <f t="array" ref="M310">_xlfn.IFS(A310=2024,88000000,A310=2023,83500000,A310=2022,82500000,A310=2021,81500000,A310=2020,81500000)</f>
        <v>81500000</v>
      </c>
      <c r="N310" s="135">
        <f t="shared" si="4"/>
        <v>0.12883435582822086</v>
      </c>
    </row>
    <row r="311" spans="1:14">
      <c r="A311">
        <v>2021</v>
      </c>
      <c r="B311" t="s">
        <v>765</v>
      </c>
      <c r="C311">
        <v>37</v>
      </c>
      <c r="D311" t="s">
        <v>18</v>
      </c>
      <c r="E311">
        <v>8</v>
      </c>
      <c r="F311" s="133">
        <v>10000000</v>
      </c>
      <c r="G311">
        <v>28</v>
      </c>
      <c r="H311">
        <v>81</v>
      </c>
      <c r="I311">
        <v>19</v>
      </c>
      <c r="J311">
        <v>48</v>
      </c>
      <c r="K311">
        <v>67</v>
      </c>
      <c r="L311">
        <v>0.83</v>
      </c>
      <c r="M311" s="134" cm="1">
        <f t="array" ref="M311">_xlfn.IFS(A311=2024,88000000,A311=2023,83500000,A311=2022,82500000,A311=2021,81500000,A311=2020,81500000)</f>
        <v>81500000</v>
      </c>
      <c r="N311" s="135">
        <f t="shared" si="4"/>
        <v>0.12269938650306748</v>
      </c>
    </row>
    <row r="312" spans="1:14">
      <c r="A312">
        <v>2021</v>
      </c>
      <c r="B312" t="s">
        <v>680</v>
      </c>
      <c r="C312">
        <v>28</v>
      </c>
      <c r="D312" t="s">
        <v>18</v>
      </c>
      <c r="E312">
        <v>8</v>
      </c>
      <c r="F312" s="133">
        <v>10000000</v>
      </c>
      <c r="G312">
        <v>20</v>
      </c>
      <c r="H312">
        <v>34</v>
      </c>
      <c r="I312">
        <v>14</v>
      </c>
      <c r="J312">
        <v>11</v>
      </c>
      <c r="K312">
        <v>25</v>
      </c>
      <c r="L312">
        <v>0.74</v>
      </c>
      <c r="M312" s="134" cm="1">
        <f t="array" ref="M312">_xlfn.IFS(A312=2024,88000000,A312=2023,83500000,A312=2022,82500000,A312=2021,81500000,A312=2020,81500000)</f>
        <v>81500000</v>
      </c>
      <c r="N312" s="135">
        <f t="shared" si="4"/>
        <v>0.12269938650306748</v>
      </c>
    </row>
    <row r="313" spans="1:14">
      <c r="A313">
        <v>2021</v>
      </c>
      <c r="B313" t="s">
        <v>681</v>
      </c>
      <c r="C313">
        <v>33</v>
      </c>
      <c r="D313" t="s">
        <v>18</v>
      </c>
      <c r="E313">
        <v>8</v>
      </c>
      <c r="F313" s="133">
        <v>9850000</v>
      </c>
      <c r="G313">
        <v>26</v>
      </c>
      <c r="H313">
        <v>81</v>
      </c>
      <c r="I313">
        <v>24</v>
      </c>
      <c r="J313">
        <v>25</v>
      </c>
      <c r="K313">
        <v>49</v>
      </c>
      <c r="L313">
        <v>0.6</v>
      </c>
      <c r="M313" s="134" cm="1">
        <f t="array" ref="M313">_xlfn.IFS(A313=2024,88000000,A313=2023,83500000,A313=2022,82500000,A313=2021,81500000,A313=2020,81500000)</f>
        <v>81500000</v>
      </c>
      <c r="N313" s="135">
        <f t="shared" si="4"/>
        <v>0.12085889570552147</v>
      </c>
    </row>
    <row r="314" spans="1:14">
      <c r="A314">
        <v>2021</v>
      </c>
      <c r="B314" t="s">
        <v>684</v>
      </c>
      <c r="C314">
        <v>39</v>
      </c>
      <c r="D314" t="s">
        <v>364</v>
      </c>
      <c r="E314">
        <v>5</v>
      </c>
      <c r="F314" s="133">
        <v>9500000</v>
      </c>
      <c r="G314">
        <v>35</v>
      </c>
      <c r="H314">
        <v>77</v>
      </c>
      <c r="I314">
        <v>50</v>
      </c>
      <c r="J314">
        <v>40</v>
      </c>
      <c r="K314">
        <v>90</v>
      </c>
      <c r="L314">
        <v>1.17</v>
      </c>
      <c r="M314" s="134" cm="1">
        <f t="array" ref="M314">_xlfn.IFS(A314=2024,88000000,A314=2023,83500000,A314=2022,82500000,A314=2021,81500000,A314=2020,81500000)</f>
        <v>81500000</v>
      </c>
      <c r="N314" s="135">
        <f t="shared" si="4"/>
        <v>0.1165644171779141</v>
      </c>
    </row>
    <row r="315" spans="1:14">
      <c r="A315">
        <v>2021</v>
      </c>
      <c r="B315" t="s">
        <v>800</v>
      </c>
      <c r="C315">
        <v>38</v>
      </c>
      <c r="D315" t="s">
        <v>18</v>
      </c>
      <c r="E315">
        <v>8</v>
      </c>
      <c r="F315" s="133">
        <v>9500000</v>
      </c>
      <c r="G315">
        <v>26</v>
      </c>
      <c r="H315">
        <v>41</v>
      </c>
      <c r="I315">
        <v>20</v>
      </c>
      <c r="J315">
        <v>22</v>
      </c>
      <c r="K315">
        <v>42</v>
      </c>
      <c r="L315">
        <v>1.02</v>
      </c>
      <c r="M315" s="134" cm="1">
        <f t="array" ref="M315">_xlfn.IFS(A315=2024,88000000,A315=2023,83500000,A315=2022,82500000,A315=2021,81500000,A315=2020,81500000)</f>
        <v>81500000</v>
      </c>
      <c r="N315" s="135">
        <f t="shared" si="4"/>
        <v>0.1165644171779141</v>
      </c>
    </row>
    <row r="316" spans="1:14">
      <c r="A316">
        <v>2021</v>
      </c>
      <c r="B316" t="s">
        <v>685</v>
      </c>
      <c r="C316">
        <v>35</v>
      </c>
      <c r="D316" t="s">
        <v>364</v>
      </c>
      <c r="E316">
        <v>8</v>
      </c>
      <c r="F316" s="133">
        <v>9500000</v>
      </c>
      <c r="G316">
        <v>26</v>
      </c>
      <c r="H316">
        <v>82</v>
      </c>
      <c r="I316">
        <v>18</v>
      </c>
      <c r="J316">
        <v>28</v>
      </c>
      <c r="K316">
        <v>46</v>
      </c>
      <c r="L316">
        <v>0.56000000000000005</v>
      </c>
      <c r="M316" s="134" cm="1">
        <f t="array" ref="M316">_xlfn.IFS(A316=2024,88000000,A316=2023,83500000,A316=2022,82500000,A316=2021,81500000,A316=2020,81500000)</f>
        <v>81500000</v>
      </c>
      <c r="N316" s="135">
        <f t="shared" si="4"/>
        <v>0.1165644171779141</v>
      </c>
    </row>
    <row r="317" spans="1:14">
      <c r="A317">
        <v>2021</v>
      </c>
      <c r="B317" t="s">
        <v>686</v>
      </c>
      <c r="C317">
        <v>33</v>
      </c>
      <c r="D317" t="s">
        <v>673</v>
      </c>
      <c r="E317">
        <v>8</v>
      </c>
      <c r="F317" s="133">
        <v>9500000</v>
      </c>
      <c r="G317">
        <v>26</v>
      </c>
      <c r="H317">
        <v>37</v>
      </c>
      <c r="I317">
        <v>9</v>
      </c>
      <c r="J317">
        <v>21</v>
      </c>
      <c r="K317">
        <v>30</v>
      </c>
      <c r="L317">
        <v>0.81</v>
      </c>
      <c r="M317" s="134" cm="1">
        <f t="array" ref="M317">_xlfn.IFS(A317=2024,88000000,A317=2023,83500000,A317=2022,82500000,A317=2021,81500000,A317=2020,81500000)</f>
        <v>81500000</v>
      </c>
      <c r="N317" s="135">
        <f t="shared" si="4"/>
        <v>0.1165644171779141</v>
      </c>
    </row>
    <row r="318" spans="1:14">
      <c r="A318">
        <v>2021</v>
      </c>
      <c r="B318" t="s">
        <v>687</v>
      </c>
      <c r="C318">
        <v>31</v>
      </c>
      <c r="D318" t="s">
        <v>673</v>
      </c>
      <c r="E318">
        <v>8</v>
      </c>
      <c r="F318" s="133">
        <v>9500000</v>
      </c>
      <c r="G318">
        <v>25</v>
      </c>
      <c r="H318">
        <v>47</v>
      </c>
      <c r="I318">
        <v>25</v>
      </c>
      <c r="J318">
        <v>44</v>
      </c>
      <c r="K318">
        <v>69</v>
      </c>
      <c r="L318">
        <v>1.47</v>
      </c>
      <c r="M318" s="134" cm="1">
        <f t="array" ref="M318">_xlfn.IFS(A318=2024,88000000,A318=2023,83500000,A318=2022,82500000,A318=2021,81500000,A318=2020,81500000)</f>
        <v>81500000</v>
      </c>
      <c r="N318" s="135">
        <f t="shared" si="4"/>
        <v>0.1165644171779141</v>
      </c>
    </row>
    <row r="319" spans="1:14">
      <c r="A319">
        <v>2021</v>
      </c>
      <c r="B319" t="s">
        <v>694</v>
      </c>
      <c r="C319">
        <v>28</v>
      </c>
      <c r="D319" t="s">
        <v>18</v>
      </c>
      <c r="E319">
        <v>6</v>
      </c>
      <c r="F319" s="133">
        <v>9250000</v>
      </c>
      <c r="G319">
        <v>22</v>
      </c>
      <c r="H319">
        <v>75</v>
      </c>
      <c r="I319">
        <v>36</v>
      </c>
      <c r="J319">
        <v>56</v>
      </c>
      <c r="K319">
        <v>92</v>
      </c>
      <c r="L319">
        <v>1.23</v>
      </c>
      <c r="M319" s="134" cm="1">
        <f t="array" ref="M319">_xlfn.IFS(A319=2024,88000000,A319=2023,83500000,A319=2022,82500000,A319=2021,81500000,A319=2020,81500000)</f>
        <v>81500000</v>
      </c>
      <c r="N319" s="135">
        <f t="shared" si="4"/>
        <v>0.11349693251533742</v>
      </c>
    </row>
    <row r="320" spans="1:14">
      <c r="A320">
        <v>2021</v>
      </c>
      <c r="B320" t="s">
        <v>695</v>
      </c>
      <c r="C320">
        <v>37</v>
      </c>
      <c r="D320" t="s">
        <v>18</v>
      </c>
      <c r="E320">
        <v>5</v>
      </c>
      <c r="F320" s="133">
        <v>9200000</v>
      </c>
      <c r="G320">
        <v>32</v>
      </c>
      <c r="H320">
        <v>47</v>
      </c>
      <c r="I320">
        <v>6</v>
      </c>
      <c r="J320">
        <v>25</v>
      </c>
      <c r="K320">
        <v>31</v>
      </c>
      <c r="L320">
        <v>0.66</v>
      </c>
      <c r="M320" s="134" cm="1">
        <f t="array" ref="M320">_xlfn.IFS(A320=2024,88000000,A320=2023,83500000,A320=2022,82500000,A320=2021,81500000,A320=2020,81500000)</f>
        <v>81500000</v>
      </c>
      <c r="N320" s="135">
        <f t="shared" si="4"/>
        <v>0.11288343558282209</v>
      </c>
    </row>
    <row r="321" spans="1:14">
      <c r="A321">
        <v>2021</v>
      </c>
      <c r="B321" t="s">
        <v>697</v>
      </c>
      <c r="C321">
        <v>34</v>
      </c>
      <c r="D321" t="s">
        <v>26</v>
      </c>
      <c r="E321">
        <v>8</v>
      </c>
      <c r="F321" s="133">
        <v>9059000</v>
      </c>
      <c r="G321">
        <v>29</v>
      </c>
      <c r="H321">
        <v>80</v>
      </c>
      <c r="I321">
        <v>23</v>
      </c>
      <c r="J321">
        <v>73</v>
      </c>
      <c r="K321">
        <v>96</v>
      </c>
      <c r="L321">
        <v>1.2</v>
      </c>
      <c r="M321" s="134" cm="1">
        <f t="array" ref="M321">_xlfn.IFS(A321=2024,88000000,A321=2023,83500000,A321=2022,82500000,A321=2021,81500000,A321=2020,81500000)</f>
        <v>81500000</v>
      </c>
      <c r="N321" s="135">
        <f t="shared" si="4"/>
        <v>0.11115337423312883</v>
      </c>
    </row>
    <row r="322" spans="1:14">
      <c r="A322">
        <v>2021</v>
      </c>
      <c r="B322" t="s">
        <v>801</v>
      </c>
      <c r="C322">
        <v>36</v>
      </c>
      <c r="D322" t="s">
        <v>26</v>
      </c>
      <c r="E322">
        <v>8</v>
      </c>
      <c r="F322" s="133">
        <v>9000000</v>
      </c>
      <c r="G322">
        <v>25</v>
      </c>
      <c r="H322">
        <v>77</v>
      </c>
      <c r="I322">
        <v>5</v>
      </c>
      <c r="J322">
        <v>17</v>
      </c>
      <c r="K322">
        <v>22</v>
      </c>
      <c r="L322">
        <v>0.28999999999999998</v>
      </c>
      <c r="M322" s="134" cm="1">
        <f t="array" ref="M322">_xlfn.IFS(A322=2024,88000000,A322=2023,83500000,A322=2022,82500000,A322=2021,81500000,A322=2020,81500000)</f>
        <v>81500000</v>
      </c>
      <c r="N322" s="135">
        <f t="shared" si="4"/>
        <v>0.11042944785276074</v>
      </c>
    </row>
    <row r="323" spans="1:14">
      <c r="A323">
        <v>2021</v>
      </c>
      <c r="B323" t="s">
        <v>698</v>
      </c>
      <c r="C323">
        <v>31</v>
      </c>
      <c r="D323" t="s">
        <v>26</v>
      </c>
      <c r="E323">
        <v>7</v>
      </c>
      <c r="F323" s="133">
        <v>9000000</v>
      </c>
      <c r="G323">
        <v>28</v>
      </c>
      <c r="H323">
        <v>62</v>
      </c>
      <c r="I323">
        <v>9</v>
      </c>
      <c r="J323">
        <v>21</v>
      </c>
      <c r="K323">
        <v>30</v>
      </c>
      <c r="L323">
        <v>0.48</v>
      </c>
      <c r="M323" s="134" cm="1">
        <f t="array" ref="M323">_xlfn.IFS(A323=2024,88000000,A323=2023,83500000,A323=2022,82500000,A323=2021,81500000,A323=2020,81500000)</f>
        <v>81500000</v>
      </c>
      <c r="N323" s="135">
        <f t="shared" ref="N323:N386" si="5">F323/M323</f>
        <v>0.11042944785276074</v>
      </c>
    </row>
    <row r="324" spans="1:14">
      <c r="A324">
        <v>2021</v>
      </c>
      <c r="B324" t="s">
        <v>700</v>
      </c>
      <c r="C324">
        <v>28</v>
      </c>
      <c r="D324" t="s">
        <v>364</v>
      </c>
      <c r="E324">
        <v>5</v>
      </c>
      <c r="F324" s="133">
        <v>9000000</v>
      </c>
      <c r="G324">
        <v>24</v>
      </c>
      <c r="H324">
        <v>81</v>
      </c>
      <c r="I324">
        <v>47</v>
      </c>
      <c r="J324">
        <v>61</v>
      </c>
      <c r="K324">
        <v>108</v>
      </c>
      <c r="L324">
        <v>1.33</v>
      </c>
      <c r="M324" s="134" cm="1">
        <f t="array" ref="M324">_xlfn.IFS(A324=2024,88000000,A324=2023,83500000,A324=2022,82500000,A324=2021,81500000,A324=2020,81500000)</f>
        <v>81500000</v>
      </c>
      <c r="N324" s="135">
        <f t="shared" si="5"/>
        <v>0.11042944785276074</v>
      </c>
    </row>
    <row r="325" spans="1:14">
      <c r="A325">
        <v>2021</v>
      </c>
      <c r="B325" t="s">
        <v>701</v>
      </c>
      <c r="C325">
        <v>26</v>
      </c>
      <c r="D325" t="s">
        <v>26</v>
      </c>
      <c r="E325">
        <v>6</v>
      </c>
      <c r="F325" s="133">
        <v>9000000</v>
      </c>
      <c r="G325">
        <v>22</v>
      </c>
      <c r="H325">
        <v>77</v>
      </c>
      <c r="I325">
        <v>28</v>
      </c>
      <c r="J325">
        <v>58</v>
      </c>
      <c r="K325">
        <v>86</v>
      </c>
      <c r="L325">
        <v>1.1200000000000001</v>
      </c>
      <c r="M325" s="134" cm="1">
        <f t="array" ref="M325">_xlfn.IFS(A325=2024,88000000,A325=2023,83500000,A325=2022,82500000,A325=2021,81500000,A325=2020,81500000)</f>
        <v>81500000</v>
      </c>
      <c r="N325" s="135">
        <f t="shared" si="5"/>
        <v>0.11042944785276074</v>
      </c>
    </row>
    <row r="326" spans="1:14">
      <c r="A326">
        <v>2021</v>
      </c>
      <c r="B326" t="s">
        <v>702</v>
      </c>
      <c r="C326">
        <v>35</v>
      </c>
      <c r="D326" t="s">
        <v>26</v>
      </c>
      <c r="E326">
        <v>7</v>
      </c>
      <c r="F326" s="133">
        <v>8800000</v>
      </c>
      <c r="G326">
        <v>30</v>
      </c>
      <c r="H326">
        <v>80</v>
      </c>
      <c r="I326">
        <v>13</v>
      </c>
      <c r="J326">
        <v>31</v>
      </c>
      <c r="K326">
        <v>44</v>
      </c>
      <c r="L326">
        <v>0.55000000000000004</v>
      </c>
      <c r="M326" s="134" cm="1">
        <f t="array" ref="M326">_xlfn.IFS(A326=2024,88000000,A326=2023,83500000,A326=2022,82500000,A326=2021,81500000,A326=2020,81500000)</f>
        <v>81500000</v>
      </c>
      <c r="N326" s="135">
        <f t="shared" si="5"/>
        <v>0.10797546012269939</v>
      </c>
    </row>
    <row r="327" spans="1:14">
      <c r="A327">
        <v>2021</v>
      </c>
      <c r="B327" t="s">
        <v>704</v>
      </c>
      <c r="C327">
        <v>37</v>
      </c>
      <c r="D327" t="s">
        <v>18</v>
      </c>
      <c r="E327">
        <v>12</v>
      </c>
      <c r="F327" s="133">
        <v>8700000</v>
      </c>
      <c r="G327">
        <v>24</v>
      </c>
      <c r="H327">
        <v>69</v>
      </c>
      <c r="I327">
        <v>31</v>
      </c>
      <c r="J327">
        <v>53</v>
      </c>
      <c r="K327">
        <v>84</v>
      </c>
      <c r="L327">
        <v>1.22</v>
      </c>
      <c r="M327" s="134" cm="1">
        <f t="array" ref="M327">_xlfn.IFS(A327=2024,88000000,A327=2023,83500000,A327=2022,82500000,A327=2021,81500000,A327=2020,81500000)</f>
        <v>81500000</v>
      </c>
      <c r="N327" s="135">
        <f t="shared" si="5"/>
        <v>0.10674846625766871</v>
      </c>
    </row>
    <row r="328" spans="1:14">
      <c r="A328">
        <v>2021</v>
      </c>
      <c r="B328" t="s">
        <v>727</v>
      </c>
      <c r="C328">
        <v>35</v>
      </c>
      <c r="D328" t="s">
        <v>18</v>
      </c>
      <c r="E328">
        <v>8</v>
      </c>
      <c r="F328" s="133">
        <v>8500000</v>
      </c>
      <c r="G328">
        <v>26</v>
      </c>
      <c r="H328">
        <v>81</v>
      </c>
      <c r="I328">
        <v>42</v>
      </c>
      <c r="J328">
        <v>64</v>
      </c>
      <c r="K328">
        <v>106</v>
      </c>
      <c r="L328">
        <v>1.31</v>
      </c>
      <c r="M328" s="134" cm="1">
        <f t="array" ref="M328">_xlfn.IFS(A328=2024,88000000,A328=2023,83500000,A328=2022,82500000,A328=2021,81500000,A328=2020,81500000)</f>
        <v>81500000</v>
      </c>
      <c r="N328" s="135">
        <f t="shared" si="5"/>
        <v>0.10429447852760736</v>
      </c>
    </row>
    <row r="329" spans="1:14">
      <c r="A329">
        <v>2021</v>
      </c>
      <c r="B329" t="s">
        <v>713</v>
      </c>
      <c r="C329">
        <v>29</v>
      </c>
      <c r="D329" t="s">
        <v>18</v>
      </c>
      <c r="E329">
        <v>8</v>
      </c>
      <c r="F329" s="133">
        <v>8500000</v>
      </c>
      <c r="G329">
        <v>21</v>
      </c>
      <c r="H329">
        <v>80</v>
      </c>
      <c r="I329">
        <v>55</v>
      </c>
      <c r="J329">
        <v>55</v>
      </c>
      <c r="K329">
        <v>110</v>
      </c>
      <c r="L329">
        <v>1.38</v>
      </c>
      <c r="M329" s="134" cm="1">
        <f t="array" ref="M329">_xlfn.IFS(A329=2024,88000000,A329=2023,83500000,A329=2022,82500000,A329=2021,81500000,A329=2020,81500000)</f>
        <v>81500000</v>
      </c>
      <c r="N329" s="135">
        <f t="shared" si="5"/>
        <v>0.10429447852760736</v>
      </c>
    </row>
    <row r="330" spans="1:14">
      <c r="A330">
        <v>2021</v>
      </c>
      <c r="B330" t="s">
        <v>682</v>
      </c>
      <c r="C330">
        <v>27</v>
      </c>
      <c r="D330" t="s">
        <v>18</v>
      </c>
      <c r="E330">
        <v>5</v>
      </c>
      <c r="F330" s="133">
        <v>8460250</v>
      </c>
      <c r="G330">
        <v>21</v>
      </c>
      <c r="H330">
        <v>79</v>
      </c>
      <c r="I330">
        <v>37</v>
      </c>
      <c r="J330">
        <v>44</v>
      </c>
      <c r="K330">
        <v>81</v>
      </c>
      <c r="L330">
        <v>1.03</v>
      </c>
      <c r="M330" s="134" cm="1">
        <f t="array" ref="M330">_xlfn.IFS(A330=2024,88000000,A330=2023,83500000,A330=2022,82500000,A330=2021,81500000,A330=2020,81500000)</f>
        <v>81500000</v>
      </c>
      <c r="N330" s="135">
        <f t="shared" si="5"/>
        <v>0.10380674846625768</v>
      </c>
    </row>
    <row r="331" spans="1:14">
      <c r="A331">
        <v>2021</v>
      </c>
      <c r="B331" t="s">
        <v>717</v>
      </c>
      <c r="C331">
        <v>25</v>
      </c>
      <c r="D331" t="s">
        <v>26</v>
      </c>
      <c r="E331">
        <v>8</v>
      </c>
      <c r="F331" s="133">
        <v>8450000</v>
      </c>
      <c r="G331">
        <v>21</v>
      </c>
      <c r="H331">
        <v>70</v>
      </c>
      <c r="I331">
        <v>5</v>
      </c>
      <c r="J331">
        <v>31</v>
      </c>
      <c r="K331">
        <v>36</v>
      </c>
      <c r="L331">
        <v>0.51</v>
      </c>
      <c r="M331" s="134" cm="1">
        <f t="array" ref="M331">_xlfn.IFS(A331=2024,88000000,A331=2023,83500000,A331=2022,82500000,A331=2021,81500000,A331=2020,81500000)</f>
        <v>81500000</v>
      </c>
      <c r="N331" s="135">
        <f t="shared" si="5"/>
        <v>0.10368098159509202</v>
      </c>
    </row>
    <row r="332" spans="1:14">
      <c r="A332">
        <v>2021</v>
      </c>
      <c r="B332" t="s">
        <v>720</v>
      </c>
      <c r="C332">
        <v>25</v>
      </c>
      <c r="D332" t="s">
        <v>364</v>
      </c>
      <c r="E332">
        <v>7</v>
      </c>
      <c r="F332" s="133">
        <v>8330674</v>
      </c>
      <c r="G332">
        <v>22</v>
      </c>
      <c r="H332">
        <v>79</v>
      </c>
      <c r="I332">
        <v>30</v>
      </c>
      <c r="J332">
        <v>37</v>
      </c>
      <c r="K332">
        <v>67</v>
      </c>
      <c r="L332">
        <v>0.85</v>
      </c>
      <c r="M332" s="134" cm="1">
        <f t="array" ref="M332">_xlfn.IFS(A332=2024,88000000,A332=2023,83500000,A332=2022,82500000,A332=2021,81500000,A332=2020,81500000)</f>
        <v>81500000</v>
      </c>
      <c r="N332" s="135">
        <f t="shared" si="5"/>
        <v>0.10221685889570552</v>
      </c>
    </row>
    <row r="333" spans="1:14">
      <c r="A333">
        <v>2021</v>
      </c>
      <c r="B333" t="s">
        <v>777</v>
      </c>
      <c r="C333">
        <v>37</v>
      </c>
      <c r="D333" t="s">
        <v>18</v>
      </c>
      <c r="E333">
        <v>8</v>
      </c>
      <c r="F333" s="133">
        <v>8275000</v>
      </c>
      <c r="G333">
        <v>25</v>
      </c>
      <c r="H333">
        <v>75</v>
      </c>
      <c r="I333">
        <v>21</v>
      </c>
      <c r="J333">
        <v>44</v>
      </c>
      <c r="K333">
        <v>65</v>
      </c>
      <c r="L333">
        <v>0.87</v>
      </c>
      <c r="M333" s="134" cm="1">
        <f t="array" ref="M333">_xlfn.IFS(A333=2024,88000000,A333=2023,83500000,A333=2022,82500000,A333=2021,81500000,A333=2020,81500000)</f>
        <v>81500000</v>
      </c>
      <c r="N333" s="135">
        <f t="shared" si="5"/>
        <v>0.10153374233128834</v>
      </c>
    </row>
    <row r="334" spans="1:14">
      <c r="A334">
        <v>2021</v>
      </c>
      <c r="B334" t="s">
        <v>767</v>
      </c>
      <c r="C334">
        <v>35</v>
      </c>
      <c r="D334" t="s">
        <v>673</v>
      </c>
      <c r="E334">
        <v>8</v>
      </c>
      <c r="F334" s="133">
        <v>8250000</v>
      </c>
      <c r="G334">
        <v>25</v>
      </c>
      <c r="H334">
        <v>79</v>
      </c>
      <c r="I334">
        <v>6</v>
      </c>
      <c r="J334">
        <v>56</v>
      </c>
      <c r="K334">
        <v>62</v>
      </c>
      <c r="L334">
        <v>0.78</v>
      </c>
      <c r="M334" s="134" cm="1">
        <f t="array" ref="M334">_xlfn.IFS(A334=2024,88000000,A334=2023,83500000,A334=2022,82500000,A334=2021,81500000,A334=2020,81500000)</f>
        <v>81500000</v>
      </c>
      <c r="N334" s="135">
        <f t="shared" si="5"/>
        <v>0.10122699386503067</v>
      </c>
    </row>
    <row r="335" spans="1:14">
      <c r="A335">
        <v>2021</v>
      </c>
      <c r="B335" t="s">
        <v>726</v>
      </c>
      <c r="C335">
        <v>40</v>
      </c>
      <c r="D335" t="s">
        <v>26</v>
      </c>
      <c r="E335">
        <v>8</v>
      </c>
      <c r="F335" s="133">
        <v>8000000</v>
      </c>
      <c r="G335">
        <v>31</v>
      </c>
      <c r="H335">
        <v>82</v>
      </c>
      <c r="I335">
        <v>10</v>
      </c>
      <c r="J335">
        <v>44</v>
      </c>
      <c r="K335">
        <v>54</v>
      </c>
      <c r="L335">
        <v>0.66</v>
      </c>
      <c r="M335" s="134" cm="1">
        <f t="array" ref="M335">_xlfn.IFS(A335=2024,88000000,A335=2023,83500000,A335=2022,82500000,A335=2021,81500000,A335=2020,81500000)</f>
        <v>81500000</v>
      </c>
      <c r="N335" s="135">
        <f t="shared" si="5"/>
        <v>9.815950920245399E-2</v>
      </c>
    </row>
    <row r="336" spans="1:14">
      <c r="A336">
        <v>2021</v>
      </c>
      <c r="B336" t="s">
        <v>802</v>
      </c>
      <c r="C336">
        <v>37</v>
      </c>
      <c r="D336" t="s">
        <v>673</v>
      </c>
      <c r="E336">
        <v>8</v>
      </c>
      <c r="F336" s="133">
        <v>8000000</v>
      </c>
      <c r="G336">
        <v>25</v>
      </c>
      <c r="H336">
        <v>82</v>
      </c>
      <c r="I336">
        <v>8</v>
      </c>
      <c r="J336">
        <v>44</v>
      </c>
      <c r="K336">
        <v>52</v>
      </c>
      <c r="L336">
        <v>0.63</v>
      </c>
      <c r="M336" s="134" cm="1">
        <f t="array" ref="M336">_xlfn.IFS(A336=2024,88000000,A336=2023,83500000,A336=2022,82500000,A336=2021,81500000,A336=2020,81500000)</f>
        <v>81500000</v>
      </c>
      <c r="N336" s="135">
        <f t="shared" si="5"/>
        <v>9.815950920245399E-2</v>
      </c>
    </row>
    <row r="337" spans="1:14">
      <c r="A337">
        <v>2021</v>
      </c>
      <c r="B337" t="s">
        <v>728</v>
      </c>
      <c r="C337">
        <v>36</v>
      </c>
      <c r="D337" t="s">
        <v>18</v>
      </c>
      <c r="E337">
        <v>8</v>
      </c>
      <c r="F337" s="133">
        <v>8000000</v>
      </c>
      <c r="G337">
        <v>29</v>
      </c>
      <c r="H337">
        <v>77</v>
      </c>
      <c r="I337">
        <v>23</v>
      </c>
      <c r="J337">
        <v>33</v>
      </c>
      <c r="K337">
        <v>56</v>
      </c>
      <c r="L337">
        <v>0.73</v>
      </c>
      <c r="M337" s="134" cm="1">
        <f t="array" ref="M337">_xlfn.IFS(A337=2024,88000000,A337=2023,83500000,A337=2022,82500000,A337=2021,81500000,A337=2020,81500000)</f>
        <v>81500000</v>
      </c>
      <c r="N337" s="135">
        <f t="shared" si="5"/>
        <v>9.815950920245399E-2</v>
      </c>
    </row>
    <row r="338" spans="1:14">
      <c r="A338">
        <v>2021</v>
      </c>
      <c r="B338" t="s">
        <v>729</v>
      </c>
      <c r="C338">
        <v>35</v>
      </c>
      <c r="D338" t="s">
        <v>26</v>
      </c>
      <c r="E338">
        <v>8</v>
      </c>
      <c r="F338" s="133">
        <v>8000000</v>
      </c>
      <c r="G338">
        <v>28</v>
      </c>
      <c r="H338">
        <v>78</v>
      </c>
      <c r="I338">
        <v>17</v>
      </c>
      <c r="J338">
        <v>54</v>
      </c>
      <c r="K338">
        <v>71</v>
      </c>
      <c r="L338">
        <v>0.91</v>
      </c>
      <c r="M338" s="134" cm="1">
        <f t="array" ref="M338">_xlfn.IFS(A338=2024,88000000,A338=2023,83500000,A338=2022,82500000,A338=2021,81500000,A338=2020,81500000)</f>
        <v>81500000</v>
      </c>
      <c r="N338" s="135">
        <f t="shared" si="5"/>
        <v>9.815950920245399E-2</v>
      </c>
    </row>
    <row r="339" spans="1:14">
      <c r="A339">
        <v>2021</v>
      </c>
      <c r="B339" t="s">
        <v>731</v>
      </c>
      <c r="C339">
        <v>31</v>
      </c>
      <c r="D339" t="s">
        <v>26</v>
      </c>
      <c r="E339">
        <v>7</v>
      </c>
      <c r="F339" s="133">
        <v>8000000</v>
      </c>
      <c r="G339">
        <v>25</v>
      </c>
      <c r="H339">
        <v>81</v>
      </c>
      <c r="I339">
        <v>11</v>
      </c>
      <c r="J339">
        <v>28</v>
      </c>
      <c r="K339">
        <v>39</v>
      </c>
      <c r="L339">
        <v>0.48</v>
      </c>
      <c r="M339" s="134" cm="1">
        <f t="array" ref="M339">_xlfn.IFS(A339=2024,88000000,A339=2023,83500000,A339=2022,82500000,A339=2021,81500000,A339=2020,81500000)</f>
        <v>81500000</v>
      </c>
      <c r="N339" s="135">
        <f t="shared" si="5"/>
        <v>9.815950920245399E-2</v>
      </c>
    </row>
    <row r="340" spans="1:14">
      <c r="A340">
        <v>2021</v>
      </c>
      <c r="B340" t="s">
        <v>732</v>
      </c>
      <c r="C340">
        <v>28</v>
      </c>
      <c r="D340" t="s">
        <v>26</v>
      </c>
      <c r="E340">
        <v>8</v>
      </c>
      <c r="F340" s="133">
        <v>8000000</v>
      </c>
      <c r="G340">
        <v>22</v>
      </c>
      <c r="H340">
        <v>59</v>
      </c>
      <c r="I340">
        <v>7</v>
      </c>
      <c r="J340">
        <v>31</v>
      </c>
      <c r="K340">
        <v>38</v>
      </c>
      <c r="L340">
        <v>0.64</v>
      </c>
      <c r="M340" s="134" cm="1">
        <f t="array" ref="M340">_xlfn.IFS(A340=2024,88000000,A340=2023,83500000,A340=2022,82500000,A340=2021,81500000,A340=2020,81500000)</f>
        <v>81500000</v>
      </c>
      <c r="N340" s="135">
        <f t="shared" si="5"/>
        <v>9.815950920245399E-2</v>
      </c>
    </row>
    <row r="341" spans="1:14">
      <c r="A341">
        <v>2021</v>
      </c>
      <c r="B341" t="s">
        <v>735</v>
      </c>
      <c r="C341">
        <v>34</v>
      </c>
      <c r="D341" t="s">
        <v>26</v>
      </c>
      <c r="E341">
        <v>8</v>
      </c>
      <c r="F341" s="133">
        <v>7875000</v>
      </c>
      <c r="G341">
        <v>25</v>
      </c>
      <c r="H341">
        <v>82</v>
      </c>
      <c r="I341">
        <v>20</v>
      </c>
      <c r="J341">
        <v>65</v>
      </c>
      <c r="K341">
        <v>85</v>
      </c>
      <c r="L341">
        <v>1.04</v>
      </c>
      <c r="M341" s="134" cm="1">
        <f t="array" ref="M341">_xlfn.IFS(A341=2024,88000000,A341=2023,83500000,A341=2022,82500000,A341=2021,81500000,A341=2020,81500000)</f>
        <v>81500000</v>
      </c>
      <c r="N341" s="135">
        <f t="shared" si="5"/>
        <v>9.6625766871165641E-2</v>
      </c>
    </row>
    <row r="342" spans="1:14">
      <c r="A342">
        <v>2021</v>
      </c>
      <c r="B342" t="s">
        <v>740</v>
      </c>
      <c r="C342">
        <v>39</v>
      </c>
      <c r="D342" t="s">
        <v>26</v>
      </c>
      <c r="E342">
        <v>14</v>
      </c>
      <c r="F342" s="133">
        <v>7857143</v>
      </c>
      <c r="G342">
        <v>26</v>
      </c>
      <c r="H342">
        <v>0</v>
      </c>
      <c r="I342">
        <v>0</v>
      </c>
      <c r="J342">
        <v>0</v>
      </c>
      <c r="K342">
        <v>0</v>
      </c>
      <c r="L342">
        <v>0</v>
      </c>
      <c r="M342" s="134" cm="1">
        <f t="array" ref="M342">_xlfn.IFS(A342=2024,88000000,A342=2023,83500000,A342=2022,82500000,A342=2021,81500000,A342=2020,81500000)</f>
        <v>81500000</v>
      </c>
      <c r="N342" s="135">
        <f t="shared" si="5"/>
        <v>9.6406662576687119E-2</v>
      </c>
    </row>
    <row r="343" spans="1:14">
      <c r="A343">
        <v>2021</v>
      </c>
      <c r="B343" t="s">
        <v>741</v>
      </c>
      <c r="C343">
        <v>25</v>
      </c>
      <c r="D343" t="s">
        <v>26</v>
      </c>
      <c r="E343">
        <v>6</v>
      </c>
      <c r="F343" s="133">
        <v>7850000</v>
      </c>
      <c r="G343">
        <v>21</v>
      </c>
      <c r="H343">
        <v>76</v>
      </c>
      <c r="I343">
        <v>8</v>
      </c>
      <c r="J343">
        <v>60</v>
      </c>
      <c r="K343">
        <v>68</v>
      </c>
      <c r="L343">
        <v>0.89</v>
      </c>
      <c r="M343" s="134" cm="1">
        <f t="array" ref="M343">_xlfn.IFS(A343=2024,88000000,A343=2023,83500000,A343=2022,82500000,A343=2021,81500000,A343=2020,81500000)</f>
        <v>81500000</v>
      </c>
      <c r="N343" s="135">
        <f t="shared" si="5"/>
        <v>9.6319018404907975E-2</v>
      </c>
    </row>
    <row r="344" spans="1:14">
      <c r="A344">
        <v>2021</v>
      </c>
      <c r="B344" t="s">
        <v>747</v>
      </c>
      <c r="C344">
        <v>25</v>
      </c>
      <c r="D344" t="s">
        <v>673</v>
      </c>
      <c r="E344">
        <v>8</v>
      </c>
      <c r="F344" s="133">
        <v>7750000</v>
      </c>
      <c r="G344">
        <v>21</v>
      </c>
      <c r="H344">
        <v>78</v>
      </c>
      <c r="I344">
        <v>30</v>
      </c>
      <c r="J344">
        <v>39</v>
      </c>
      <c r="K344">
        <v>69</v>
      </c>
      <c r="L344">
        <v>0.88</v>
      </c>
      <c r="M344" s="134" cm="1">
        <f t="array" ref="M344">_xlfn.IFS(A344=2024,88000000,A344=2023,83500000,A344=2022,82500000,A344=2021,81500000,A344=2020,81500000)</f>
        <v>81500000</v>
      </c>
      <c r="N344" s="135">
        <f t="shared" si="5"/>
        <v>9.5092024539877307E-2</v>
      </c>
    </row>
    <row r="345" spans="1:14">
      <c r="A345">
        <v>2021</v>
      </c>
      <c r="B345" t="s">
        <v>748</v>
      </c>
      <c r="C345">
        <v>35</v>
      </c>
      <c r="D345" t="s">
        <v>26</v>
      </c>
      <c r="E345">
        <v>7</v>
      </c>
      <c r="F345" s="133">
        <v>7575000</v>
      </c>
      <c r="G345">
        <v>29</v>
      </c>
      <c r="H345">
        <v>65</v>
      </c>
      <c r="I345">
        <v>10</v>
      </c>
      <c r="J345">
        <v>30</v>
      </c>
      <c r="K345">
        <v>40</v>
      </c>
      <c r="L345">
        <v>0.62</v>
      </c>
      <c r="M345" s="134" cm="1">
        <f t="array" ref="M345">_xlfn.IFS(A345=2024,88000000,A345=2023,83500000,A345=2022,82500000,A345=2021,81500000,A345=2020,81500000)</f>
        <v>81500000</v>
      </c>
      <c r="N345" s="135">
        <f t="shared" si="5"/>
        <v>9.2944785276073624E-2</v>
      </c>
    </row>
    <row r="346" spans="1:14">
      <c r="A346">
        <v>2021</v>
      </c>
      <c r="B346" t="s">
        <v>784</v>
      </c>
      <c r="C346">
        <v>34</v>
      </c>
      <c r="D346" t="s">
        <v>18</v>
      </c>
      <c r="E346">
        <v>7</v>
      </c>
      <c r="F346" s="133">
        <v>7500000</v>
      </c>
      <c r="G346">
        <v>24</v>
      </c>
      <c r="H346">
        <v>78</v>
      </c>
      <c r="I346">
        <v>21</v>
      </c>
      <c r="J346">
        <v>37</v>
      </c>
      <c r="K346">
        <v>58</v>
      </c>
      <c r="L346">
        <v>0.74</v>
      </c>
      <c r="M346" s="134" cm="1">
        <f t="array" ref="M346">_xlfn.IFS(A346=2024,88000000,A346=2023,83500000,A346=2022,82500000,A346=2021,81500000,A346=2020,81500000)</f>
        <v>81500000</v>
      </c>
      <c r="N346" s="135">
        <f t="shared" si="5"/>
        <v>9.202453987730061E-2</v>
      </c>
    </row>
    <row r="347" spans="1:14">
      <c r="A347">
        <v>2021</v>
      </c>
      <c r="B347" t="s">
        <v>785</v>
      </c>
      <c r="C347">
        <v>33</v>
      </c>
      <c r="D347" t="s">
        <v>673</v>
      </c>
      <c r="E347">
        <v>8</v>
      </c>
      <c r="F347" s="133">
        <v>7500000</v>
      </c>
      <c r="G347">
        <v>23</v>
      </c>
      <c r="H347">
        <v>75</v>
      </c>
      <c r="I347">
        <v>34</v>
      </c>
      <c r="J347">
        <v>48</v>
      </c>
      <c r="K347">
        <v>82</v>
      </c>
      <c r="L347">
        <v>1.0900000000000001</v>
      </c>
      <c r="M347" s="134" cm="1">
        <f t="array" ref="M347">_xlfn.IFS(A347=2024,88000000,A347=2023,83500000,A347=2022,82500000,A347=2021,81500000,A347=2020,81500000)</f>
        <v>81500000</v>
      </c>
      <c r="N347" s="135">
        <f t="shared" si="5"/>
        <v>9.202453987730061E-2</v>
      </c>
    </row>
    <row r="348" spans="1:14">
      <c r="A348">
        <v>2021</v>
      </c>
      <c r="B348" t="s">
        <v>750</v>
      </c>
      <c r="C348">
        <v>29</v>
      </c>
      <c r="D348" t="s">
        <v>26</v>
      </c>
      <c r="E348">
        <v>8</v>
      </c>
      <c r="F348" s="133">
        <v>7500000</v>
      </c>
      <c r="G348">
        <v>20</v>
      </c>
      <c r="H348">
        <v>61</v>
      </c>
      <c r="I348">
        <v>15</v>
      </c>
      <c r="J348">
        <v>42</v>
      </c>
      <c r="K348">
        <v>57</v>
      </c>
      <c r="L348">
        <v>0.93</v>
      </c>
      <c r="M348" s="134" cm="1">
        <f t="array" ref="M348">_xlfn.IFS(A348=2024,88000000,A348=2023,83500000,A348=2022,82500000,A348=2021,81500000,A348=2020,81500000)</f>
        <v>81500000</v>
      </c>
      <c r="N348" s="135">
        <f t="shared" si="5"/>
        <v>9.202453987730061E-2</v>
      </c>
    </row>
    <row r="349" spans="1:14">
      <c r="A349">
        <v>2021</v>
      </c>
      <c r="B349" t="s">
        <v>706</v>
      </c>
      <c r="C349">
        <v>27</v>
      </c>
      <c r="D349" t="s">
        <v>364</v>
      </c>
      <c r="E349">
        <v>1</v>
      </c>
      <c r="F349" s="133">
        <v>7500000</v>
      </c>
      <c r="G349">
        <v>23</v>
      </c>
      <c r="H349">
        <v>56</v>
      </c>
      <c r="I349">
        <v>26</v>
      </c>
      <c r="J349">
        <v>30</v>
      </c>
      <c r="K349">
        <v>56</v>
      </c>
      <c r="L349">
        <v>1</v>
      </c>
      <c r="M349" s="134" cm="1">
        <f t="array" ref="M349">_xlfn.IFS(A349=2024,88000000,A349=2023,83500000,A349=2022,82500000,A349=2021,81500000,A349=2020,81500000)</f>
        <v>81500000</v>
      </c>
      <c r="N349" s="135">
        <f t="shared" si="5"/>
        <v>9.202453987730061E-2</v>
      </c>
    </row>
    <row r="350" spans="1:14">
      <c r="A350">
        <v>2021</v>
      </c>
      <c r="B350" t="s">
        <v>669</v>
      </c>
      <c r="C350">
        <v>26</v>
      </c>
      <c r="D350" t="s">
        <v>18</v>
      </c>
      <c r="E350">
        <v>3</v>
      </c>
      <c r="F350" s="133">
        <v>7350000</v>
      </c>
      <c r="G350">
        <v>22</v>
      </c>
      <c r="H350">
        <v>80</v>
      </c>
      <c r="I350">
        <v>32</v>
      </c>
      <c r="J350">
        <v>36</v>
      </c>
      <c r="K350">
        <v>68</v>
      </c>
      <c r="L350">
        <v>0.85</v>
      </c>
      <c r="M350" s="134" cm="1">
        <f t="array" ref="M350">_xlfn.IFS(A350=2024,88000000,A350=2023,83500000,A350=2022,82500000,A350=2021,81500000,A350=2020,81500000)</f>
        <v>81500000</v>
      </c>
      <c r="N350" s="135">
        <f t="shared" si="5"/>
        <v>9.0184049079754608E-2</v>
      </c>
    </row>
    <row r="351" spans="1:14">
      <c r="A351">
        <v>2021</v>
      </c>
      <c r="B351" t="s">
        <v>803</v>
      </c>
      <c r="C351">
        <v>38</v>
      </c>
      <c r="D351" t="s">
        <v>26</v>
      </c>
      <c r="E351">
        <v>8</v>
      </c>
      <c r="F351" s="133">
        <v>7250000</v>
      </c>
      <c r="G351">
        <v>26</v>
      </c>
      <c r="H351">
        <v>78</v>
      </c>
      <c r="I351">
        <v>10</v>
      </c>
      <c r="J351">
        <v>58</v>
      </c>
      <c r="K351">
        <v>68</v>
      </c>
      <c r="L351">
        <v>0.87</v>
      </c>
      <c r="M351" s="134" cm="1">
        <f t="array" ref="M351">_xlfn.IFS(A351=2024,88000000,A351=2023,83500000,A351=2022,82500000,A351=2021,81500000,A351=2020,81500000)</f>
        <v>81500000</v>
      </c>
      <c r="N351" s="135">
        <f t="shared" si="5"/>
        <v>8.8957055214723926E-2</v>
      </c>
    </row>
    <row r="352" spans="1:14">
      <c r="A352">
        <v>2021</v>
      </c>
      <c r="B352" t="s">
        <v>756</v>
      </c>
      <c r="C352">
        <v>26</v>
      </c>
      <c r="D352" t="s">
        <v>18</v>
      </c>
      <c r="E352">
        <v>7</v>
      </c>
      <c r="F352" s="133">
        <v>7250000</v>
      </c>
      <c r="G352">
        <v>20</v>
      </c>
      <c r="H352">
        <v>70</v>
      </c>
      <c r="I352">
        <v>21</v>
      </c>
      <c r="J352">
        <v>39</v>
      </c>
      <c r="K352">
        <v>60</v>
      </c>
      <c r="L352">
        <v>0.86</v>
      </c>
      <c r="M352" s="134" cm="1">
        <f t="array" ref="M352">_xlfn.IFS(A352=2024,88000000,A352=2023,83500000,A352=2022,82500000,A352=2021,81500000,A352=2020,81500000)</f>
        <v>81500000</v>
      </c>
      <c r="N352" s="135">
        <f t="shared" si="5"/>
        <v>8.8957055214723926E-2</v>
      </c>
    </row>
    <row r="353" spans="1:14">
      <c r="A353">
        <v>2021</v>
      </c>
      <c r="B353" t="s">
        <v>757</v>
      </c>
      <c r="C353">
        <v>26</v>
      </c>
      <c r="D353" t="s">
        <v>673</v>
      </c>
      <c r="E353">
        <v>8</v>
      </c>
      <c r="F353" s="133">
        <v>7150000</v>
      </c>
      <c r="G353">
        <v>21</v>
      </c>
      <c r="H353">
        <v>67</v>
      </c>
      <c r="I353">
        <v>28</v>
      </c>
      <c r="J353">
        <v>35</v>
      </c>
      <c r="K353">
        <v>63</v>
      </c>
      <c r="L353">
        <v>0.94</v>
      </c>
      <c r="M353" s="134" cm="1">
        <f t="array" ref="M353">_xlfn.IFS(A353=2024,88000000,A353=2023,83500000,A353=2022,82500000,A353=2021,81500000,A353=2020,81500000)</f>
        <v>81500000</v>
      </c>
      <c r="N353" s="135">
        <f t="shared" si="5"/>
        <v>8.7730061349693245E-2</v>
      </c>
    </row>
    <row r="354" spans="1:14">
      <c r="A354">
        <v>2021</v>
      </c>
      <c r="B354" t="s">
        <v>758</v>
      </c>
      <c r="C354">
        <v>33</v>
      </c>
      <c r="D354" t="s">
        <v>18</v>
      </c>
      <c r="E354">
        <v>7</v>
      </c>
      <c r="F354" s="133">
        <v>7142857</v>
      </c>
      <c r="G354">
        <v>27</v>
      </c>
      <c r="H354">
        <v>48</v>
      </c>
      <c r="I354">
        <v>10</v>
      </c>
      <c r="J354">
        <v>21</v>
      </c>
      <c r="K354">
        <v>31</v>
      </c>
      <c r="L354">
        <v>0.65</v>
      </c>
      <c r="M354" s="134" cm="1">
        <f t="array" ref="M354">_xlfn.IFS(A354=2024,88000000,A354=2023,83500000,A354=2022,82500000,A354=2021,81500000,A354=2020,81500000)</f>
        <v>81500000</v>
      </c>
      <c r="N354" s="135">
        <f t="shared" si="5"/>
        <v>8.7642417177914114E-2</v>
      </c>
    </row>
    <row r="355" spans="1:14">
      <c r="A355">
        <v>2021</v>
      </c>
      <c r="B355" t="s">
        <v>760</v>
      </c>
      <c r="C355">
        <v>28</v>
      </c>
      <c r="D355" t="s">
        <v>364</v>
      </c>
      <c r="E355">
        <v>7</v>
      </c>
      <c r="F355" s="133">
        <v>7142857</v>
      </c>
      <c r="G355">
        <v>22</v>
      </c>
      <c r="H355">
        <v>79</v>
      </c>
      <c r="I355">
        <v>47</v>
      </c>
      <c r="J355">
        <v>46</v>
      </c>
      <c r="K355">
        <v>93</v>
      </c>
      <c r="L355">
        <v>1.18</v>
      </c>
      <c r="M355" s="134" cm="1">
        <f t="array" ref="M355">_xlfn.IFS(A355=2024,88000000,A355=2023,83500000,A355=2022,82500000,A355=2021,81500000,A355=2020,81500000)</f>
        <v>81500000</v>
      </c>
      <c r="N355" s="135">
        <f t="shared" si="5"/>
        <v>8.7642417177914114E-2</v>
      </c>
    </row>
    <row r="356" spans="1:14">
      <c r="A356">
        <v>2021</v>
      </c>
      <c r="B356" t="s">
        <v>764</v>
      </c>
      <c r="C356">
        <v>38</v>
      </c>
      <c r="D356" t="s">
        <v>26</v>
      </c>
      <c r="E356">
        <v>8</v>
      </c>
      <c r="F356" s="133">
        <v>7000000</v>
      </c>
      <c r="G356">
        <v>30</v>
      </c>
      <c r="H356">
        <v>75</v>
      </c>
      <c r="I356">
        <v>3</v>
      </c>
      <c r="J356">
        <v>11</v>
      </c>
      <c r="K356">
        <v>14</v>
      </c>
      <c r="L356">
        <v>0.19</v>
      </c>
      <c r="M356" s="134" cm="1">
        <f t="array" ref="M356">_xlfn.IFS(A356=2024,88000000,A356=2023,83500000,A356=2022,82500000,A356=2021,81500000,A356=2020,81500000)</f>
        <v>81500000</v>
      </c>
      <c r="N356" s="135">
        <f t="shared" si="5"/>
        <v>8.5889570552147243E-2</v>
      </c>
    </row>
    <row r="357" spans="1:14">
      <c r="A357">
        <v>2021</v>
      </c>
      <c r="B357" t="s">
        <v>804</v>
      </c>
      <c r="C357">
        <v>40</v>
      </c>
      <c r="D357" t="s">
        <v>18</v>
      </c>
      <c r="E357">
        <v>3</v>
      </c>
      <c r="F357" s="133">
        <v>7000000</v>
      </c>
      <c r="G357">
        <v>34</v>
      </c>
      <c r="H357">
        <v>82</v>
      </c>
      <c r="I357">
        <v>27</v>
      </c>
      <c r="J357">
        <v>54</v>
      </c>
      <c r="K357">
        <v>81</v>
      </c>
      <c r="L357">
        <v>0.99</v>
      </c>
      <c r="M357" s="134" cm="1">
        <f t="array" ref="M357">_xlfn.IFS(A357=2024,88000000,A357=2023,83500000,A357=2022,82500000,A357=2021,81500000,A357=2020,81500000)</f>
        <v>81500000</v>
      </c>
      <c r="N357" s="135">
        <f t="shared" si="5"/>
        <v>8.5889570552147243E-2</v>
      </c>
    </row>
    <row r="358" spans="1:14">
      <c r="A358">
        <v>2021</v>
      </c>
      <c r="B358" t="s">
        <v>786</v>
      </c>
      <c r="C358">
        <v>36</v>
      </c>
      <c r="D358" t="s">
        <v>364</v>
      </c>
      <c r="E358">
        <v>4</v>
      </c>
      <c r="F358" s="133">
        <v>7000000</v>
      </c>
      <c r="G358">
        <v>29</v>
      </c>
      <c r="H358">
        <v>39</v>
      </c>
      <c r="I358">
        <v>19</v>
      </c>
      <c r="J358">
        <v>18</v>
      </c>
      <c r="K358">
        <v>37</v>
      </c>
      <c r="L358">
        <v>0.95</v>
      </c>
      <c r="M358" s="134" cm="1">
        <f t="array" ref="M358">_xlfn.IFS(A358=2024,88000000,A358=2023,83500000,A358=2022,82500000,A358=2021,81500000,A358=2020,81500000)</f>
        <v>81500000</v>
      </c>
      <c r="N358" s="135">
        <f t="shared" si="5"/>
        <v>8.5889570552147243E-2</v>
      </c>
    </row>
    <row r="359" spans="1:14">
      <c r="A359">
        <v>2021</v>
      </c>
      <c r="B359" t="s">
        <v>787</v>
      </c>
      <c r="C359">
        <v>36</v>
      </c>
      <c r="D359" t="s">
        <v>364</v>
      </c>
      <c r="E359">
        <v>5</v>
      </c>
      <c r="F359" s="133">
        <v>7000000</v>
      </c>
      <c r="G359">
        <v>29</v>
      </c>
      <c r="H359">
        <v>82</v>
      </c>
      <c r="I359">
        <v>24</v>
      </c>
      <c r="J359">
        <v>14</v>
      </c>
      <c r="K359">
        <v>38</v>
      </c>
      <c r="L359">
        <v>0.46</v>
      </c>
      <c r="M359" s="134" cm="1">
        <f t="array" ref="M359">_xlfn.IFS(A359=2024,88000000,A359=2023,83500000,A359=2022,82500000,A359=2021,81500000,A359=2020,81500000)</f>
        <v>81500000</v>
      </c>
      <c r="N359" s="135">
        <f t="shared" si="5"/>
        <v>8.5889570552147243E-2</v>
      </c>
    </row>
    <row r="360" spans="1:14">
      <c r="A360">
        <v>2021</v>
      </c>
      <c r="B360" t="s">
        <v>769</v>
      </c>
      <c r="C360">
        <v>34</v>
      </c>
      <c r="D360" t="s">
        <v>364</v>
      </c>
      <c r="E360">
        <v>7</v>
      </c>
      <c r="F360" s="133">
        <v>7000000</v>
      </c>
      <c r="G360">
        <v>28</v>
      </c>
      <c r="H360">
        <v>76</v>
      </c>
      <c r="I360">
        <v>28</v>
      </c>
      <c r="J360">
        <v>18</v>
      </c>
      <c r="K360">
        <v>46</v>
      </c>
      <c r="L360">
        <v>0.61</v>
      </c>
      <c r="M360" s="134" cm="1">
        <f t="array" ref="M360">_xlfn.IFS(A360=2024,88000000,A360=2023,83500000,A360=2022,82500000,A360=2021,81500000,A360=2020,81500000)</f>
        <v>81500000</v>
      </c>
      <c r="N360" s="135">
        <f t="shared" si="5"/>
        <v>8.5889570552147243E-2</v>
      </c>
    </row>
    <row r="361" spans="1:14">
      <c r="A361">
        <v>2021</v>
      </c>
      <c r="B361" t="s">
        <v>770</v>
      </c>
      <c r="C361">
        <v>32</v>
      </c>
      <c r="D361" t="s">
        <v>364</v>
      </c>
      <c r="E361">
        <v>8</v>
      </c>
      <c r="F361" s="133">
        <v>7000000</v>
      </c>
      <c r="G361">
        <v>28</v>
      </c>
      <c r="H361">
        <v>51</v>
      </c>
      <c r="I361">
        <v>30</v>
      </c>
      <c r="J361">
        <v>29</v>
      </c>
      <c r="K361">
        <v>59</v>
      </c>
      <c r="L361">
        <v>1.1599999999999999</v>
      </c>
      <c r="M361" s="134" cm="1">
        <f t="array" ref="M361">_xlfn.IFS(A361=2024,88000000,A361=2023,83500000,A361=2022,82500000,A361=2021,81500000,A361=2020,81500000)</f>
        <v>81500000</v>
      </c>
      <c r="N361" s="135">
        <f t="shared" si="5"/>
        <v>8.5889570552147243E-2</v>
      </c>
    </row>
    <row r="362" spans="1:14">
      <c r="A362">
        <v>2021</v>
      </c>
      <c r="B362" t="s">
        <v>696</v>
      </c>
      <c r="C362">
        <v>28</v>
      </c>
      <c r="D362" t="s">
        <v>18</v>
      </c>
      <c r="E362">
        <v>3</v>
      </c>
      <c r="F362" s="133">
        <v>7000000</v>
      </c>
      <c r="G362">
        <v>23</v>
      </c>
      <c r="H362">
        <v>73</v>
      </c>
      <c r="I362">
        <v>15</v>
      </c>
      <c r="J362">
        <v>44</v>
      </c>
      <c r="K362">
        <v>59</v>
      </c>
      <c r="L362">
        <v>0.81</v>
      </c>
      <c r="M362" s="134" cm="1">
        <f t="array" ref="M362">_xlfn.IFS(A362=2024,88000000,A362=2023,83500000,A362=2022,82500000,A362=2021,81500000,A362=2020,81500000)</f>
        <v>81500000</v>
      </c>
      <c r="N362" s="135">
        <f t="shared" si="5"/>
        <v>8.5889570552147243E-2</v>
      </c>
    </row>
    <row r="363" spans="1:14">
      <c r="A363">
        <v>2021</v>
      </c>
      <c r="B363" t="s">
        <v>690</v>
      </c>
      <c r="C363">
        <v>27</v>
      </c>
      <c r="D363" t="s">
        <v>364</v>
      </c>
      <c r="E363">
        <v>3</v>
      </c>
      <c r="F363" s="133">
        <v>7000000</v>
      </c>
      <c r="G363">
        <v>21</v>
      </c>
      <c r="H363">
        <v>82</v>
      </c>
      <c r="I363">
        <v>42</v>
      </c>
      <c r="J363">
        <v>62</v>
      </c>
      <c r="K363">
        <v>104</v>
      </c>
      <c r="L363">
        <v>1.27</v>
      </c>
      <c r="M363" s="134" cm="1">
        <f t="array" ref="M363">_xlfn.IFS(A363=2024,88000000,A363=2023,83500000,A363=2022,82500000,A363=2021,81500000,A363=2020,81500000)</f>
        <v>81500000</v>
      </c>
      <c r="N363" s="135">
        <f t="shared" si="5"/>
        <v>8.5889570552147243E-2</v>
      </c>
    </row>
    <row r="364" spans="1:14">
      <c r="A364">
        <v>2021</v>
      </c>
      <c r="B364" t="s">
        <v>671</v>
      </c>
      <c r="C364">
        <v>29</v>
      </c>
      <c r="D364" t="s">
        <v>18</v>
      </c>
      <c r="E364">
        <v>6</v>
      </c>
      <c r="F364" s="133">
        <v>6962366</v>
      </c>
      <c r="G364">
        <v>22</v>
      </c>
      <c r="H364">
        <v>81</v>
      </c>
      <c r="I364">
        <v>34</v>
      </c>
      <c r="J364">
        <v>46</v>
      </c>
      <c r="K364">
        <v>80</v>
      </c>
      <c r="L364">
        <v>0.99</v>
      </c>
      <c r="M364" s="134" cm="1">
        <f t="array" ref="M364">_xlfn.IFS(A364=2024,88000000,A364=2023,83500000,A364=2022,82500000,A364=2021,81500000,A364=2020,81500000)</f>
        <v>81500000</v>
      </c>
      <c r="N364" s="135">
        <f t="shared" si="5"/>
        <v>8.5427803680981601E-2</v>
      </c>
    </row>
    <row r="365" spans="1:14">
      <c r="A365">
        <v>2021</v>
      </c>
      <c r="B365" t="s">
        <v>805</v>
      </c>
      <c r="C365">
        <v>39</v>
      </c>
      <c r="D365" t="s">
        <v>18</v>
      </c>
      <c r="E365">
        <v>8</v>
      </c>
      <c r="F365" s="133">
        <v>6875000</v>
      </c>
      <c r="G365">
        <v>27</v>
      </c>
      <c r="H365">
        <v>73</v>
      </c>
      <c r="I365">
        <v>25</v>
      </c>
      <c r="J365">
        <v>40</v>
      </c>
      <c r="K365">
        <v>65</v>
      </c>
      <c r="L365">
        <v>0.89</v>
      </c>
      <c r="M365" s="134" cm="1">
        <f t="array" ref="M365">_xlfn.IFS(A365=2024,88000000,A365=2023,83500000,A365=2022,82500000,A365=2021,81500000,A365=2020,81500000)</f>
        <v>81500000</v>
      </c>
      <c r="N365" s="135">
        <f t="shared" si="5"/>
        <v>8.4355828220858894E-2</v>
      </c>
    </row>
    <row r="366" spans="1:14">
      <c r="A366">
        <v>2021</v>
      </c>
      <c r="B366" t="s">
        <v>773</v>
      </c>
      <c r="C366">
        <v>40</v>
      </c>
      <c r="D366" t="s">
        <v>26</v>
      </c>
      <c r="E366">
        <v>8</v>
      </c>
      <c r="F366" s="133">
        <v>6875000</v>
      </c>
      <c r="G366">
        <v>30</v>
      </c>
      <c r="H366">
        <v>0</v>
      </c>
      <c r="I366">
        <v>0</v>
      </c>
      <c r="J366">
        <v>0</v>
      </c>
      <c r="K366">
        <v>0</v>
      </c>
      <c r="L366">
        <v>0</v>
      </c>
      <c r="M366" s="134" cm="1">
        <f t="array" ref="M366">_xlfn.IFS(A366=2024,88000000,A366=2023,83500000,A366=2022,82500000,A366=2021,81500000,A366=2020,81500000)</f>
        <v>81500000</v>
      </c>
      <c r="N366" s="135">
        <f t="shared" si="5"/>
        <v>8.4355828220858894E-2</v>
      </c>
    </row>
    <row r="367" spans="1:14">
      <c r="A367">
        <v>2021</v>
      </c>
      <c r="B367" t="s">
        <v>806</v>
      </c>
      <c r="C367">
        <v>41</v>
      </c>
      <c r="D367" t="s">
        <v>26</v>
      </c>
      <c r="E367">
        <v>6</v>
      </c>
      <c r="F367" s="133">
        <v>6750000</v>
      </c>
      <c r="G367">
        <v>31</v>
      </c>
      <c r="H367">
        <v>75</v>
      </c>
      <c r="I367">
        <v>8</v>
      </c>
      <c r="J367">
        <v>27</v>
      </c>
      <c r="K367">
        <v>35</v>
      </c>
      <c r="L367">
        <v>0.47</v>
      </c>
      <c r="M367" s="134" cm="1">
        <f t="array" ref="M367">_xlfn.IFS(A367=2024,88000000,A367=2023,83500000,A367=2022,82500000,A367=2021,81500000,A367=2020,81500000)</f>
        <v>81500000</v>
      </c>
      <c r="N367" s="135">
        <f t="shared" si="5"/>
        <v>8.2822085889570546E-2</v>
      </c>
    </row>
    <row r="368" spans="1:14">
      <c r="A368">
        <v>2021</v>
      </c>
      <c r="B368" t="s">
        <v>774</v>
      </c>
      <c r="C368">
        <v>35</v>
      </c>
      <c r="D368" t="s">
        <v>26</v>
      </c>
      <c r="E368">
        <v>7</v>
      </c>
      <c r="F368" s="133">
        <v>6750000</v>
      </c>
      <c r="G368">
        <v>29</v>
      </c>
      <c r="H368">
        <v>71</v>
      </c>
      <c r="I368">
        <v>4</v>
      </c>
      <c r="J368">
        <v>22</v>
      </c>
      <c r="K368">
        <v>26</v>
      </c>
      <c r="L368">
        <v>0.37</v>
      </c>
      <c r="M368" s="134" cm="1">
        <f t="array" ref="M368">_xlfn.IFS(A368=2024,88000000,A368=2023,83500000,A368=2022,82500000,A368=2021,81500000,A368=2020,81500000)</f>
        <v>81500000</v>
      </c>
      <c r="N368" s="135">
        <f t="shared" si="5"/>
        <v>8.2822085889570546E-2</v>
      </c>
    </row>
    <row r="369" spans="1:14">
      <c r="A369">
        <v>2021</v>
      </c>
      <c r="B369" t="s">
        <v>807</v>
      </c>
      <c r="C369">
        <v>31</v>
      </c>
      <c r="D369" t="s">
        <v>364</v>
      </c>
      <c r="E369">
        <v>6</v>
      </c>
      <c r="F369" s="133">
        <v>6750000</v>
      </c>
      <c r="G369">
        <v>23</v>
      </c>
      <c r="H369">
        <v>82</v>
      </c>
      <c r="I369">
        <v>40</v>
      </c>
      <c r="J369">
        <v>75</v>
      </c>
      <c r="K369">
        <v>115</v>
      </c>
      <c r="L369">
        <v>1.4</v>
      </c>
      <c r="M369" s="134" cm="1">
        <f t="array" ref="M369">_xlfn.IFS(A369=2024,88000000,A369=2023,83500000,A369=2022,82500000,A369=2021,81500000,A369=2020,81500000)</f>
        <v>81500000</v>
      </c>
      <c r="N369" s="135">
        <f t="shared" si="5"/>
        <v>8.2822085889570546E-2</v>
      </c>
    </row>
    <row r="370" spans="1:14">
      <c r="A370">
        <v>2021</v>
      </c>
      <c r="B370" t="s">
        <v>689</v>
      </c>
      <c r="C370">
        <v>29</v>
      </c>
      <c r="D370" t="s">
        <v>18</v>
      </c>
      <c r="E370">
        <v>3</v>
      </c>
      <c r="F370" s="133">
        <v>6750000</v>
      </c>
      <c r="G370">
        <v>23</v>
      </c>
      <c r="H370">
        <v>66</v>
      </c>
      <c r="I370">
        <v>28</v>
      </c>
      <c r="J370">
        <v>30</v>
      </c>
      <c r="K370">
        <v>58</v>
      </c>
      <c r="L370">
        <v>0.88</v>
      </c>
      <c r="M370" s="134" cm="1">
        <f t="array" ref="M370">_xlfn.IFS(A370=2024,88000000,A370=2023,83500000,A370=2022,82500000,A370=2021,81500000,A370=2020,81500000)</f>
        <v>81500000</v>
      </c>
      <c r="N370" s="135">
        <f t="shared" si="5"/>
        <v>8.2822085889570546E-2</v>
      </c>
    </row>
    <row r="371" spans="1:14">
      <c r="A371">
        <v>2021</v>
      </c>
      <c r="B371" t="s">
        <v>775</v>
      </c>
      <c r="C371">
        <v>28</v>
      </c>
      <c r="D371" t="s">
        <v>26</v>
      </c>
      <c r="E371">
        <v>6</v>
      </c>
      <c r="F371" s="133">
        <v>6750000</v>
      </c>
      <c r="G371">
        <v>22</v>
      </c>
      <c r="H371">
        <v>79</v>
      </c>
      <c r="I371">
        <v>9</v>
      </c>
      <c r="J371">
        <v>22</v>
      </c>
      <c r="K371">
        <v>31</v>
      </c>
      <c r="L371">
        <v>0.39</v>
      </c>
      <c r="M371" s="134" cm="1">
        <f t="array" ref="M371">_xlfn.IFS(A371=2024,88000000,A371=2023,83500000,A371=2022,82500000,A371=2021,81500000,A371=2020,81500000)</f>
        <v>81500000</v>
      </c>
      <c r="N371" s="135">
        <f t="shared" si="5"/>
        <v>8.2822085889570546E-2</v>
      </c>
    </row>
    <row r="372" spans="1:14">
      <c r="A372">
        <v>2021</v>
      </c>
      <c r="B372" t="s">
        <v>672</v>
      </c>
      <c r="C372">
        <v>29</v>
      </c>
      <c r="D372" t="s">
        <v>673</v>
      </c>
      <c r="E372">
        <v>6</v>
      </c>
      <c r="F372" s="133">
        <v>6666666</v>
      </c>
      <c r="G372">
        <v>21</v>
      </c>
      <c r="H372">
        <v>72</v>
      </c>
      <c r="I372">
        <v>40</v>
      </c>
      <c r="J372">
        <v>37</v>
      </c>
      <c r="K372">
        <v>77</v>
      </c>
      <c r="L372">
        <v>1.07</v>
      </c>
      <c r="M372" s="134" cm="1">
        <f t="array" ref="M372">_xlfn.IFS(A372=2024,88000000,A372=2023,83500000,A372=2022,82500000,A372=2021,81500000,A372=2020,81500000)</f>
        <v>81500000</v>
      </c>
      <c r="N372" s="135">
        <f t="shared" si="5"/>
        <v>8.1799582822085895E-2</v>
      </c>
    </row>
    <row r="373" spans="1:14">
      <c r="A373">
        <v>2021</v>
      </c>
      <c r="B373" t="s">
        <v>778</v>
      </c>
      <c r="C373">
        <v>33</v>
      </c>
      <c r="D373" t="s">
        <v>18</v>
      </c>
      <c r="E373">
        <v>8</v>
      </c>
      <c r="F373" s="133">
        <v>6500000</v>
      </c>
      <c r="G373">
        <v>28</v>
      </c>
      <c r="H373">
        <v>62</v>
      </c>
      <c r="I373">
        <v>24</v>
      </c>
      <c r="J373">
        <v>34</v>
      </c>
      <c r="K373">
        <v>58</v>
      </c>
      <c r="L373">
        <v>0.94</v>
      </c>
      <c r="M373" s="134" cm="1">
        <f t="array" ref="M373">_xlfn.IFS(A373=2024,88000000,A373=2023,83500000,A373=2022,82500000,A373=2021,81500000,A373=2020,81500000)</f>
        <v>81500000</v>
      </c>
      <c r="N373" s="135">
        <f t="shared" si="5"/>
        <v>7.9754601226993863E-2</v>
      </c>
    </row>
    <row r="374" spans="1:14">
      <c r="A374">
        <v>2021</v>
      </c>
      <c r="B374" t="s">
        <v>779</v>
      </c>
      <c r="C374">
        <v>34</v>
      </c>
      <c r="D374" t="s">
        <v>364</v>
      </c>
      <c r="E374">
        <v>7</v>
      </c>
      <c r="F374" s="133">
        <v>6500000</v>
      </c>
      <c r="G374">
        <v>28</v>
      </c>
      <c r="H374">
        <v>81</v>
      </c>
      <c r="I374">
        <v>52</v>
      </c>
      <c r="J374">
        <v>25</v>
      </c>
      <c r="K374">
        <v>77</v>
      </c>
      <c r="L374">
        <v>0.95</v>
      </c>
      <c r="M374" s="134" cm="1">
        <f t="array" ref="M374">_xlfn.IFS(A374=2024,88000000,A374=2023,83500000,A374=2022,82500000,A374=2021,81500000,A374=2020,81500000)</f>
        <v>81500000</v>
      </c>
      <c r="N374" s="135">
        <f t="shared" si="5"/>
        <v>7.9754601226993863E-2</v>
      </c>
    </row>
    <row r="375" spans="1:14">
      <c r="A375">
        <v>2021</v>
      </c>
      <c r="B375" t="s">
        <v>780</v>
      </c>
      <c r="C375">
        <v>33</v>
      </c>
      <c r="D375" t="s">
        <v>26</v>
      </c>
      <c r="E375">
        <v>8</v>
      </c>
      <c r="F375" s="133">
        <v>6500000</v>
      </c>
      <c r="G375">
        <v>25</v>
      </c>
      <c r="H375">
        <v>76</v>
      </c>
      <c r="I375">
        <v>9</v>
      </c>
      <c r="J375">
        <v>33</v>
      </c>
      <c r="K375">
        <v>42</v>
      </c>
      <c r="L375">
        <v>0.55000000000000004</v>
      </c>
      <c r="M375" s="134" cm="1">
        <f t="array" ref="M375">_xlfn.IFS(A375=2024,88000000,A375=2023,83500000,A375=2022,82500000,A375=2021,81500000,A375=2020,81500000)</f>
        <v>81500000</v>
      </c>
      <c r="N375" s="135">
        <f t="shared" si="5"/>
        <v>7.9754601226993863E-2</v>
      </c>
    </row>
    <row r="376" spans="1:14">
      <c r="A376">
        <v>2021</v>
      </c>
      <c r="B376" t="s">
        <v>781</v>
      </c>
      <c r="C376">
        <v>33</v>
      </c>
      <c r="D376" t="s">
        <v>26</v>
      </c>
      <c r="E376">
        <v>7</v>
      </c>
      <c r="F376" s="133">
        <v>6500000</v>
      </c>
      <c r="G376">
        <v>27</v>
      </c>
      <c r="H376">
        <v>76</v>
      </c>
      <c r="I376">
        <v>16</v>
      </c>
      <c r="J376">
        <v>31</v>
      </c>
      <c r="K376">
        <v>47</v>
      </c>
      <c r="L376">
        <v>0.62</v>
      </c>
      <c r="M376" s="134" cm="1">
        <f t="array" ref="M376">_xlfn.IFS(A376=2024,88000000,A376=2023,83500000,A376=2022,82500000,A376=2021,81500000,A376=2020,81500000)</f>
        <v>81500000</v>
      </c>
      <c r="N376" s="135">
        <f t="shared" si="5"/>
        <v>7.9754601226993863E-2</v>
      </c>
    </row>
    <row r="377" spans="1:14">
      <c r="A377">
        <v>2021</v>
      </c>
      <c r="B377" t="s">
        <v>789</v>
      </c>
      <c r="C377">
        <v>33</v>
      </c>
      <c r="D377" t="s">
        <v>673</v>
      </c>
      <c r="E377">
        <v>6</v>
      </c>
      <c r="F377" s="133">
        <v>6500000</v>
      </c>
      <c r="G377">
        <v>28</v>
      </c>
      <c r="H377">
        <v>56</v>
      </c>
      <c r="I377">
        <v>7</v>
      </c>
      <c r="J377">
        <v>17</v>
      </c>
      <c r="K377">
        <v>24</v>
      </c>
      <c r="L377">
        <v>0.43</v>
      </c>
      <c r="M377" s="134" cm="1">
        <f t="array" ref="M377">_xlfn.IFS(A377=2024,88000000,A377=2023,83500000,A377=2022,82500000,A377=2021,81500000,A377=2020,81500000)</f>
        <v>81500000</v>
      </c>
      <c r="N377" s="135">
        <f t="shared" si="5"/>
        <v>7.9754601226993863E-2</v>
      </c>
    </row>
    <row r="378" spans="1:14">
      <c r="A378">
        <v>2021</v>
      </c>
      <c r="B378" t="s">
        <v>790</v>
      </c>
      <c r="C378">
        <v>34</v>
      </c>
      <c r="D378" t="s">
        <v>26</v>
      </c>
      <c r="E378">
        <v>7</v>
      </c>
      <c r="F378" s="133">
        <v>6500000</v>
      </c>
      <c r="G378">
        <v>29</v>
      </c>
      <c r="H378">
        <v>64</v>
      </c>
      <c r="I378">
        <v>9</v>
      </c>
      <c r="J378">
        <v>34</v>
      </c>
      <c r="K378">
        <v>43</v>
      </c>
      <c r="L378">
        <v>0.67</v>
      </c>
      <c r="M378" s="134" cm="1">
        <f t="array" ref="M378">_xlfn.IFS(A378=2024,88000000,A378=2023,83500000,A378=2022,82500000,A378=2021,81500000,A378=2020,81500000)</f>
        <v>81500000</v>
      </c>
      <c r="N378" s="135">
        <f t="shared" si="5"/>
        <v>7.9754601226993863E-2</v>
      </c>
    </row>
    <row r="379" spans="1:14">
      <c r="A379">
        <v>2021</v>
      </c>
      <c r="B379" t="s">
        <v>707</v>
      </c>
      <c r="C379">
        <v>29</v>
      </c>
      <c r="D379" t="s">
        <v>18</v>
      </c>
      <c r="E379">
        <v>3</v>
      </c>
      <c r="F379" s="133">
        <v>6500000</v>
      </c>
      <c r="G379">
        <v>25</v>
      </c>
      <c r="H379">
        <v>78</v>
      </c>
      <c r="I379">
        <v>33</v>
      </c>
      <c r="J379">
        <v>49</v>
      </c>
      <c r="K379">
        <v>82</v>
      </c>
      <c r="L379">
        <v>1.05</v>
      </c>
      <c r="M379" s="134" cm="1">
        <f t="array" ref="M379">_xlfn.IFS(A379=2024,88000000,A379=2023,83500000,A379=2022,82500000,A379=2021,81500000,A379=2020,81500000)</f>
        <v>81500000</v>
      </c>
      <c r="N379" s="135">
        <f t="shared" si="5"/>
        <v>7.9754601226993863E-2</v>
      </c>
    </row>
    <row r="380" spans="1:14">
      <c r="A380">
        <v>2021</v>
      </c>
      <c r="B380" t="s">
        <v>737</v>
      </c>
      <c r="C380">
        <v>27</v>
      </c>
      <c r="D380" t="s">
        <v>364</v>
      </c>
      <c r="E380">
        <v>3</v>
      </c>
      <c r="F380" s="133">
        <v>6400000</v>
      </c>
      <c r="G380">
        <v>21</v>
      </c>
      <c r="H380">
        <v>82</v>
      </c>
      <c r="I380">
        <v>41</v>
      </c>
      <c r="J380">
        <v>37</v>
      </c>
      <c r="K380">
        <v>78</v>
      </c>
      <c r="L380">
        <v>0.95</v>
      </c>
      <c r="M380" s="134" cm="1">
        <f t="array" ref="M380">_xlfn.IFS(A380=2024,88000000,A380=2023,83500000,A380=2022,82500000,A380=2021,81500000,A380=2020,81500000)</f>
        <v>81500000</v>
      </c>
      <c r="N380" s="135">
        <f t="shared" si="5"/>
        <v>7.8527607361963195E-2</v>
      </c>
    </row>
    <row r="381" spans="1:14">
      <c r="A381">
        <v>2021</v>
      </c>
      <c r="B381" t="s">
        <v>793</v>
      </c>
      <c r="C381">
        <v>30</v>
      </c>
      <c r="D381" t="s">
        <v>18</v>
      </c>
      <c r="E381">
        <v>7</v>
      </c>
      <c r="F381" s="133">
        <v>6375000</v>
      </c>
      <c r="G381">
        <v>21</v>
      </c>
      <c r="H381">
        <v>65</v>
      </c>
      <c r="I381">
        <v>8</v>
      </c>
      <c r="J381">
        <v>15</v>
      </c>
      <c r="K381">
        <v>23</v>
      </c>
      <c r="L381">
        <v>0.35</v>
      </c>
      <c r="M381" s="134" cm="1">
        <f t="array" ref="M381">_xlfn.IFS(A381=2024,88000000,A381=2023,83500000,A381=2022,82500000,A381=2021,81500000,A381=2020,81500000)</f>
        <v>81500000</v>
      </c>
      <c r="N381" s="135">
        <f t="shared" si="5"/>
        <v>7.8220858895705528E-2</v>
      </c>
    </row>
    <row r="382" spans="1:14">
      <c r="A382">
        <v>2021</v>
      </c>
      <c r="B382" t="s">
        <v>666</v>
      </c>
      <c r="C382">
        <v>29</v>
      </c>
      <c r="D382" t="s">
        <v>18</v>
      </c>
      <c r="E382">
        <v>7</v>
      </c>
      <c r="F382" s="133">
        <v>6300000</v>
      </c>
      <c r="G382">
        <v>20</v>
      </c>
      <c r="H382">
        <v>65</v>
      </c>
      <c r="I382">
        <v>32</v>
      </c>
      <c r="J382">
        <v>56</v>
      </c>
      <c r="K382">
        <v>88</v>
      </c>
      <c r="L382">
        <v>1.35</v>
      </c>
      <c r="M382" s="134" cm="1">
        <f t="array" ref="M382">_xlfn.IFS(A382=2024,88000000,A382=2023,83500000,A382=2022,82500000,A382=2021,81500000,A382=2020,81500000)</f>
        <v>81500000</v>
      </c>
      <c r="N382" s="135">
        <f t="shared" si="5"/>
        <v>7.7300613496932513E-2</v>
      </c>
    </row>
    <row r="383" spans="1:14">
      <c r="A383">
        <v>2021</v>
      </c>
      <c r="B383" t="s">
        <v>808</v>
      </c>
      <c r="C383">
        <v>38</v>
      </c>
      <c r="D383" t="s">
        <v>673</v>
      </c>
      <c r="E383">
        <v>5</v>
      </c>
      <c r="F383" s="133">
        <v>6250000</v>
      </c>
      <c r="G383">
        <v>30</v>
      </c>
      <c r="H383">
        <v>71</v>
      </c>
      <c r="I383">
        <v>4</v>
      </c>
      <c r="J383">
        <v>18</v>
      </c>
      <c r="K383">
        <v>22</v>
      </c>
      <c r="L383">
        <v>0.31</v>
      </c>
      <c r="M383" s="134" cm="1">
        <f t="array" ref="M383">_xlfn.IFS(A383=2024,88000000,A383=2023,83500000,A383=2022,82500000,A383=2021,81500000,A383=2020,81500000)</f>
        <v>81500000</v>
      </c>
      <c r="N383" s="135">
        <f t="shared" si="5"/>
        <v>7.6687116564417179E-2</v>
      </c>
    </row>
    <row r="384" spans="1:14">
      <c r="A384">
        <v>2021</v>
      </c>
      <c r="B384" t="s">
        <v>794</v>
      </c>
      <c r="C384">
        <v>37</v>
      </c>
      <c r="D384" t="s">
        <v>26</v>
      </c>
      <c r="E384">
        <v>4</v>
      </c>
      <c r="F384" s="133">
        <v>6250000</v>
      </c>
      <c r="G384">
        <v>32</v>
      </c>
      <c r="H384">
        <v>68</v>
      </c>
      <c r="I384">
        <v>6</v>
      </c>
      <c r="J384">
        <v>21</v>
      </c>
      <c r="K384">
        <v>27</v>
      </c>
      <c r="L384">
        <v>0.4</v>
      </c>
      <c r="M384" s="134" cm="1">
        <f t="array" ref="M384">_xlfn.IFS(A384=2024,88000000,A384=2023,83500000,A384=2022,82500000,A384=2021,81500000,A384=2020,81500000)</f>
        <v>81500000</v>
      </c>
      <c r="N384" s="135">
        <f t="shared" si="5"/>
        <v>7.6687116564417179E-2</v>
      </c>
    </row>
    <row r="385" spans="1:14">
      <c r="A385">
        <v>2021</v>
      </c>
      <c r="B385" t="s">
        <v>795</v>
      </c>
      <c r="C385">
        <v>34</v>
      </c>
      <c r="D385" t="s">
        <v>26</v>
      </c>
      <c r="E385">
        <v>8</v>
      </c>
      <c r="F385" s="133">
        <v>6250000</v>
      </c>
      <c r="G385">
        <v>27</v>
      </c>
      <c r="H385">
        <v>4</v>
      </c>
      <c r="I385">
        <v>1</v>
      </c>
      <c r="J385">
        <v>4</v>
      </c>
      <c r="K385">
        <v>5</v>
      </c>
      <c r="L385">
        <v>1.25</v>
      </c>
      <c r="M385" s="134" cm="1">
        <f t="array" ref="M385">_xlfn.IFS(A385=2024,88000000,A385=2023,83500000,A385=2022,82500000,A385=2021,81500000,A385=2020,81500000)</f>
        <v>81500000</v>
      </c>
      <c r="N385" s="135">
        <f t="shared" si="5"/>
        <v>7.6687116564417179E-2</v>
      </c>
    </row>
    <row r="386" spans="1:14">
      <c r="A386">
        <v>2021</v>
      </c>
      <c r="B386" t="s">
        <v>797</v>
      </c>
      <c r="C386">
        <v>30</v>
      </c>
      <c r="D386" t="s">
        <v>26</v>
      </c>
      <c r="E386">
        <v>8</v>
      </c>
      <c r="F386" s="133">
        <v>6250000</v>
      </c>
      <c r="G386">
        <v>24</v>
      </c>
      <c r="H386">
        <v>79</v>
      </c>
      <c r="I386">
        <v>12</v>
      </c>
      <c r="J386">
        <v>25</v>
      </c>
      <c r="K386">
        <v>37</v>
      </c>
      <c r="L386">
        <v>0.47</v>
      </c>
      <c r="M386" s="134" cm="1">
        <f t="array" ref="M386">_xlfn.IFS(A386=2024,88000000,A386=2023,83500000,A386=2022,82500000,A386=2021,81500000,A386=2020,81500000)</f>
        <v>81500000</v>
      </c>
      <c r="N386" s="135">
        <f t="shared" si="5"/>
        <v>7.6687116564417179E-2</v>
      </c>
    </row>
    <row r="387" spans="1:14">
      <c r="A387">
        <v>2021</v>
      </c>
      <c r="B387" t="s">
        <v>799</v>
      </c>
      <c r="C387">
        <v>37</v>
      </c>
      <c r="D387" t="s">
        <v>18</v>
      </c>
      <c r="E387">
        <v>8</v>
      </c>
      <c r="F387" s="133">
        <v>6125000</v>
      </c>
      <c r="G387">
        <v>28</v>
      </c>
      <c r="H387">
        <v>70</v>
      </c>
      <c r="I387">
        <v>32</v>
      </c>
      <c r="J387">
        <v>48</v>
      </c>
      <c r="K387">
        <v>80</v>
      </c>
      <c r="L387">
        <v>1.1399999999999999</v>
      </c>
      <c r="M387" s="134" cm="1">
        <f t="array" ref="M387">_xlfn.IFS(A387=2024,88000000,A387=2023,83500000,A387=2022,82500000,A387=2021,81500000,A387=2020,81500000)</f>
        <v>81500000</v>
      </c>
      <c r="N387" s="135">
        <f t="shared" ref="N387:N450" si="6">F387/M387</f>
        <v>7.5153374233128831E-2</v>
      </c>
    </row>
    <row r="388" spans="1:14">
      <c r="A388">
        <v>2021</v>
      </c>
      <c r="B388" t="s">
        <v>710</v>
      </c>
      <c r="C388">
        <v>32</v>
      </c>
      <c r="D388" t="s">
        <v>18</v>
      </c>
      <c r="E388">
        <v>8</v>
      </c>
      <c r="F388" s="133">
        <v>6125000</v>
      </c>
      <c r="G388">
        <v>23</v>
      </c>
      <c r="H388">
        <v>67</v>
      </c>
      <c r="I388">
        <v>29</v>
      </c>
      <c r="J388">
        <v>41</v>
      </c>
      <c r="K388">
        <v>70</v>
      </c>
      <c r="L388">
        <v>1.04</v>
      </c>
      <c r="M388" s="134" cm="1">
        <f t="array" ref="M388">_xlfn.IFS(A388=2024,88000000,A388=2023,83500000,A388=2022,82500000,A388=2021,81500000,A388=2020,81500000)</f>
        <v>81500000</v>
      </c>
      <c r="N388" s="135">
        <f t="shared" si="6"/>
        <v>7.5153374233128831E-2</v>
      </c>
    </row>
    <row r="389" spans="1:14">
      <c r="A389">
        <v>2021</v>
      </c>
      <c r="B389" t="s">
        <v>809</v>
      </c>
      <c r="C389">
        <v>24</v>
      </c>
      <c r="D389" t="s">
        <v>18</v>
      </c>
      <c r="E389">
        <v>1</v>
      </c>
      <c r="F389" s="133">
        <v>6100035</v>
      </c>
      <c r="G389">
        <v>21</v>
      </c>
      <c r="H389">
        <v>66</v>
      </c>
      <c r="I389">
        <v>12</v>
      </c>
      <c r="J389">
        <v>17</v>
      </c>
      <c r="K389">
        <v>29</v>
      </c>
      <c r="L389">
        <v>0.44</v>
      </c>
      <c r="M389" s="134" cm="1">
        <f t="array" ref="M389">_xlfn.IFS(A389=2024,88000000,A389=2023,83500000,A389=2022,82500000,A389=2021,81500000,A389=2020,81500000)</f>
        <v>81500000</v>
      </c>
      <c r="N389" s="135">
        <f t="shared" si="6"/>
        <v>7.4847055214723929E-2</v>
      </c>
    </row>
    <row r="390" spans="1:14">
      <c r="A390">
        <v>2021</v>
      </c>
      <c r="B390" t="s">
        <v>705</v>
      </c>
      <c r="C390">
        <v>28</v>
      </c>
      <c r="D390" t="s">
        <v>18</v>
      </c>
      <c r="E390">
        <v>5</v>
      </c>
      <c r="F390" s="133">
        <v>6100000</v>
      </c>
      <c r="G390">
        <v>22</v>
      </c>
      <c r="H390">
        <v>71</v>
      </c>
      <c r="I390">
        <v>31</v>
      </c>
      <c r="J390">
        <v>38</v>
      </c>
      <c r="K390">
        <v>69</v>
      </c>
      <c r="L390">
        <v>0.97</v>
      </c>
      <c r="M390" s="134" cm="1">
        <f t="array" ref="M390">_xlfn.IFS(A390=2024,88000000,A390=2023,83500000,A390=2022,82500000,A390=2021,81500000,A390=2020,81500000)</f>
        <v>81500000</v>
      </c>
      <c r="N390" s="135">
        <f t="shared" si="6"/>
        <v>7.4846625766871164E-2</v>
      </c>
    </row>
    <row r="391" spans="1:14">
      <c r="A391">
        <v>2021</v>
      </c>
      <c r="B391" t="s">
        <v>810</v>
      </c>
      <c r="C391">
        <v>39</v>
      </c>
      <c r="D391" t="s">
        <v>364</v>
      </c>
      <c r="E391">
        <v>6</v>
      </c>
      <c r="F391" s="133">
        <v>6000000</v>
      </c>
      <c r="G391">
        <v>30</v>
      </c>
      <c r="H391">
        <v>73</v>
      </c>
      <c r="I391">
        <v>3</v>
      </c>
      <c r="J391">
        <v>16</v>
      </c>
      <c r="K391">
        <v>19</v>
      </c>
      <c r="L391">
        <v>0.26</v>
      </c>
      <c r="M391" s="134" cm="1">
        <f t="array" ref="M391">_xlfn.IFS(A391=2024,88000000,A391=2023,83500000,A391=2022,82500000,A391=2021,81500000,A391=2020,81500000)</f>
        <v>81500000</v>
      </c>
      <c r="N391" s="135">
        <f t="shared" si="6"/>
        <v>7.3619631901840496E-2</v>
      </c>
    </row>
    <row r="392" spans="1:14">
      <c r="A392">
        <v>2021</v>
      </c>
      <c r="B392" t="s">
        <v>811</v>
      </c>
      <c r="C392">
        <v>41</v>
      </c>
      <c r="D392" t="s">
        <v>26</v>
      </c>
      <c r="E392">
        <v>7</v>
      </c>
      <c r="F392" s="133">
        <v>6000000</v>
      </c>
      <c r="G392">
        <v>31</v>
      </c>
      <c r="H392">
        <v>0</v>
      </c>
      <c r="I392">
        <v>0</v>
      </c>
      <c r="J392">
        <v>0</v>
      </c>
      <c r="K392">
        <v>0</v>
      </c>
      <c r="L392">
        <v>0</v>
      </c>
      <c r="M392" s="134" cm="1">
        <f t="array" ref="M392">_xlfn.IFS(A392=2024,88000000,A392=2023,83500000,A392=2022,82500000,A392=2021,81500000,A392=2020,81500000)</f>
        <v>81500000</v>
      </c>
      <c r="N392" s="135">
        <f t="shared" si="6"/>
        <v>7.3619631901840496E-2</v>
      </c>
    </row>
    <row r="393" spans="1:14">
      <c r="A393">
        <v>2021</v>
      </c>
      <c r="B393" t="s">
        <v>812</v>
      </c>
      <c r="C393">
        <v>36</v>
      </c>
      <c r="D393" t="s">
        <v>18</v>
      </c>
      <c r="E393">
        <v>10</v>
      </c>
      <c r="F393" s="133">
        <v>6000000</v>
      </c>
      <c r="G393">
        <v>23</v>
      </c>
      <c r="H393">
        <v>78</v>
      </c>
      <c r="I393">
        <v>17</v>
      </c>
      <c r="J393">
        <v>19</v>
      </c>
      <c r="K393">
        <v>36</v>
      </c>
      <c r="L393">
        <v>0.46</v>
      </c>
      <c r="M393" s="134" cm="1">
        <f t="array" ref="M393">_xlfn.IFS(A393=2024,88000000,A393=2023,83500000,A393=2022,82500000,A393=2021,81500000,A393=2020,81500000)</f>
        <v>81500000</v>
      </c>
      <c r="N393" s="135">
        <f t="shared" si="6"/>
        <v>7.3619631901840496E-2</v>
      </c>
    </row>
    <row r="394" spans="1:14">
      <c r="A394">
        <v>2021</v>
      </c>
      <c r="B394" t="s">
        <v>813</v>
      </c>
      <c r="C394">
        <v>37</v>
      </c>
      <c r="D394" t="s">
        <v>26</v>
      </c>
      <c r="E394">
        <v>7</v>
      </c>
      <c r="F394" s="133">
        <v>6000000</v>
      </c>
      <c r="G394">
        <v>27</v>
      </c>
      <c r="H394">
        <v>77</v>
      </c>
      <c r="I394">
        <v>8</v>
      </c>
      <c r="J394">
        <v>17</v>
      </c>
      <c r="K394">
        <v>25</v>
      </c>
      <c r="L394">
        <v>0.32</v>
      </c>
      <c r="M394" s="134" cm="1">
        <f t="array" ref="M394">_xlfn.IFS(A394=2024,88000000,A394=2023,83500000,A394=2022,82500000,A394=2021,81500000,A394=2020,81500000)</f>
        <v>81500000</v>
      </c>
      <c r="N394" s="135">
        <f t="shared" si="6"/>
        <v>7.3619631901840496E-2</v>
      </c>
    </row>
    <row r="395" spans="1:14">
      <c r="A395">
        <v>2021</v>
      </c>
      <c r="B395" t="s">
        <v>814</v>
      </c>
      <c r="C395">
        <v>36</v>
      </c>
      <c r="D395" t="s">
        <v>364</v>
      </c>
      <c r="E395">
        <v>7</v>
      </c>
      <c r="F395" s="133">
        <v>6000000</v>
      </c>
      <c r="G395">
        <v>28</v>
      </c>
      <c r="H395">
        <v>82</v>
      </c>
      <c r="I395">
        <v>10</v>
      </c>
      <c r="J395">
        <v>11</v>
      </c>
      <c r="K395">
        <v>21</v>
      </c>
      <c r="L395">
        <v>0.26</v>
      </c>
      <c r="M395" s="134" cm="1">
        <f t="array" ref="M395">_xlfn.IFS(A395=2024,88000000,A395=2023,83500000,A395=2022,82500000,A395=2021,81500000,A395=2020,81500000)</f>
        <v>81500000</v>
      </c>
      <c r="N395" s="135">
        <f t="shared" si="6"/>
        <v>7.3619631901840496E-2</v>
      </c>
    </row>
    <row r="396" spans="1:14">
      <c r="A396">
        <v>2021</v>
      </c>
      <c r="B396" t="s">
        <v>815</v>
      </c>
      <c r="C396">
        <v>37</v>
      </c>
      <c r="D396" t="s">
        <v>673</v>
      </c>
      <c r="E396">
        <v>7</v>
      </c>
      <c r="F396" s="133">
        <v>6000000</v>
      </c>
      <c r="G396">
        <v>28</v>
      </c>
      <c r="H396">
        <v>74</v>
      </c>
      <c r="I396">
        <v>21</v>
      </c>
      <c r="J396">
        <v>24</v>
      </c>
      <c r="K396">
        <v>45</v>
      </c>
      <c r="L396">
        <v>0.61</v>
      </c>
      <c r="M396" s="134" cm="1">
        <f t="array" ref="M396">_xlfn.IFS(A396=2024,88000000,A396=2023,83500000,A396=2022,82500000,A396=2021,81500000,A396=2020,81500000)</f>
        <v>81500000</v>
      </c>
      <c r="N396" s="135">
        <f t="shared" si="6"/>
        <v>7.3619631901840496E-2</v>
      </c>
    </row>
    <row r="397" spans="1:14">
      <c r="A397">
        <v>2021</v>
      </c>
      <c r="B397" t="s">
        <v>816</v>
      </c>
      <c r="C397">
        <v>35</v>
      </c>
      <c r="D397" t="s">
        <v>26</v>
      </c>
      <c r="E397">
        <v>5</v>
      </c>
      <c r="F397" s="133">
        <v>6000000</v>
      </c>
      <c r="G397">
        <v>29</v>
      </c>
      <c r="H397">
        <v>82</v>
      </c>
      <c r="I397">
        <v>1</v>
      </c>
      <c r="J397">
        <v>17</v>
      </c>
      <c r="K397">
        <v>18</v>
      </c>
      <c r="L397">
        <v>0.22</v>
      </c>
      <c r="M397" s="134" cm="1">
        <f t="array" ref="M397">_xlfn.IFS(A397=2024,88000000,A397=2023,83500000,A397=2022,82500000,A397=2021,81500000,A397=2020,81500000)</f>
        <v>81500000</v>
      </c>
      <c r="N397" s="135">
        <f t="shared" si="6"/>
        <v>7.3619631901840496E-2</v>
      </c>
    </row>
    <row r="398" spans="1:14">
      <c r="A398">
        <v>2021</v>
      </c>
      <c r="B398" t="s">
        <v>817</v>
      </c>
      <c r="C398">
        <v>33</v>
      </c>
      <c r="D398" t="s">
        <v>364</v>
      </c>
      <c r="E398">
        <v>4</v>
      </c>
      <c r="F398" s="133">
        <v>6000000</v>
      </c>
      <c r="G398">
        <v>29</v>
      </c>
      <c r="H398">
        <v>81</v>
      </c>
      <c r="I398">
        <v>20</v>
      </c>
      <c r="J398">
        <v>41</v>
      </c>
      <c r="K398">
        <v>61</v>
      </c>
      <c r="L398">
        <v>0.75</v>
      </c>
      <c r="M398" s="134" cm="1">
        <f t="array" ref="M398">_xlfn.IFS(A398=2024,88000000,A398=2023,83500000,A398=2022,82500000,A398=2021,81500000,A398=2020,81500000)</f>
        <v>81500000</v>
      </c>
      <c r="N398" s="135">
        <f t="shared" si="6"/>
        <v>7.3619631901840496E-2</v>
      </c>
    </row>
    <row r="399" spans="1:14">
      <c r="A399">
        <v>2021</v>
      </c>
      <c r="B399" t="s">
        <v>818</v>
      </c>
      <c r="C399">
        <v>33</v>
      </c>
      <c r="D399" t="s">
        <v>18</v>
      </c>
      <c r="E399">
        <v>6</v>
      </c>
      <c r="F399" s="133">
        <v>6000000</v>
      </c>
      <c r="G399">
        <v>27</v>
      </c>
      <c r="H399">
        <v>72</v>
      </c>
      <c r="I399">
        <v>37</v>
      </c>
      <c r="J399">
        <v>22</v>
      </c>
      <c r="K399">
        <v>59</v>
      </c>
      <c r="L399">
        <v>0.82</v>
      </c>
      <c r="M399" s="134" cm="1">
        <f t="array" ref="M399">_xlfn.IFS(A399=2024,88000000,A399=2023,83500000,A399=2022,82500000,A399=2021,81500000,A399=2020,81500000)</f>
        <v>81500000</v>
      </c>
      <c r="N399" s="135">
        <f t="shared" si="6"/>
        <v>7.3619631901840496E-2</v>
      </c>
    </row>
    <row r="400" spans="1:14">
      <c r="A400">
        <v>2021</v>
      </c>
      <c r="B400" t="s">
        <v>819</v>
      </c>
      <c r="C400">
        <v>37</v>
      </c>
      <c r="D400" t="s">
        <v>673</v>
      </c>
      <c r="E400">
        <v>5</v>
      </c>
      <c r="F400" s="133">
        <v>6000000</v>
      </c>
      <c r="G400">
        <v>31</v>
      </c>
      <c r="H400">
        <v>70</v>
      </c>
      <c r="I400">
        <v>24</v>
      </c>
      <c r="J400">
        <v>55</v>
      </c>
      <c r="K400">
        <v>79</v>
      </c>
      <c r="L400">
        <v>1.1299999999999999</v>
      </c>
      <c r="M400" s="134" cm="1">
        <f t="array" ref="M400">_xlfn.IFS(A400=2024,88000000,A400=2023,83500000,A400=2022,82500000,A400=2021,81500000,A400=2020,81500000)</f>
        <v>81500000</v>
      </c>
      <c r="N400" s="135">
        <f t="shared" si="6"/>
        <v>7.3619631901840496E-2</v>
      </c>
    </row>
    <row r="401" spans="1:14">
      <c r="A401">
        <v>2021</v>
      </c>
      <c r="B401" t="s">
        <v>820</v>
      </c>
      <c r="C401">
        <v>31</v>
      </c>
      <c r="D401" t="s">
        <v>26</v>
      </c>
      <c r="E401">
        <v>7</v>
      </c>
      <c r="F401" s="133">
        <v>6000000</v>
      </c>
      <c r="G401">
        <v>27</v>
      </c>
      <c r="H401">
        <v>73</v>
      </c>
      <c r="I401">
        <v>5</v>
      </c>
      <c r="J401">
        <v>25</v>
      </c>
      <c r="K401">
        <v>30</v>
      </c>
      <c r="L401">
        <v>0.41</v>
      </c>
      <c r="M401" s="134" cm="1">
        <f t="array" ref="M401">_xlfn.IFS(A401=2024,88000000,A401=2023,83500000,A401=2022,82500000,A401=2021,81500000,A401=2020,81500000)</f>
        <v>81500000</v>
      </c>
      <c r="N401" s="135">
        <f t="shared" si="6"/>
        <v>7.3619631901840496E-2</v>
      </c>
    </row>
    <row r="402" spans="1:14">
      <c r="A402">
        <v>2020</v>
      </c>
      <c r="B402" t="s">
        <v>667</v>
      </c>
      <c r="C402">
        <v>28</v>
      </c>
      <c r="D402" t="s">
        <v>18</v>
      </c>
      <c r="E402">
        <v>8</v>
      </c>
      <c r="F402" s="133">
        <v>12500000</v>
      </c>
      <c r="G402">
        <v>20</v>
      </c>
      <c r="H402">
        <v>56</v>
      </c>
      <c r="I402">
        <v>33</v>
      </c>
      <c r="J402">
        <v>72</v>
      </c>
      <c r="K402">
        <v>105</v>
      </c>
      <c r="L402">
        <v>1.88</v>
      </c>
      <c r="M402" s="134" cm="1">
        <f t="array" ref="M402">_xlfn.IFS(A402=2024,88000000,A402=2023,83500000,A402=2022,82500000,A402=2021,81500000,A402=2020,81500000)</f>
        <v>81500000</v>
      </c>
      <c r="N402" s="135">
        <f t="shared" si="6"/>
        <v>0.15337423312883436</v>
      </c>
    </row>
    <row r="403" spans="1:14">
      <c r="A403">
        <v>2020</v>
      </c>
      <c r="B403" t="s">
        <v>668</v>
      </c>
      <c r="C403">
        <v>33</v>
      </c>
      <c r="D403" t="s">
        <v>364</v>
      </c>
      <c r="E403">
        <v>7</v>
      </c>
      <c r="F403" s="133">
        <v>11642857</v>
      </c>
      <c r="G403">
        <v>27</v>
      </c>
      <c r="H403">
        <v>42</v>
      </c>
      <c r="I403">
        <v>17</v>
      </c>
      <c r="J403">
        <v>41</v>
      </c>
      <c r="K403">
        <v>58</v>
      </c>
      <c r="L403">
        <v>1.38</v>
      </c>
      <c r="M403" s="134" cm="1">
        <f t="array" ref="M403">_xlfn.IFS(A403=2024,88000000,A403=2023,83500000,A403=2022,82500000,A403=2021,81500000,A403=2020,81500000)</f>
        <v>81500000</v>
      </c>
      <c r="N403" s="135">
        <f t="shared" si="6"/>
        <v>0.14285714110429448</v>
      </c>
    </row>
    <row r="404" spans="1:14">
      <c r="A404">
        <v>2020</v>
      </c>
      <c r="B404" t="s">
        <v>665</v>
      </c>
      <c r="C404">
        <v>27</v>
      </c>
      <c r="D404" t="s">
        <v>18</v>
      </c>
      <c r="E404">
        <v>5</v>
      </c>
      <c r="F404" s="133">
        <v>11640250</v>
      </c>
      <c r="G404">
        <v>21</v>
      </c>
      <c r="H404">
        <v>52</v>
      </c>
      <c r="I404">
        <v>41</v>
      </c>
      <c r="J404">
        <v>25</v>
      </c>
      <c r="K404">
        <v>66</v>
      </c>
      <c r="L404">
        <v>1.27</v>
      </c>
      <c r="M404" s="134" cm="1">
        <f t="array" ref="M404">_xlfn.IFS(A404=2024,88000000,A404=2023,83500000,A404=2022,82500000,A404=2021,81500000,A404=2020,81500000)</f>
        <v>81500000</v>
      </c>
      <c r="N404" s="135">
        <f t="shared" si="6"/>
        <v>0.14282515337423313</v>
      </c>
    </row>
    <row r="405" spans="1:14">
      <c r="A405">
        <v>2020</v>
      </c>
      <c r="B405" t="s">
        <v>670</v>
      </c>
      <c r="C405">
        <v>34</v>
      </c>
      <c r="D405" t="s">
        <v>26</v>
      </c>
      <c r="E405">
        <v>8</v>
      </c>
      <c r="F405" s="133">
        <v>11500000</v>
      </c>
      <c r="G405">
        <v>29</v>
      </c>
      <c r="H405">
        <v>52</v>
      </c>
      <c r="I405">
        <v>8</v>
      </c>
      <c r="J405">
        <v>14</v>
      </c>
      <c r="K405">
        <v>22</v>
      </c>
      <c r="L405">
        <v>0.42</v>
      </c>
      <c r="M405" s="134" cm="1">
        <f t="array" ref="M405">_xlfn.IFS(A405=2024,88000000,A405=2023,83500000,A405=2022,82500000,A405=2021,81500000,A405=2020,81500000)</f>
        <v>81500000</v>
      </c>
      <c r="N405" s="135">
        <f t="shared" si="6"/>
        <v>0.1411042944785276</v>
      </c>
    </row>
    <row r="406" spans="1:14">
      <c r="A406">
        <v>2020</v>
      </c>
      <c r="B406" t="s">
        <v>674</v>
      </c>
      <c r="C406">
        <v>35</v>
      </c>
      <c r="D406" t="s">
        <v>26</v>
      </c>
      <c r="E406">
        <v>8</v>
      </c>
      <c r="F406" s="133">
        <v>11000000</v>
      </c>
      <c r="G406">
        <v>28</v>
      </c>
      <c r="H406">
        <v>56</v>
      </c>
      <c r="I406">
        <v>8</v>
      </c>
      <c r="J406">
        <v>26</v>
      </c>
      <c r="K406">
        <v>34</v>
      </c>
      <c r="L406">
        <v>0.61</v>
      </c>
      <c r="M406" s="134" cm="1">
        <f t="array" ref="M406">_xlfn.IFS(A406=2024,88000000,A406=2023,83500000,A406=2022,82500000,A406=2021,81500000,A406=2020,81500000)</f>
        <v>81500000</v>
      </c>
      <c r="N406" s="135">
        <f t="shared" si="6"/>
        <v>0.13496932515337423</v>
      </c>
    </row>
    <row r="407" spans="1:14">
      <c r="A407">
        <v>2020</v>
      </c>
      <c r="B407" t="s">
        <v>675</v>
      </c>
      <c r="C407">
        <v>34</v>
      </c>
      <c r="D407" t="s">
        <v>18</v>
      </c>
      <c r="E407">
        <v>7</v>
      </c>
      <c r="F407" s="133">
        <v>11000000</v>
      </c>
      <c r="G407">
        <v>27</v>
      </c>
      <c r="H407">
        <v>56</v>
      </c>
      <c r="I407">
        <v>19</v>
      </c>
      <c r="J407">
        <v>31</v>
      </c>
      <c r="K407">
        <v>50</v>
      </c>
      <c r="L407">
        <v>0.89</v>
      </c>
      <c r="M407" s="134" cm="1">
        <f t="array" ref="M407">_xlfn.IFS(A407=2024,88000000,A407=2023,83500000,A407=2022,82500000,A407=2021,81500000,A407=2020,81500000)</f>
        <v>81500000</v>
      </c>
      <c r="N407" s="135">
        <f t="shared" si="6"/>
        <v>0.13496932515337423</v>
      </c>
    </row>
    <row r="408" spans="1:14">
      <c r="A408">
        <v>2020</v>
      </c>
      <c r="B408" t="s">
        <v>677</v>
      </c>
      <c r="C408">
        <v>28</v>
      </c>
      <c r="D408" t="s">
        <v>673</v>
      </c>
      <c r="E408">
        <v>6</v>
      </c>
      <c r="F408" s="133">
        <v>10903000</v>
      </c>
      <c r="G408">
        <v>22</v>
      </c>
      <c r="H408">
        <v>55</v>
      </c>
      <c r="I408">
        <v>20</v>
      </c>
      <c r="J408">
        <v>47</v>
      </c>
      <c r="K408">
        <v>67</v>
      </c>
      <c r="L408">
        <v>1.22</v>
      </c>
      <c r="M408" s="134" cm="1">
        <f t="array" ref="M408">_xlfn.IFS(A408=2024,88000000,A408=2023,83500000,A408=2022,82500000,A408=2021,81500000,A408=2020,81500000)</f>
        <v>81500000</v>
      </c>
      <c r="N408" s="135">
        <f t="shared" si="6"/>
        <v>0.13377914110429448</v>
      </c>
    </row>
    <row r="409" spans="1:14">
      <c r="A409">
        <v>2020</v>
      </c>
      <c r="B409" t="s">
        <v>782</v>
      </c>
      <c r="C409">
        <v>36</v>
      </c>
      <c r="D409" t="s">
        <v>673</v>
      </c>
      <c r="E409">
        <v>8</v>
      </c>
      <c r="F409" s="133">
        <v>10500000</v>
      </c>
      <c r="G409">
        <v>25</v>
      </c>
      <c r="H409">
        <v>56</v>
      </c>
      <c r="I409">
        <v>15</v>
      </c>
      <c r="J409">
        <v>51</v>
      </c>
      <c r="K409">
        <v>66</v>
      </c>
      <c r="L409">
        <v>1.18</v>
      </c>
      <c r="M409" s="134" cm="1">
        <f t="array" ref="M409">_xlfn.IFS(A409=2024,88000000,A409=2023,83500000,A409=2022,82500000,A409=2021,81500000,A409=2020,81500000)</f>
        <v>81500000</v>
      </c>
      <c r="N409" s="135">
        <f t="shared" si="6"/>
        <v>0.12883435582822086</v>
      </c>
    </row>
    <row r="410" spans="1:14">
      <c r="A410">
        <v>2020</v>
      </c>
      <c r="B410" t="s">
        <v>783</v>
      </c>
      <c r="C410">
        <v>37</v>
      </c>
      <c r="D410" t="s">
        <v>18</v>
      </c>
      <c r="E410">
        <v>8</v>
      </c>
      <c r="F410" s="133">
        <v>10500000</v>
      </c>
      <c r="G410">
        <v>26</v>
      </c>
      <c r="H410">
        <v>0</v>
      </c>
      <c r="I410">
        <v>0</v>
      </c>
      <c r="J410">
        <v>0</v>
      </c>
      <c r="K410">
        <v>0</v>
      </c>
      <c r="L410">
        <v>0</v>
      </c>
      <c r="M410" s="134" cm="1">
        <f t="array" ref="M410">_xlfn.IFS(A410=2024,88000000,A410=2023,83500000,A410=2022,82500000,A410=2021,81500000,A410=2020,81500000)</f>
        <v>81500000</v>
      </c>
      <c r="N410" s="135">
        <f t="shared" si="6"/>
        <v>0.12883435582822086</v>
      </c>
    </row>
    <row r="411" spans="1:14">
      <c r="A411">
        <v>2020</v>
      </c>
      <c r="B411" t="s">
        <v>765</v>
      </c>
      <c r="C411">
        <v>37</v>
      </c>
      <c r="D411" t="s">
        <v>18</v>
      </c>
      <c r="E411">
        <v>8</v>
      </c>
      <c r="F411" s="133">
        <v>10000000</v>
      </c>
      <c r="G411">
        <v>28</v>
      </c>
      <c r="H411">
        <v>56</v>
      </c>
      <c r="I411">
        <v>13</v>
      </c>
      <c r="J411">
        <v>37</v>
      </c>
      <c r="K411">
        <v>50</v>
      </c>
      <c r="L411">
        <v>0.89</v>
      </c>
      <c r="M411" s="134" cm="1">
        <f t="array" ref="M411">_xlfn.IFS(A411=2024,88000000,A411=2023,83500000,A411=2022,82500000,A411=2021,81500000,A411=2020,81500000)</f>
        <v>81500000</v>
      </c>
      <c r="N411" s="135">
        <f t="shared" si="6"/>
        <v>0.12269938650306748</v>
      </c>
    </row>
    <row r="412" spans="1:14">
      <c r="A412">
        <v>2020</v>
      </c>
      <c r="B412" t="s">
        <v>680</v>
      </c>
      <c r="C412">
        <v>28</v>
      </c>
      <c r="D412" t="s">
        <v>18</v>
      </c>
      <c r="E412">
        <v>8</v>
      </c>
      <c r="F412" s="133">
        <v>10000000</v>
      </c>
      <c r="G412">
        <v>20</v>
      </c>
      <c r="H412">
        <v>21</v>
      </c>
      <c r="I412">
        <v>2</v>
      </c>
      <c r="J412">
        <v>16</v>
      </c>
      <c r="K412">
        <v>18</v>
      </c>
      <c r="L412">
        <v>0.86</v>
      </c>
      <c r="M412" s="134" cm="1">
        <f t="array" ref="M412">_xlfn.IFS(A412=2024,88000000,A412=2023,83500000,A412=2022,82500000,A412=2021,81500000,A412=2020,81500000)</f>
        <v>81500000</v>
      </c>
      <c r="N412" s="135">
        <f t="shared" si="6"/>
        <v>0.12269938650306748</v>
      </c>
    </row>
    <row r="413" spans="1:14">
      <c r="A413">
        <v>2020</v>
      </c>
      <c r="B413" t="s">
        <v>681</v>
      </c>
      <c r="C413">
        <v>33</v>
      </c>
      <c r="D413" t="s">
        <v>18</v>
      </c>
      <c r="E413">
        <v>8</v>
      </c>
      <c r="F413" s="133">
        <v>9850000</v>
      </c>
      <c r="G413">
        <v>26</v>
      </c>
      <c r="H413">
        <v>3</v>
      </c>
      <c r="I413">
        <v>2</v>
      </c>
      <c r="J413">
        <v>0</v>
      </c>
      <c r="K413">
        <v>2</v>
      </c>
      <c r="L413">
        <v>0.67</v>
      </c>
      <c r="M413" s="134" cm="1">
        <f t="array" ref="M413">_xlfn.IFS(A413=2024,88000000,A413=2023,83500000,A413=2022,82500000,A413=2021,81500000,A413=2020,81500000)</f>
        <v>81500000</v>
      </c>
      <c r="N413" s="135">
        <f t="shared" si="6"/>
        <v>0.12085889570552147</v>
      </c>
    </row>
    <row r="414" spans="1:14">
      <c r="A414">
        <v>2020</v>
      </c>
      <c r="B414" t="s">
        <v>684</v>
      </c>
      <c r="C414">
        <v>39</v>
      </c>
      <c r="D414" t="s">
        <v>364</v>
      </c>
      <c r="E414">
        <v>13</v>
      </c>
      <c r="F414" s="133">
        <v>9538462</v>
      </c>
      <c r="G414">
        <v>22</v>
      </c>
      <c r="H414">
        <v>45</v>
      </c>
      <c r="I414">
        <v>24</v>
      </c>
      <c r="J414">
        <v>18</v>
      </c>
      <c r="K414">
        <v>42</v>
      </c>
      <c r="L414">
        <v>0.93</v>
      </c>
      <c r="M414" s="134" cm="1">
        <f t="array" ref="M414">_xlfn.IFS(A414=2024,88000000,A414=2023,83500000,A414=2022,82500000,A414=2021,81500000,A414=2020,81500000)</f>
        <v>81500000</v>
      </c>
      <c r="N414" s="135">
        <f t="shared" si="6"/>
        <v>0.11703634355828221</v>
      </c>
    </row>
    <row r="415" spans="1:14">
      <c r="A415">
        <v>2020</v>
      </c>
      <c r="B415" t="s">
        <v>800</v>
      </c>
      <c r="C415">
        <v>38</v>
      </c>
      <c r="D415" t="s">
        <v>18</v>
      </c>
      <c r="E415">
        <v>8</v>
      </c>
      <c r="F415" s="133">
        <v>9500000</v>
      </c>
      <c r="G415">
        <v>26</v>
      </c>
      <c r="H415">
        <v>33</v>
      </c>
      <c r="I415">
        <v>8</v>
      </c>
      <c r="J415">
        <v>20</v>
      </c>
      <c r="K415">
        <v>28</v>
      </c>
      <c r="L415">
        <v>0.85</v>
      </c>
      <c r="M415" s="134" cm="1">
        <f t="array" ref="M415">_xlfn.IFS(A415=2024,88000000,A415=2023,83500000,A415=2022,82500000,A415=2021,81500000,A415=2020,81500000)</f>
        <v>81500000</v>
      </c>
      <c r="N415" s="135">
        <f t="shared" si="6"/>
        <v>0.1165644171779141</v>
      </c>
    </row>
    <row r="416" spans="1:14">
      <c r="A416">
        <v>2020</v>
      </c>
      <c r="B416" t="s">
        <v>685</v>
      </c>
      <c r="C416">
        <v>35</v>
      </c>
      <c r="D416" t="s">
        <v>364</v>
      </c>
      <c r="E416">
        <v>8</v>
      </c>
      <c r="F416" s="133">
        <v>9500000</v>
      </c>
      <c r="G416">
        <v>26</v>
      </c>
      <c r="H416">
        <v>52</v>
      </c>
      <c r="I416">
        <v>11</v>
      </c>
      <c r="J416">
        <v>24</v>
      </c>
      <c r="K416">
        <v>35</v>
      </c>
      <c r="L416">
        <v>0.67</v>
      </c>
      <c r="M416" s="134" cm="1">
        <f t="array" ref="M416">_xlfn.IFS(A416=2024,88000000,A416=2023,83500000,A416=2022,82500000,A416=2021,81500000,A416=2020,81500000)</f>
        <v>81500000</v>
      </c>
      <c r="N416" s="135">
        <f t="shared" si="6"/>
        <v>0.1165644171779141</v>
      </c>
    </row>
    <row r="417" spans="1:14">
      <c r="A417">
        <v>2020</v>
      </c>
      <c r="B417" t="s">
        <v>686</v>
      </c>
      <c r="C417">
        <v>33</v>
      </c>
      <c r="D417" t="s">
        <v>673</v>
      </c>
      <c r="E417">
        <v>8</v>
      </c>
      <c r="F417" s="133">
        <v>9500000</v>
      </c>
      <c r="G417">
        <v>26</v>
      </c>
      <c r="H417">
        <v>55</v>
      </c>
      <c r="I417">
        <v>21</v>
      </c>
      <c r="J417">
        <v>40</v>
      </c>
      <c r="K417">
        <v>61</v>
      </c>
      <c r="L417">
        <v>1.1100000000000001</v>
      </c>
      <c r="M417" s="134" cm="1">
        <f t="array" ref="M417">_xlfn.IFS(A417=2024,88000000,A417=2023,83500000,A417=2022,82500000,A417=2021,81500000,A417=2020,81500000)</f>
        <v>81500000</v>
      </c>
      <c r="N417" s="135">
        <f t="shared" si="6"/>
        <v>0.1165644171779141</v>
      </c>
    </row>
    <row r="418" spans="1:14">
      <c r="A418">
        <v>2020</v>
      </c>
      <c r="B418" t="s">
        <v>687</v>
      </c>
      <c r="C418">
        <v>31</v>
      </c>
      <c r="D418" t="s">
        <v>673</v>
      </c>
      <c r="E418">
        <v>8</v>
      </c>
      <c r="F418" s="133">
        <v>9500000</v>
      </c>
      <c r="G418">
        <v>25</v>
      </c>
      <c r="H418">
        <v>0</v>
      </c>
      <c r="I418">
        <v>0</v>
      </c>
      <c r="J418">
        <v>0</v>
      </c>
      <c r="K418">
        <v>0</v>
      </c>
      <c r="L418">
        <v>0</v>
      </c>
      <c r="M418" s="134" cm="1">
        <f t="array" ref="M418">_xlfn.IFS(A418=2024,88000000,A418=2023,83500000,A418=2022,82500000,A418=2021,81500000,A418=2020,81500000)</f>
        <v>81500000</v>
      </c>
      <c r="N418" s="135">
        <f t="shared" si="6"/>
        <v>0.1165644171779141</v>
      </c>
    </row>
    <row r="419" spans="1:14">
      <c r="A419">
        <v>2020</v>
      </c>
      <c r="B419" t="s">
        <v>694</v>
      </c>
      <c r="C419">
        <v>28</v>
      </c>
      <c r="D419" t="s">
        <v>18</v>
      </c>
      <c r="E419">
        <v>6</v>
      </c>
      <c r="F419" s="133">
        <v>9250000</v>
      </c>
      <c r="G419">
        <v>22</v>
      </c>
      <c r="H419">
        <v>52</v>
      </c>
      <c r="I419">
        <v>30</v>
      </c>
      <c r="J419">
        <v>36</v>
      </c>
      <c r="K419">
        <v>66</v>
      </c>
      <c r="L419">
        <v>1.27</v>
      </c>
      <c r="M419" s="134" cm="1">
        <f t="array" ref="M419">_xlfn.IFS(A419=2024,88000000,A419=2023,83500000,A419=2022,82500000,A419=2021,81500000,A419=2020,81500000)</f>
        <v>81500000</v>
      </c>
      <c r="N419" s="135">
        <f t="shared" si="6"/>
        <v>0.11349693251533742</v>
      </c>
    </row>
    <row r="420" spans="1:14">
      <c r="A420">
        <v>2020</v>
      </c>
      <c r="B420" t="s">
        <v>695</v>
      </c>
      <c r="C420">
        <v>37</v>
      </c>
      <c r="D420" t="s">
        <v>18</v>
      </c>
      <c r="E420">
        <v>5</v>
      </c>
      <c r="F420" s="133">
        <v>9200000</v>
      </c>
      <c r="G420">
        <v>32</v>
      </c>
      <c r="H420">
        <v>55</v>
      </c>
      <c r="I420">
        <v>15</v>
      </c>
      <c r="J420">
        <v>38</v>
      </c>
      <c r="K420">
        <v>53</v>
      </c>
      <c r="L420">
        <v>0.96</v>
      </c>
      <c r="M420" s="134" cm="1">
        <f t="array" ref="M420">_xlfn.IFS(A420=2024,88000000,A420=2023,83500000,A420=2022,82500000,A420=2021,81500000,A420=2020,81500000)</f>
        <v>81500000</v>
      </c>
      <c r="N420" s="135">
        <f t="shared" si="6"/>
        <v>0.11288343558282209</v>
      </c>
    </row>
    <row r="421" spans="1:14">
      <c r="A421">
        <v>2020</v>
      </c>
      <c r="B421" t="s">
        <v>697</v>
      </c>
      <c r="C421">
        <v>34</v>
      </c>
      <c r="D421" t="s">
        <v>26</v>
      </c>
      <c r="E421">
        <v>8</v>
      </c>
      <c r="F421" s="133">
        <v>9059000</v>
      </c>
      <c r="G421">
        <v>29</v>
      </c>
      <c r="H421">
        <v>48</v>
      </c>
      <c r="I421">
        <v>8</v>
      </c>
      <c r="J421">
        <v>25</v>
      </c>
      <c r="K421">
        <v>33</v>
      </c>
      <c r="L421">
        <v>0.69</v>
      </c>
      <c r="M421" s="134" cm="1">
        <f t="array" ref="M421">_xlfn.IFS(A421=2024,88000000,A421=2023,83500000,A421=2022,82500000,A421=2021,81500000,A421=2020,81500000)</f>
        <v>81500000</v>
      </c>
      <c r="N421" s="135">
        <f t="shared" si="6"/>
        <v>0.11115337423312883</v>
      </c>
    </row>
    <row r="422" spans="1:14">
      <c r="A422">
        <v>2020</v>
      </c>
      <c r="B422" t="s">
        <v>801</v>
      </c>
      <c r="C422">
        <v>36</v>
      </c>
      <c r="D422" t="s">
        <v>26</v>
      </c>
      <c r="E422">
        <v>8</v>
      </c>
      <c r="F422" s="133">
        <v>9000000</v>
      </c>
      <c r="G422">
        <v>25</v>
      </c>
      <c r="H422">
        <v>44</v>
      </c>
      <c r="I422">
        <v>5</v>
      </c>
      <c r="J422">
        <v>14</v>
      </c>
      <c r="K422">
        <v>19</v>
      </c>
      <c r="L422">
        <v>0.43</v>
      </c>
      <c r="M422" s="134" cm="1">
        <f t="array" ref="M422">_xlfn.IFS(A422=2024,88000000,A422=2023,83500000,A422=2022,82500000,A422=2021,81500000,A422=2020,81500000)</f>
        <v>81500000</v>
      </c>
      <c r="N422" s="135">
        <f t="shared" si="6"/>
        <v>0.11042944785276074</v>
      </c>
    </row>
    <row r="423" spans="1:14">
      <c r="A423">
        <v>2020</v>
      </c>
      <c r="B423" t="s">
        <v>702</v>
      </c>
      <c r="C423">
        <v>35</v>
      </c>
      <c r="D423" t="s">
        <v>26</v>
      </c>
      <c r="E423">
        <v>7</v>
      </c>
      <c r="F423" s="133">
        <v>8800000</v>
      </c>
      <c r="G423">
        <v>30</v>
      </c>
      <c r="H423">
        <v>41</v>
      </c>
      <c r="I423">
        <v>7</v>
      </c>
      <c r="J423">
        <v>16</v>
      </c>
      <c r="K423">
        <v>23</v>
      </c>
      <c r="L423">
        <v>0.56000000000000005</v>
      </c>
      <c r="M423" s="134" cm="1">
        <f t="array" ref="M423">_xlfn.IFS(A423=2024,88000000,A423=2023,83500000,A423=2022,82500000,A423=2021,81500000,A423=2020,81500000)</f>
        <v>81500000</v>
      </c>
      <c r="N423" s="135">
        <f t="shared" si="6"/>
        <v>0.10797546012269939</v>
      </c>
    </row>
    <row r="424" spans="1:14">
      <c r="A424">
        <v>2020</v>
      </c>
      <c r="B424" t="s">
        <v>704</v>
      </c>
      <c r="C424">
        <v>37</v>
      </c>
      <c r="D424" t="s">
        <v>18</v>
      </c>
      <c r="E424">
        <v>12</v>
      </c>
      <c r="F424" s="133">
        <v>8700000</v>
      </c>
      <c r="G424">
        <v>24</v>
      </c>
      <c r="H424">
        <v>55</v>
      </c>
      <c r="I424">
        <v>24</v>
      </c>
      <c r="J424">
        <v>38</v>
      </c>
      <c r="K424">
        <v>62</v>
      </c>
      <c r="L424">
        <v>1.1299999999999999</v>
      </c>
      <c r="M424" s="134" cm="1">
        <f t="array" ref="M424">_xlfn.IFS(A424=2024,88000000,A424=2023,83500000,A424=2022,82500000,A424=2021,81500000,A424=2020,81500000)</f>
        <v>81500000</v>
      </c>
      <c r="N424" s="135">
        <f t="shared" si="6"/>
        <v>0.10674846625766871</v>
      </c>
    </row>
    <row r="425" spans="1:14">
      <c r="A425">
        <v>2020</v>
      </c>
      <c r="B425" t="s">
        <v>727</v>
      </c>
      <c r="C425">
        <v>35</v>
      </c>
      <c r="D425" t="s">
        <v>18</v>
      </c>
      <c r="E425">
        <v>8</v>
      </c>
      <c r="F425" s="133">
        <v>8500000</v>
      </c>
      <c r="G425">
        <v>26</v>
      </c>
      <c r="H425">
        <v>38</v>
      </c>
      <c r="I425">
        <v>17</v>
      </c>
      <c r="J425">
        <v>17</v>
      </c>
      <c r="K425">
        <v>34</v>
      </c>
      <c r="L425">
        <v>0.89</v>
      </c>
      <c r="M425" s="134" cm="1">
        <f t="array" ref="M425">_xlfn.IFS(A425=2024,88000000,A425=2023,83500000,A425=2022,82500000,A425=2021,81500000,A425=2020,81500000)</f>
        <v>81500000</v>
      </c>
      <c r="N425" s="135">
        <f t="shared" si="6"/>
        <v>0.10429447852760736</v>
      </c>
    </row>
    <row r="426" spans="1:14">
      <c r="A426">
        <v>2020</v>
      </c>
      <c r="B426" t="s">
        <v>713</v>
      </c>
      <c r="C426">
        <v>29</v>
      </c>
      <c r="D426" t="s">
        <v>18</v>
      </c>
      <c r="E426">
        <v>8</v>
      </c>
      <c r="F426" s="133">
        <v>8500000</v>
      </c>
      <c r="G426">
        <v>21</v>
      </c>
      <c r="H426">
        <v>56</v>
      </c>
      <c r="I426">
        <v>31</v>
      </c>
      <c r="J426">
        <v>53</v>
      </c>
      <c r="K426">
        <v>84</v>
      </c>
      <c r="L426">
        <v>1.5</v>
      </c>
      <c r="M426" s="134" cm="1">
        <f t="array" ref="M426">_xlfn.IFS(A426=2024,88000000,A426=2023,83500000,A426=2022,82500000,A426=2021,81500000,A426=2020,81500000)</f>
        <v>81500000</v>
      </c>
      <c r="N426" s="135">
        <f t="shared" si="6"/>
        <v>0.10429447852760736</v>
      </c>
    </row>
    <row r="427" spans="1:14">
      <c r="A427">
        <v>2020</v>
      </c>
      <c r="B427" t="s">
        <v>682</v>
      </c>
      <c r="C427">
        <v>27</v>
      </c>
      <c r="D427" t="s">
        <v>18</v>
      </c>
      <c r="E427">
        <v>5</v>
      </c>
      <c r="F427" s="133">
        <v>8460250</v>
      </c>
      <c r="G427">
        <v>21</v>
      </c>
      <c r="H427">
        <v>56</v>
      </c>
      <c r="I427">
        <v>24</v>
      </c>
      <c r="J427">
        <v>33</v>
      </c>
      <c r="K427">
        <v>57</v>
      </c>
      <c r="L427">
        <v>1.02</v>
      </c>
      <c r="M427" s="134" cm="1">
        <f t="array" ref="M427">_xlfn.IFS(A427=2024,88000000,A427=2023,83500000,A427=2022,82500000,A427=2021,81500000,A427=2020,81500000)</f>
        <v>81500000</v>
      </c>
      <c r="N427" s="135">
        <f t="shared" si="6"/>
        <v>0.10380674846625768</v>
      </c>
    </row>
    <row r="428" spans="1:14">
      <c r="A428">
        <v>2020</v>
      </c>
      <c r="B428" t="s">
        <v>777</v>
      </c>
      <c r="C428">
        <v>37</v>
      </c>
      <c r="D428" t="s">
        <v>18</v>
      </c>
      <c r="E428">
        <v>8</v>
      </c>
      <c r="F428" s="133">
        <v>8275000</v>
      </c>
      <c r="G428">
        <v>25</v>
      </c>
      <c r="H428">
        <v>54</v>
      </c>
      <c r="I428">
        <v>16</v>
      </c>
      <c r="J428">
        <v>27</v>
      </c>
      <c r="K428">
        <v>43</v>
      </c>
      <c r="L428">
        <v>0.8</v>
      </c>
      <c r="M428" s="134" cm="1">
        <f t="array" ref="M428">_xlfn.IFS(A428=2024,88000000,A428=2023,83500000,A428=2022,82500000,A428=2021,81500000,A428=2020,81500000)</f>
        <v>81500000</v>
      </c>
      <c r="N428" s="135">
        <f t="shared" si="6"/>
        <v>0.10153374233128834</v>
      </c>
    </row>
    <row r="429" spans="1:14">
      <c r="A429">
        <v>2020</v>
      </c>
      <c r="B429" t="s">
        <v>821</v>
      </c>
      <c r="C429">
        <v>40</v>
      </c>
      <c r="D429" t="s">
        <v>18</v>
      </c>
      <c r="E429">
        <v>8</v>
      </c>
      <c r="F429" s="133">
        <v>8250000</v>
      </c>
      <c r="G429">
        <v>27</v>
      </c>
      <c r="H429">
        <v>48</v>
      </c>
      <c r="I429">
        <v>5</v>
      </c>
      <c r="J429">
        <v>12</v>
      </c>
      <c r="K429">
        <v>17</v>
      </c>
      <c r="L429">
        <v>0.35</v>
      </c>
      <c r="M429" s="134" cm="1">
        <f t="array" ref="M429">_xlfn.IFS(A429=2024,88000000,A429=2023,83500000,A429=2022,82500000,A429=2021,81500000,A429=2020,81500000)</f>
        <v>81500000</v>
      </c>
      <c r="N429" s="135">
        <f t="shared" si="6"/>
        <v>0.10122699386503067</v>
      </c>
    </row>
    <row r="430" spans="1:14">
      <c r="A430">
        <v>2020</v>
      </c>
      <c r="B430" t="s">
        <v>767</v>
      </c>
      <c r="C430">
        <v>35</v>
      </c>
      <c r="D430" t="s">
        <v>673</v>
      </c>
      <c r="E430">
        <v>8</v>
      </c>
      <c r="F430" s="133">
        <v>8250000</v>
      </c>
      <c r="G430">
        <v>25</v>
      </c>
      <c r="H430">
        <v>53</v>
      </c>
      <c r="I430">
        <v>9</v>
      </c>
      <c r="J430">
        <v>34</v>
      </c>
      <c r="K430">
        <v>43</v>
      </c>
      <c r="L430">
        <v>0.81</v>
      </c>
      <c r="M430" s="134" cm="1">
        <f t="array" ref="M430">_xlfn.IFS(A430=2024,88000000,A430=2023,83500000,A430=2022,82500000,A430=2021,81500000,A430=2020,81500000)</f>
        <v>81500000</v>
      </c>
      <c r="N430" s="135">
        <f t="shared" si="6"/>
        <v>0.10122699386503067</v>
      </c>
    </row>
    <row r="431" spans="1:14">
      <c r="A431">
        <v>2020</v>
      </c>
      <c r="B431" t="s">
        <v>726</v>
      </c>
      <c r="C431">
        <v>40</v>
      </c>
      <c r="D431" t="s">
        <v>26</v>
      </c>
      <c r="E431">
        <v>8</v>
      </c>
      <c r="F431" s="133">
        <v>8000000</v>
      </c>
      <c r="G431">
        <v>31</v>
      </c>
      <c r="H431">
        <v>56</v>
      </c>
      <c r="I431">
        <v>7</v>
      </c>
      <c r="J431">
        <v>22</v>
      </c>
      <c r="K431">
        <v>29</v>
      </c>
      <c r="L431">
        <v>0.52</v>
      </c>
      <c r="M431" s="134" cm="1">
        <f t="array" ref="M431">_xlfn.IFS(A431=2024,88000000,A431=2023,83500000,A431=2022,82500000,A431=2021,81500000,A431=2020,81500000)</f>
        <v>81500000</v>
      </c>
      <c r="N431" s="135">
        <f t="shared" si="6"/>
        <v>9.815950920245399E-2</v>
      </c>
    </row>
    <row r="432" spans="1:14">
      <c r="A432">
        <v>2020</v>
      </c>
      <c r="B432" t="s">
        <v>802</v>
      </c>
      <c r="C432">
        <v>37</v>
      </c>
      <c r="D432" t="s">
        <v>673</v>
      </c>
      <c r="E432">
        <v>8</v>
      </c>
      <c r="F432" s="133">
        <v>8000000</v>
      </c>
      <c r="G432">
        <v>25</v>
      </c>
      <c r="H432">
        <v>56</v>
      </c>
      <c r="I432">
        <v>20</v>
      </c>
      <c r="J432">
        <v>23</v>
      </c>
      <c r="K432">
        <v>43</v>
      </c>
      <c r="L432">
        <v>0.77</v>
      </c>
      <c r="M432" s="134" cm="1">
        <f t="array" ref="M432">_xlfn.IFS(A432=2024,88000000,A432=2023,83500000,A432=2022,82500000,A432=2021,81500000,A432=2020,81500000)</f>
        <v>81500000</v>
      </c>
      <c r="N432" s="135">
        <f t="shared" si="6"/>
        <v>9.815950920245399E-2</v>
      </c>
    </row>
    <row r="433" spans="1:14">
      <c r="A433">
        <v>2020</v>
      </c>
      <c r="B433" t="s">
        <v>728</v>
      </c>
      <c r="C433">
        <v>36</v>
      </c>
      <c r="D433" t="s">
        <v>18</v>
      </c>
      <c r="E433">
        <v>8</v>
      </c>
      <c r="F433" s="133">
        <v>8000000</v>
      </c>
      <c r="G433">
        <v>29</v>
      </c>
      <c r="H433">
        <v>53</v>
      </c>
      <c r="I433">
        <v>17</v>
      </c>
      <c r="J433">
        <v>14</v>
      </c>
      <c r="K433">
        <v>31</v>
      </c>
      <c r="L433">
        <v>0.57999999999999996</v>
      </c>
      <c r="M433" s="134" cm="1">
        <f t="array" ref="M433">_xlfn.IFS(A433=2024,88000000,A433=2023,83500000,A433=2022,82500000,A433=2021,81500000,A433=2020,81500000)</f>
        <v>81500000</v>
      </c>
      <c r="N433" s="135">
        <f t="shared" si="6"/>
        <v>9.815950920245399E-2</v>
      </c>
    </row>
    <row r="434" spans="1:14">
      <c r="A434">
        <v>2020</v>
      </c>
      <c r="B434" t="s">
        <v>729</v>
      </c>
      <c r="C434">
        <v>35</v>
      </c>
      <c r="D434" t="s">
        <v>26</v>
      </c>
      <c r="E434">
        <v>8</v>
      </c>
      <c r="F434" s="133">
        <v>8000000</v>
      </c>
      <c r="G434">
        <v>28</v>
      </c>
      <c r="H434">
        <v>52</v>
      </c>
      <c r="I434">
        <v>10</v>
      </c>
      <c r="J434">
        <v>34</v>
      </c>
      <c r="K434">
        <v>44</v>
      </c>
      <c r="L434">
        <v>0.85</v>
      </c>
      <c r="M434" s="134" cm="1">
        <f t="array" ref="M434">_xlfn.IFS(A434=2024,88000000,A434=2023,83500000,A434=2022,82500000,A434=2021,81500000,A434=2020,81500000)</f>
        <v>81500000</v>
      </c>
      <c r="N434" s="135">
        <f t="shared" si="6"/>
        <v>9.815950920245399E-2</v>
      </c>
    </row>
    <row r="435" spans="1:14">
      <c r="A435">
        <v>2020</v>
      </c>
      <c r="B435" t="s">
        <v>817</v>
      </c>
      <c r="C435">
        <v>33</v>
      </c>
      <c r="D435" t="s">
        <v>364</v>
      </c>
      <c r="E435">
        <v>1</v>
      </c>
      <c r="F435" s="133">
        <v>8000000</v>
      </c>
      <c r="G435">
        <v>28</v>
      </c>
      <c r="H435">
        <v>53</v>
      </c>
      <c r="I435">
        <v>10</v>
      </c>
      <c r="J435">
        <v>23</v>
      </c>
      <c r="K435">
        <v>33</v>
      </c>
      <c r="L435">
        <v>0.62</v>
      </c>
      <c r="M435" s="134" cm="1">
        <f t="array" ref="M435">_xlfn.IFS(A435=2024,88000000,A435=2023,83500000,A435=2022,82500000,A435=2021,81500000,A435=2020,81500000)</f>
        <v>81500000</v>
      </c>
      <c r="N435" s="135">
        <f t="shared" si="6"/>
        <v>9.815950920245399E-2</v>
      </c>
    </row>
    <row r="436" spans="1:14">
      <c r="A436">
        <v>2020</v>
      </c>
      <c r="B436" t="s">
        <v>731</v>
      </c>
      <c r="C436">
        <v>31</v>
      </c>
      <c r="D436" t="s">
        <v>26</v>
      </c>
      <c r="E436">
        <v>7</v>
      </c>
      <c r="F436" s="133">
        <v>8000000</v>
      </c>
      <c r="G436">
        <v>25</v>
      </c>
      <c r="H436">
        <v>38</v>
      </c>
      <c r="I436">
        <v>2</v>
      </c>
      <c r="J436">
        <v>10</v>
      </c>
      <c r="K436">
        <v>12</v>
      </c>
      <c r="L436">
        <v>0.32</v>
      </c>
      <c r="M436" s="134" cm="1">
        <f t="array" ref="M436">_xlfn.IFS(A436=2024,88000000,A436=2023,83500000,A436=2022,82500000,A436=2021,81500000,A436=2020,81500000)</f>
        <v>81500000</v>
      </c>
      <c r="N436" s="135">
        <f t="shared" si="6"/>
        <v>9.815950920245399E-2</v>
      </c>
    </row>
    <row r="437" spans="1:14">
      <c r="A437">
        <v>2020</v>
      </c>
      <c r="B437" t="s">
        <v>732</v>
      </c>
      <c r="C437">
        <v>28</v>
      </c>
      <c r="D437" t="s">
        <v>26</v>
      </c>
      <c r="E437">
        <v>8</v>
      </c>
      <c r="F437" s="133">
        <v>8000000</v>
      </c>
      <c r="G437">
        <v>22</v>
      </c>
      <c r="H437">
        <v>49</v>
      </c>
      <c r="I437">
        <v>6</v>
      </c>
      <c r="J437">
        <v>25</v>
      </c>
      <c r="K437">
        <v>31</v>
      </c>
      <c r="L437">
        <v>0.63</v>
      </c>
      <c r="M437" s="134" cm="1">
        <f t="array" ref="M437">_xlfn.IFS(A437=2024,88000000,A437=2023,83500000,A437=2022,82500000,A437=2021,81500000,A437=2020,81500000)</f>
        <v>81500000</v>
      </c>
      <c r="N437" s="135">
        <f t="shared" si="6"/>
        <v>9.815950920245399E-2</v>
      </c>
    </row>
    <row r="438" spans="1:14">
      <c r="A438">
        <v>2020</v>
      </c>
      <c r="B438" t="s">
        <v>735</v>
      </c>
      <c r="C438">
        <v>34</v>
      </c>
      <c r="D438" t="s">
        <v>26</v>
      </c>
      <c r="E438">
        <v>8</v>
      </c>
      <c r="F438" s="133">
        <v>7875000</v>
      </c>
      <c r="G438">
        <v>25</v>
      </c>
      <c r="H438">
        <v>54</v>
      </c>
      <c r="I438">
        <v>9</v>
      </c>
      <c r="J438">
        <v>36</v>
      </c>
      <c r="K438">
        <v>45</v>
      </c>
      <c r="L438">
        <v>0.83</v>
      </c>
      <c r="M438" s="134" cm="1">
        <f t="array" ref="M438">_xlfn.IFS(A438=2024,88000000,A438=2023,83500000,A438=2022,82500000,A438=2021,81500000,A438=2020,81500000)</f>
        <v>81500000</v>
      </c>
      <c r="N438" s="135">
        <f t="shared" si="6"/>
        <v>9.6625766871165641E-2</v>
      </c>
    </row>
    <row r="439" spans="1:14">
      <c r="A439">
        <v>2020</v>
      </c>
      <c r="B439" t="s">
        <v>740</v>
      </c>
      <c r="C439">
        <v>39</v>
      </c>
      <c r="D439" t="s">
        <v>26</v>
      </c>
      <c r="E439">
        <v>14</v>
      </c>
      <c r="F439" s="133">
        <v>7857143</v>
      </c>
      <c r="G439">
        <v>26</v>
      </c>
      <c r="H439">
        <v>48</v>
      </c>
      <c r="I439">
        <v>6</v>
      </c>
      <c r="J439">
        <v>13</v>
      </c>
      <c r="K439">
        <v>19</v>
      </c>
      <c r="L439">
        <v>0.4</v>
      </c>
      <c r="M439" s="134" cm="1">
        <f t="array" ref="M439">_xlfn.IFS(A439=2024,88000000,A439=2023,83500000,A439=2022,82500000,A439=2021,81500000,A439=2020,81500000)</f>
        <v>81500000</v>
      </c>
      <c r="N439" s="135">
        <f t="shared" si="6"/>
        <v>9.6406662576687119E-2</v>
      </c>
    </row>
    <row r="440" spans="1:14">
      <c r="A440">
        <v>2020</v>
      </c>
      <c r="B440" t="s">
        <v>822</v>
      </c>
      <c r="C440">
        <v>40</v>
      </c>
      <c r="D440" t="s">
        <v>26</v>
      </c>
      <c r="E440">
        <v>5</v>
      </c>
      <c r="F440" s="133">
        <v>7600000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0</v>
      </c>
      <c r="M440" s="134" cm="1">
        <f t="array" ref="M440">_xlfn.IFS(A440=2024,88000000,A440=2023,83500000,A440=2022,82500000,A440=2021,81500000,A440=2020,81500000)</f>
        <v>81500000</v>
      </c>
      <c r="N440" s="135">
        <f t="shared" si="6"/>
        <v>9.3251533742331291E-2</v>
      </c>
    </row>
    <row r="441" spans="1:14">
      <c r="A441">
        <v>2020</v>
      </c>
      <c r="B441" t="s">
        <v>748</v>
      </c>
      <c r="C441">
        <v>35</v>
      </c>
      <c r="D441" t="s">
        <v>26</v>
      </c>
      <c r="E441">
        <v>7</v>
      </c>
      <c r="F441" s="133">
        <v>7575000</v>
      </c>
      <c r="G441">
        <v>29</v>
      </c>
      <c r="H441">
        <v>54</v>
      </c>
      <c r="I441">
        <v>7</v>
      </c>
      <c r="J441">
        <v>18</v>
      </c>
      <c r="K441">
        <v>25</v>
      </c>
      <c r="L441">
        <v>0.46</v>
      </c>
      <c r="M441" s="134" cm="1">
        <f t="array" ref="M441">_xlfn.IFS(A441=2024,88000000,A441=2023,83500000,A441=2022,82500000,A441=2021,81500000,A441=2020,81500000)</f>
        <v>81500000</v>
      </c>
      <c r="N441" s="135">
        <f t="shared" si="6"/>
        <v>9.2944785276073624E-2</v>
      </c>
    </row>
    <row r="442" spans="1:14">
      <c r="A442">
        <v>2020</v>
      </c>
      <c r="B442" t="s">
        <v>784</v>
      </c>
      <c r="C442">
        <v>34</v>
      </c>
      <c r="D442" t="s">
        <v>18</v>
      </c>
      <c r="E442">
        <v>7</v>
      </c>
      <c r="F442" s="133">
        <v>7500000</v>
      </c>
      <c r="G442">
        <v>24</v>
      </c>
      <c r="H442">
        <v>56</v>
      </c>
      <c r="I442">
        <v>24</v>
      </c>
      <c r="J442">
        <v>30</v>
      </c>
      <c r="K442">
        <v>54</v>
      </c>
      <c r="L442">
        <v>0.96</v>
      </c>
      <c r="M442" s="134" cm="1">
        <f t="array" ref="M442">_xlfn.IFS(A442=2024,88000000,A442=2023,83500000,A442=2022,82500000,A442=2021,81500000,A442=2020,81500000)</f>
        <v>81500000</v>
      </c>
      <c r="N442" s="135">
        <f t="shared" si="6"/>
        <v>9.202453987730061E-2</v>
      </c>
    </row>
    <row r="443" spans="1:14">
      <c r="A443">
        <v>2020</v>
      </c>
      <c r="B443" t="s">
        <v>785</v>
      </c>
      <c r="C443">
        <v>33</v>
      </c>
      <c r="D443" t="s">
        <v>673</v>
      </c>
      <c r="E443">
        <v>8</v>
      </c>
      <c r="F443" s="133">
        <v>7500000</v>
      </c>
      <c r="G443">
        <v>23</v>
      </c>
      <c r="H443">
        <v>24</v>
      </c>
      <c r="I443">
        <v>4</v>
      </c>
      <c r="J443">
        <v>10</v>
      </c>
      <c r="K443">
        <v>14</v>
      </c>
      <c r="L443">
        <v>0.57999999999999996</v>
      </c>
      <c r="M443" s="134" cm="1">
        <f t="array" ref="M443">_xlfn.IFS(A443=2024,88000000,A443=2023,83500000,A443=2022,82500000,A443=2021,81500000,A443=2020,81500000)</f>
        <v>81500000</v>
      </c>
      <c r="N443" s="135">
        <f t="shared" si="6"/>
        <v>9.202453987730061E-2</v>
      </c>
    </row>
    <row r="444" spans="1:14">
      <c r="A444">
        <v>2020</v>
      </c>
      <c r="B444" t="s">
        <v>750</v>
      </c>
      <c r="C444">
        <v>29</v>
      </c>
      <c r="D444" t="s">
        <v>26</v>
      </c>
      <c r="E444">
        <v>8</v>
      </c>
      <c r="F444" s="133">
        <v>7500000</v>
      </c>
      <c r="G444">
        <v>20</v>
      </c>
      <c r="H444">
        <v>35</v>
      </c>
      <c r="I444">
        <v>11</v>
      </c>
      <c r="J444">
        <v>11</v>
      </c>
      <c r="K444">
        <v>22</v>
      </c>
      <c r="L444">
        <v>0.63</v>
      </c>
      <c r="M444" s="134" cm="1">
        <f t="array" ref="M444">_xlfn.IFS(A444=2024,88000000,A444=2023,83500000,A444=2022,82500000,A444=2021,81500000,A444=2020,81500000)</f>
        <v>81500000</v>
      </c>
      <c r="N444" s="135">
        <f t="shared" si="6"/>
        <v>9.202453987730061E-2</v>
      </c>
    </row>
    <row r="445" spans="1:14">
      <c r="A445">
        <v>2020</v>
      </c>
      <c r="B445" t="s">
        <v>823</v>
      </c>
      <c r="C445">
        <v>39</v>
      </c>
      <c r="D445" t="s">
        <v>18</v>
      </c>
      <c r="E445">
        <v>6</v>
      </c>
      <c r="F445" s="133">
        <v>7250000</v>
      </c>
      <c r="G445">
        <v>28</v>
      </c>
      <c r="H445">
        <v>51</v>
      </c>
      <c r="I445">
        <v>8</v>
      </c>
      <c r="J445">
        <v>36</v>
      </c>
      <c r="K445">
        <v>44</v>
      </c>
      <c r="L445">
        <v>0.86</v>
      </c>
      <c r="M445" s="134" cm="1">
        <f t="array" ref="M445">_xlfn.IFS(A445=2024,88000000,A445=2023,83500000,A445=2022,82500000,A445=2021,81500000,A445=2020,81500000)</f>
        <v>81500000</v>
      </c>
      <c r="N445" s="135">
        <f t="shared" si="6"/>
        <v>8.8957055214723926E-2</v>
      </c>
    </row>
    <row r="446" spans="1:14">
      <c r="A446">
        <v>2020</v>
      </c>
      <c r="B446" t="s">
        <v>803</v>
      </c>
      <c r="C446">
        <v>38</v>
      </c>
      <c r="D446" t="s">
        <v>26</v>
      </c>
      <c r="E446">
        <v>8</v>
      </c>
      <c r="F446" s="133">
        <v>7250000</v>
      </c>
      <c r="G446">
        <v>26</v>
      </c>
      <c r="H446">
        <v>55</v>
      </c>
      <c r="I446">
        <v>7</v>
      </c>
      <c r="J446">
        <v>38</v>
      </c>
      <c r="K446">
        <v>45</v>
      </c>
      <c r="L446">
        <v>0.82</v>
      </c>
      <c r="M446" s="134" cm="1">
        <f t="array" ref="M446">_xlfn.IFS(A446=2024,88000000,A446=2023,83500000,A446=2022,82500000,A446=2021,81500000,A446=2020,81500000)</f>
        <v>81500000</v>
      </c>
      <c r="N446" s="135">
        <f t="shared" si="6"/>
        <v>8.8957055214723926E-2</v>
      </c>
    </row>
    <row r="447" spans="1:14">
      <c r="A447">
        <v>2020</v>
      </c>
      <c r="B447" t="s">
        <v>756</v>
      </c>
      <c r="C447">
        <v>26</v>
      </c>
      <c r="D447" t="s">
        <v>18</v>
      </c>
      <c r="E447">
        <v>7</v>
      </c>
      <c r="F447" s="133">
        <v>7250000</v>
      </c>
      <c r="G447">
        <v>20</v>
      </c>
      <c r="H447">
        <v>21</v>
      </c>
      <c r="I447">
        <v>6</v>
      </c>
      <c r="J447">
        <v>5</v>
      </c>
      <c r="K447">
        <v>11</v>
      </c>
      <c r="L447">
        <v>0.52</v>
      </c>
      <c r="M447" s="134" cm="1">
        <f t="array" ref="M447">_xlfn.IFS(A447=2024,88000000,A447=2023,83500000,A447=2022,82500000,A447=2021,81500000,A447=2020,81500000)</f>
        <v>81500000</v>
      </c>
      <c r="N447" s="135">
        <f t="shared" si="6"/>
        <v>8.8957055214723926E-2</v>
      </c>
    </row>
    <row r="448" spans="1:14">
      <c r="A448">
        <v>2020</v>
      </c>
      <c r="B448" t="s">
        <v>757</v>
      </c>
      <c r="C448">
        <v>26</v>
      </c>
      <c r="D448" t="s">
        <v>673</v>
      </c>
      <c r="E448">
        <v>8</v>
      </c>
      <c r="F448" s="133">
        <v>7150000</v>
      </c>
      <c r="G448">
        <v>21</v>
      </c>
      <c r="H448">
        <v>56</v>
      </c>
      <c r="I448">
        <v>14</v>
      </c>
      <c r="J448">
        <v>21</v>
      </c>
      <c r="K448">
        <v>35</v>
      </c>
      <c r="L448">
        <v>0.63</v>
      </c>
      <c r="M448" s="134" cm="1">
        <f t="array" ref="M448">_xlfn.IFS(A448=2024,88000000,A448=2023,83500000,A448=2022,82500000,A448=2021,81500000,A448=2020,81500000)</f>
        <v>81500000</v>
      </c>
      <c r="N448" s="135">
        <f t="shared" si="6"/>
        <v>8.7730061349693245E-2</v>
      </c>
    </row>
    <row r="449" spans="1:14">
      <c r="A449">
        <v>2020</v>
      </c>
      <c r="B449" t="s">
        <v>758</v>
      </c>
      <c r="C449">
        <v>33</v>
      </c>
      <c r="D449" t="s">
        <v>18</v>
      </c>
      <c r="E449">
        <v>7</v>
      </c>
      <c r="F449" s="133">
        <v>7142857</v>
      </c>
      <c r="G449">
        <v>27</v>
      </c>
      <c r="H449">
        <v>55</v>
      </c>
      <c r="I449">
        <v>12</v>
      </c>
      <c r="J449">
        <v>19</v>
      </c>
      <c r="K449">
        <v>31</v>
      </c>
      <c r="L449">
        <v>0.56000000000000005</v>
      </c>
      <c r="M449" s="134" cm="1">
        <f t="array" ref="M449">_xlfn.IFS(A449=2024,88000000,A449=2023,83500000,A449=2022,82500000,A449=2021,81500000,A449=2020,81500000)</f>
        <v>81500000</v>
      </c>
      <c r="N449" s="135">
        <f t="shared" si="6"/>
        <v>8.7642417177914114E-2</v>
      </c>
    </row>
    <row r="450" spans="1:14">
      <c r="A450">
        <v>2020</v>
      </c>
      <c r="B450" t="s">
        <v>760</v>
      </c>
      <c r="C450">
        <v>28</v>
      </c>
      <c r="D450" t="s">
        <v>364</v>
      </c>
      <c r="E450">
        <v>7</v>
      </c>
      <c r="F450" s="133">
        <v>7142857</v>
      </c>
      <c r="G450">
        <v>22</v>
      </c>
      <c r="H450">
        <v>56</v>
      </c>
      <c r="I450">
        <v>26</v>
      </c>
      <c r="J450">
        <v>24</v>
      </c>
      <c r="K450">
        <v>50</v>
      </c>
      <c r="L450">
        <v>0.89</v>
      </c>
      <c r="M450" s="134" cm="1">
        <f t="array" ref="M450">_xlfn.IFS(A450=2024,88000000,A450=2023,83500000,A450=2022,82500000,A450=2021,81500000,A450=2020,81500000)</f>
        <v>81500000</v>
      </c>
      <c r="N450" s="135">
        <f t="shared" si="6"/>
        <v>8.7642417177914114E-2</v>
      </c>
    </row>
    <row r="451" spans="1:14">
      <c r="A451">
        <v>2020</v>
      </c>
      <c r="B451" t="s">
        <v>764</v>
      </c>
      <c r="C451">
        <v>38</v>
      </c>
      <c r="D451" t="s">
        <v>26</v>
      </c>
      <c r="E451">
        <v>8</v>
      </c>
      <c r="F451" s="133">
        <v>7000000</v>
      </c>
      <c r="G451">
        <v>30</v>
      </c>
      <c r="H451">
        <v>51</v>
      </c>
      <c r="I451">
        <v>1</v>
      </c>
      <c r="J451">
        <v>5</v>
      </c>
      <c r="K451">
        <v>6</v>
      </c>
      <c r="L451">
        <v>0.12</v>
      </c>
      <c r="M451" s="134" cm="1">
        <f t="array" ref="M451">_xlfn.IFS(A451=2024,88000000,A451=2023,83500000,A451=2022,82500000,A451=2021,81500000,A451=2020,81500000)</f>
        <v>81500000</v>
      </c>
      <c r="N451" s="135">
        <f t="shared" ref="N451:N501" si="7">F451/M451</f>
        <v>8.5889570552147243E-2</v>
      </c>
    </row>
    <row r="452" spans="1:14">
      <c r="A452">
        <v>2020</v>
      </c>
      <c r="B452" t="s">
        <v>804</v>
      </c>
      <c r="C452">
        <v>40</v>
      </c>
      <c r="D452" t="s">
        <v>18</v>
      </c>
      <c r="E452">
        <v>3</v>
      </c>
      <c r="F452" s="133">
        <v>7000000</v>
      </c>
      <c r="G452">
        <v>34</v>
      </c>
      <c r="H452">
        <v>56</v>
      </c>
      <c r="I452">
        <v>25</v>
      </c>
      <c r="J452">
        <v>26</v>
      </c>
      <c r="K452">
        <v>51</v>
      </c>
      <c r="L452">
        <v>0.91</v>
      </c>
      <c r="M452" s="134" cm="1">
        <f t="array" ref="M452">_xlfn.IFS(A452=2024,88000000,A452=2023,83500000,A452=2022,82500000,A452=2021,81500000,A452=2020,81500000)</f>
        <v>81500000</v>
      </c>
      <c r="N452" s="135">
        <f t="shared" si="7"/>
        <v>8.5889570552147243E-2</v>
      </c>
    </row>
    <row r="453" spans="1:14">
      <c r="A453">
        <v>2020</v>
      </c>
      <c r="B453" t="s">
        <v>786</v>
      </c>
      <c r="C453">
        <v>36</v>
      </c>
      <c r="D453" t="s">
        <v>364</v>
      </c>
      <c r="E453">
        <v>4</v>
      </c>
      <c r="F453" s="133">
        <v>7000000</v>
      </c>
      <c r="G453">
        <v>29</v>
      </c>
      <c r="H453">
        <v>48</v>
      </c>
      <c r="I453">
        <v>24</v>
      </c>
      <c r="J453">
        <v>27</v>
      </c>
      <c r="K453">
        <v>51</v>
      </c>
      <c r="L453">
        <v>1.06</v>
      </c>
      <c r="M453" s="134" cm="1">
        <f t="array" ref="M453">_xlfn.IFS(A453=2024,88000000,A453=2023,83500000,A453=2022,82500000,A453=2021,81500000,A453=2020,81500000)</f>
        <v>81500000</v>
      </c>
      <c r="N453" s="135">
        <f t="shared" si="7"/>
        <v>8.5889570552147243E-2</v>
      </c>
    </row>
    <row r="454" spans="1:14">
      <c r="A454">
        <v>2020</v>
      </c>
      <c r="B454" t="s">
        <v>787</v>
      </c>
      <c r="C454">
        <v>36</v>
      </c>
      <c r="D454" t="s">
        <v>364</v>
      </c>
      <c r="E454">
        <v>5</v>
      </c>
      <c r="F454" s="133">
        <v>7000000</v>
      </c>
      <c r="G454">
        <v>29</v>
      </c>
      <c r="H454">
        <v>56</v>
      </c>
      <c r="I454">
        <v>17</v>
      </c>
      <c r="J454">
        <v>26</v>
      </c>
      <c r="K454">
        <v>43</v>
      </c>
      <c r="L454">
        <v>0.77</v>
      </c>
      <c r="M454" s="134" cm="1">
        <f t="array" ref="M454">_xlfn.IFS(A454=2024,88000000,A454=2023,83500000,A454=2022,82500000,A454=2021,81500000,A454=2020,81500000)</f>
        <v>81500000</v>
      </c>
      <c r="N454" s="135">
        <f t="shared" si="7"/>
        <v>8.5889570552147243E-2</v>
      </c>
    </row>
    <row r="455" spans="1:14">
      <c r="A455">
        <v>2020</v>
      </c>
      <c r="B455" t="s">
        <v>769</v>
      </c>
      <c r="C455">
        <v>34</v>
      </c>
      <c r="D455" t="s">
        <v>364</v>
      </c>
      <c r="E455">
        <v>7</v>
      </c>
      <c r="F455" s="133">
        <v>7000000</v>
      </c>
      <c r="G455">
        <v>28</v>
      </c>
      <c r="H455">
        <v>27</v>
      </c>
      <c r="I455">
        <v>12</v>
      </c>
      <c r="J455">
        <v>7</v>
      </c>
      <c r="K455">
        <v>19</v>
      </c>
      <c r="L455">
        <v>0.7</v>
      </c>
      <c r="M455" s="134" cm="1">
        <f t="array" ref="M455">_xlfn.IFS(A455=2024,88000000,A455=2023,83500000,A455=2022,82500000,A455=2021,81500000,A455=2020,81500000)</f>
        <v>81500000</v>
      </c>
      <c r="N455" s="135">
        <f t="shared" si="7"/>
        <v>8.5889570552147243E-2</v>
      </c>
    </row>
    <row r="456" spans="1:14">
      <c r="A456">
        <v>2020</v>
      </c>
      <c r="B456" t="s">
        <v>696</v>
      </c>
      <c r="C456">
        <v>28</v>
      </c>
      <c r="D456" t="s">
        <v>18</v>
      </c>
      <c r="E456">
        <v>3</v>
      </c>
      <c r="F456" s="133">
        <v>7000000</v>
      </c>
      <c r="G456">
        <v>23</v>
      </c>
      <c r="H456">
        <v>55</v>
      </c>
      <c r="I456">
        <v>17</v>
      </c>
      <c r="J456">
        <v>28</v>
      </c>
      <c r="K456">
        <v>45</v>
      </c>
      <c r="L456">
        <v>0.82</v>
      </c>
      <c r="M456" s="134" cm="1">
        <f t="array" ref="M456">_xlfn.IFS(A456=2024,88000000,A456=2023,83500000,A456=2022,82500000,A456=2021,81500000,A456=2020,81500000)</f>
        <v>81500000</v>
      </c>
      <c r="N456" s="135">
        <f t="shared" si="7"/>
        <v>8.5889570552147243E-2</v>
      </c>
    </row>
    <row r="457" spans="1:14">
      <c r="A457">
        <v>2020</v>
      </c>
      <c r="B457" t="s">
        <v>690</v>
      </c>
      <c r="C457">
        <v>27</v>
      </c>
      <c r="D457" t="s">
        <v>364</v>
      </c>
      <c r="E457">
        <v>3</v>
      </c>
      <c r="F457" s="133">
        <v>7000000</v>
      </c>
      <c r="G457">
        <v>21</v>
      </c>
      <c r="H457">
        <v>56</v>
      </c>
      <c r="I457">
        <v>16</v>
      </c>
      <c r="J457">
        <v>27</v>
      </c>
      <c r="K457">
        <v>43</v>
      </c>
      <c r="L457">
        <v>0.77</v>
      </c>
      <c r="M457" s="134" cm="1">
        <f t="array" ref="M457">_xlfn.IFS(A457=2024,88000000,A457=2023,83500000,A457=2022,82500000,A457=2021,81500000,A457=2020,81500000)</f>
        <v>81500000</v>
      </c>
      <c r="N457" s="135">
        <f t="shared" si="7"/>
        <v>8.5889570552147243E-2</v>
      </c>
    </row>
    <row r="458" spans="1:14">
      <c r="A458">
        <v>2020</v>
      </c>
      <c r="B458" t="s">
        <v>671</v>
      </c>
      <c r="C458">
        <v>29</v>
      </c>
      <c r="D458" t="s">
        <v>18</v>
      </c>
      <c r="E458">
        <v>6</v>
      </c>
      <c r="F458" s="133">
        <v>6962366</v>
      </c>
      <c r="G458">
        <v>22</v>
      </c>
      <c r="H458">
        <v>51</v>
      </c>
      <c r="I458">
        <v>17</v>
      </c>
      <c r="J458">
        <v>25</v>
      </c>
      <c r="K458">
        <v>42</v>
      </c>
      <c r="L458">
        <v>0.82</v>
      </c>
      <c r="M458" s="134" cm="1">
        <f t="array" ref="M458">_xlfn.IFS(A458=2024,88000000,A458=2023,83500000,A458=2022,82500000,A458=2021,81500000,A458=2020,81500000)</f>
        <v>81500000</v>
      </c>
      <c r="N458" s="135">
        <f t="shared" si="7"/>
        <v>8.5427803680981601E-2</v>
      </c>
    </row>
    <row r="459" spans="1:14">
      <c r="A459">
        <v>2020</v>
      </c>
      <c r="B459" t="s">
        <v>805</v>
      </c>
      <c r="C459">
        <v>39</v>
      </c>
      <c r="D459" t="s">
        <v>18</v>
      </c>
      <c r="E459">
        <v>8</v>
      </c>
      <c r="F459" s="133">
        <v>6875000</v>
      </c>
      <c r="G459">
        <v>27</v>
      </c>
      <c r="H459">
        <v>54</v>
      </c>
      <c r="I459">
        <v>23</v>
      </c>
      <c r="J459">
        <v>25</v>
      </c>
      <c r="K459">
        <v>48</v>
      </c>
      <c r="L459">
        <v>0.89</v>
      </c>
      <c r="M459" s="134" cm="1">
        <f t="array" ref="M459">_xlfn.IFS(A459=2024,88000000,A459=2023,83500000,A459=2022,82500000,A459=2021,81500000,A459=2020,81500000)</f>
        <v>81500000</v>
      </c>
      <c r="N459" s="135">
        <f t="shared" si="7"/>
        <v>8.4355828220858894E-2</v>
      </c>
    </row>
    <row r="460" spans="1:14">
      <c r="A460">
        <v>2020</v>
      </c>
      <c r="B460" t="s">
        <v>773</v>
      </c>
      <c r="C460">
        <v>40</v>
      </c>
      <c r="D460" t="s">
        <v>26</v>
      </c>
      <c r="E460">
        <v>8</v>
      </c>
      <c r="F460" s="133">
        <v>6875000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 s="134" cm="1">
        <f t="array" ref="M460">_xlfn.IFS(A460=2024,88000000,A460=2023,83500000,A460=2022,82500000,A460=2021,81500000,A460=2020,81500000)</f>
        <v>81500000</v>
      </c>
      <c r="N460" s="135">
        <f t="shared" si="7"/>
        <v>8.4355828220858894E-2</v>
      </c>
    </row>
    <row r="461" spans="1:14">
      <c r="A461">
        <v>2020</v>
      </c>
      <c r="B461" t="s">
        <v>806</v>
      </c>
      <c r="C461">
        <v>41</v>
      </c>
      <c r="D461" t="s">
        <v>26</v>
      </c>
      <c r="E461">
        <v>6</v>
      </c>
      <c r="F461" s="133">
        <v>6750000</v>
      </c>
      <c r="G461">
        <v>31</v>
      </c>
      <c r="H461">
        <v>56</v>
      </c>
      <c r="I461">
        <v>9</v>
      </c>
      <c r="J461">
        <v>17</v>
      </c>
      <c r="K461">
        <v>26</v>
      </c>
      <c r="L461">
        <v>0.46</v>
      </c>
      <c r="M461" s="134" cm="1">
        <f t="array" ref="M461">_xlfn.IFS(A461=2024,88000000,A461=2023,83500000,A461=2022,82500000,A461=2021,81500000,A461=2020,81500000)</f>
        <v>81500000</v>
      </c>
      <c r="N461" s="135">
        <f t="shared" si="7"/>
        <v>8.2822085889570546E-2</v>
      </c>
    </row>
    <row r="462" spans="1:14">
      <c r="A462">
        <v>2020</v>
      </c>
      <c r="B462" t="s">
        <v>774</v>
      </c>
      <c r="C462">
        <v>35</v>
      </c>
      <c r="D462" t="s">
        <v>26</v>
      </c>
      <c r="E462">
        <v>7</v>
      </c>
      <c r="F462" s="133">
        <v>6750000</v>
      </c>
      <c r="G462">
        <v>29</v>
      </c>
      <c r="H462">
        <v>50</v>
      </c>
      <c r="I462">
        <v>4</v>
      </c>
      <c r="J462">
        <v>8</v>
      </c>
      <c r="K462">
        <v>12</v>
      </c>
      <c r="L462">
        <v>0.24</v>
      </c>
      <c r="M462" s="134" cm="1">
        <f t="array" ref="M462">_xlfn.IFS(A462=2024,88000000,A462=2023,83500000,A462=2022,82500000,A462=2021,81500000,A462=2020,81500000)</f>
        <v>81500000</v>
      </c>
      <c r="N462" s="135">
        <f t="shared" si="7"/>
        <v>8.2822085889570546E-2</v>
      </c>
    </row>
    <row r="463" spans="1:14">
      <c r="A463">
        <v>2020</v>
      </c>
      <c r="B463" t="s">
        <v>807</v>
      </c>
      <c r="C463">
        <v>31</v>
      </c>
      <c r="D463" t="s">
        <v>364</v>
      </c>
      <c r="E463">
        <v>6</v>
      </c>
      <c r="F463" s="133">
        <v>6750000</v>
      </c>
      <c r="G463">
        <v>23</v>
      </c>
      <c r="H463">
        <v>56</v>
      </c>
      <c r="I463">
        <v>19</v>
      </c>
      <c r="J463">
        <v>30</v>
      </c>
      <c r="K463">
        <v>49</v>
      </c>
      <c r="L463">
        <v>0.88</v>
      </c>
      <c r="M463" s="134" cm="1">
        <f t="array" ref="M463">_xlfn.IFS(A463=2024,88000000,A463=2023,83500000,A463=2022,82500000,A463=2021,81500000,A463=2020,81500000)</f>
        <v>81500000</v>
      </c>
      <c r="N463" s="135">
        <f t="shared" si="7"/>
        <v>8.2822085889570546E-2</v>
      </c>
    </row>
    <row r="464" spans="1:14">
      <c r="A464">
        <v>2020</v>
      </c>
      <c r="B464" t="s">
        <v>689</v>
      </c>
      <c r="C464">
        <v>29</v>
      </c>
      <c r="D464" t="s">
        <v>18</v>
      </c>
      <c r="E464">
        <v>3</v>
      </c>
      <c r="F464" s="133">
        <v>6750000</v>
      </c>
      <c r="G464">
        <v>23</v>
      </c>
      <c r="H464">
        <v>56</v>
      </c>
      <c r="I464">
        <v>23</v>
      </c>
      <c r="J464">
        <v>25</v>
      </c>
      <c r="K464">
        <v>48</v>
      </c>
      <c r="L464">
        <v>0.86</v>
      </c>
      <c r="M464" s="134" cm="1">
        <f t="array" ref="M464">_xlfn.IFS(A464=2024,88000000,A464=2023,83500000,A464=2022,82500000,A464=2021,81500000,A464=2020,81500000)</f>
        <v>81500000</v>
      </c>
      <c r="N464" s="135">
        <f t="shared" si="7"/>
        <v>8.2822085889570546E-2</v>
      </c>
    </row>
    <row r="465" spans="1:14">
      <c r="A465">
        <v>2020</v>
      </c>
      <c r="B465" t="s">
        <v>775</v>
      </c>
      <c r="C465">
        <v>28</v>
      </c>
      <c r="D465" t="s">
        <v>26</v>
      </c>
      <c r="E465">
        <v>6</v>
      </c>
      <c r="F465" s="133">
        <v>6750000</v>
      </c>
      <c r="G465">
        <v>22</v>
      </c>
      <c r="H465">
        <v>56</v>
      </c>
      <c r="I465">
        <v>7</v>
      </c>
      <c r="J465">
        <v>19</v>
      </c>
      <c r="K465">
        <v>26</v>
      </c>
      <c r="L465">
        <v>0.46</v>
      </c>
      <c r="M465" s="134" cm="1">
        <f t="array" ref="M465">_xlfn.IFS(A465=2024,88000000,A465=2023,83500000,A465=2022,82500000,A465=2021,81500000,A465=2020,81500000)</f>
        <v>81500000</v>
      </c>
      <c r="N465" s="135">
        <f t="shared" si="7"/>
        <v>8.2822085889570546E-2</v>
      </c>
    </row>
    <row r="466" spans="1:14">
      <c r="A466">
        <v>2020</v>
      </c>
      <c r="B466" t="s">
        <v>706</v>
      </c>
      <c r="C466">
        <v>27</v>
      </c>
      <c r="D466" t="s">
        <v>364</v>
      </c>
      <c r="E466">
        <v>2</v>
      </c>
      <c r="F466" s="133">
        <v>6750000</v>
      </c>
      <c r="G466">
        <v>21</v>
      </c>
      <c r="H466">
        <v>46</v>
      </c>
      <c r="I466">
        <v>12</v>
      </c>
      <c r="J466">
        <v>12</v>
      </c>
      <c r="K466">
        <v>24</v>
      </c>
      <c r="L466">
        <v>0.52</v>
      </c>
      <c r="M466" s="134" cm="1">
        <f t="array" ref="M466">_xlfn.IFS(A466=2024,88000000,A466=2023,83500000,A466=2022,82500000,A466=2021,81500000,A466=2020,81500000)</f>
        <v>81500000</v>
      </c>
      <c r="N466" s="135">
        <f t="shared" si="7"/>
        <v>8.2822085889570546E-2</v>
      </c>
    </row>
    <row r="467" spans="1:14">
      <c r="A467">
        <v>2020</v>
      </c>
      <c r="B467" t="s">
        <v>672</v>
      </c>
      <c r="C467">
        <v>29</v>
      </c>
      <c r="D467" t="s">
        <v>673</v>
      </c>
      <c r="E467">
        <v>6</v>
      </c>
      <c r="F467" s="133">
        <v>6666666</v>
      </c>
      <c r="G467">
        <v>21</v>
      </c>
      <c r="H467">
        <v>48</v>
      </c>
      <c r="I467">
        <v>20</v>
      </c>
      <c r="J467">
        <v>28</v>
      </c>
      <c r="K467">
        <v>48</v>
      </c>
      <c r="L467">
        <v>1</v>
      </c>
      <c r="M467" s="134" cm="1">
        <f t="array" ref="M467">_xlfn.IFS(A467=2024,88000000,A467=2023,83500000,A467=2022,82500000,A467=2021,81500000,A467=2020,81500000)</f>
        <v>81500000</v>
      </c>
      <c r="N467" s="135">
        <f t="shared" si="7"/>
        <v>8.1799582822085895E-2</v>
      </c>
    </row>
    <row r="468" spans="1:14">
      <c r="A468">
        <v>2020</v>
      </c>
      <c r="B468" t="s">
        <v>824</v>
      </c>
      <c r="C468">
        <v>39</v>
      </c>
      <c r="D468" t="s">
        <v>18</v>
      </c>
      <c r="E468">
        <v>3</v>
      </c>
      <c r="F468" s="133">
        <v>6500000</v>
      </c>
      <c r="G468">
        <v>32</v>
      </c>
      <c r="H468">
        <v>56</v>
      </c>
      <c r="I468">
        <v>13</v>
      </c>
      <c r="J468">
        <v>16</v>
      </c>
      <c r="K468">
        <v>29</v>
      </c>
      <c r="L468">
        <v>0.52</v>
      </c>
      <c r="M468" s="134" cm="1">
        <f t="array" ref="M468">_xlfn.IFS(A468=2024,88000000,A468=2023,83500000,A468=2022,82500000,A468=2021,81500000,A468=2020,81500000)</f>
        <v>81500000</v>
      </c>
      <c r="N468" s="135">
        <f t="shared" si="7"/>
        <v>7.9754601226993863E-2</v>
      </c>
    </row>
    <row r="469" spans="1:14">
      <c r="A469">
        <v>2020</v>
      </c>
      <c r="B469" t="s">
        <v>778</v>
      </c>
      <c r="C469">
        <v>33</v>
      </c>
      <c r="D469" t="s">
        <v>18</v>
      </c>
      <c r="E469">
        <v>8</v>
      </c>
      <c r="F469" s="133">
        <v>6500000</v>
      </c>
      <c r="G469">
        <v>28</v>
      </c>
      <c r="H469">
        <v>56</v>
      </c>
      <c r="I469">
        <v>16</v>
      </c>
      <c r="J469">
        <v>20</v>
      </c>
      <c r="K469">
        <v>36</v>
      </c>
      <c r="L469">
        <v>0.64</v>
      </c>
      <c r="M469" s="134" cm="1">
        <f t="array" ref="M469">_xlfn.IFS(A469=2024,88000000,A469=2023,83500000,A469=2022,82500000,A469=2021,81500000,A469=2020,81500000)</f>
        <v>81500000</v>
      </c>
      <c r="N469" s="135">
        <f t="shared" si="7"/>
        <v>7.9754601226993863E-2</v>
      </c>
    </row>
    <row r="470" spans="1:14">
      <c r="A470">
        <v>2020</v>
      </c>
      <c r="B470" t="s">
        <v>779</v>
      </c>
      <c r="C470">
        <v>34</v>
      </c>
      <c r="D470" t="s">
        <v>364</v>
      </c>
      <c r="E470">
        <v>7</v>
      </c>
      <c r="F470" s="133">
        <v>6500000</v>
      </c>
      <c r="G470">
        <v>28</v>
      </c>
      <c r="H470">
        <v>50</v>
      </c>
      <c r="I470">
        <v>20</v>
      </c>
      <c r="J470">
        <v>10</v>
      </c>
      <c r="K470">
        <v>30</v>
      </c>
      <c r="L470">
        <v>0.6</v>
      </c>
      <c r="M470" s="134" cm="1">
        <f t="array" ref="M470">_xlfn.IFS(A470=2024,88000000,A470=2023,83500000,A470=2022,82500000,A470=2021,81500000,A470=2020,81500000)</f>
        <v>81500000</v>
      </c>
      <c r="N470" s="135">
        <f t="shared" si="7"/>
        <v>7.9754601226993863E-2</v>
      </c>
    </row>
    <row r="471" spans="1:14">
      <c r="A471">
        <v>2020</v>
      </c>
      <c r="B471" t="s">
        <v>780</v>
      </c>
      <c r="C471">
        <v>33</v>
      </c>
      <c r="D471" t="s">
        <v>26</v>
      </c>
      <c r="E471">
        <v>8</v>
      </c>
      <c r="F471" s="133">
        <v>6500000</v>
      </c>
      <c r="G471">
        <v>25</v>
      </c>
      <c r="H471">
        <v>56</v>
      </c>
      <c r="I471">
        <v>5</v>
      </c>
      <c r="J471">
        <v>18</v>
      </c>
      <c r="K471">
        <v>23</v>
      </c>
      <c r="L471">
        <v>0.41</v>
      </c>
      <c r="M471" s="134" cm="1">
        <f t="array" ref="M471">_xlfn.IFS(A471=2024,88000000,A471=2023,83500000,A471=2022,82500000,A471=2021,81500000,A471=2020,81500000)</f>
        <v>81500000</v>
      </c>
      <c r="N471" s="135">
        <f t="shared" si="7"/>
        <v>7.9754601226993863E-2</v>
      </c>
    </row>
    <row r="472" spans="1:14">
      <c r="A472">
        <v>2020</v>
      </c>
      <c r="B472" t="s">
        <v>781</v>
      </c>
      <c r="C472">
        <v>33</v>
      </c>
      <c r="D472" t="s">
        <v>26</v>
      </c>
      <c r="E472">
        <v>7</v>
      </c>
      <c r="F472" s="133">
        <v>6500000</v>
      </c>
      <c r="G472">
        <v>27</v>
      </c>
      <c r="H472">
        <v>56</v>
      </c>
      <c r="I472">
        <v>7</v>
      </c>
      <c r="J472">
        <v>18</v>
      </c>
      <c r="K472">
        <v>25</v>
      </c>
      <c r="L472">
        <v>0.45</v>
      </c>
      <c r="M472" s="134" cm="1">
        <f t="array" ref="M472">_xlfn.IFS(A472=2024,88000000,A472=2023,83500000,A472=2022,82500000,A472=2021,81500000,A472=2020,81500000)</f>
        <v>81500000</v>
      </c>
      <c r="N472" s="135">
        <f t="shared" si="7"/>
        <v>7.9754601226993863E-2</v>
      </c>
    </row>
    <row r="473" spans="1:14">
      <c r="A473">
        <v>2020</v>
      </c>
      <c r="B473" t="s">
        <v>825</v>
      </c>
      <c r="C473">
        <v>34</v>
      </c>
      <c r="D473" t="s">
        <v>18</v>
      </c>
      <c r="E473">
        <v>6</v>
      </c>
      <c r="F473" s="133">
        <v>6500000</v>
      </c>
      <c r="G473">
        <v>25</v>
      </c>
      <c r="H473">
        <v>20</v>
      </c>
      <c r="I473">
        <v>1</v>
      </c>
      <c r="J473">
        <v>5</v>
      </c>
      <c r="K473">
        <v>6</v>
      </c>
      <c r="L473">
        <v>0.3</v>
      </c>
      <c r="M473" s="134" cm="1">
        <f t="array" ref="M473">_xlfn.IFS(A473=2024,88000000,A473=2023,83500000,A473=2022,82500000,A473=2021,81500000,A473=2020,81500000)</f>
        <v>81500000</v>
      </c>
      <c r="N473" s="135">
        <f t="shared" si="7"/>
        <v>7.9754601226993863E-2</v>
      </c>
    </row>
    <row r="474" spans="1:14">
      <c r="A474">
        <v>2020</v>
      </c>
      <c r="B474" t="s">
        <v>790</v>
      </c>
      <c r="C474">
        <v>34</v>
      </c>
      <c r="D474" t="s">
        <v>26</v>
      </c>
      <c r="E474">
        <v>7</v>
      </c>
      <c r="F474" s="133">
        <v>6500000</v>
      </c>
      <c r="G474">
        <v>29</v>
      </c>
      <c r="H474">
        <v>51</v>
      </c>
      <c r="I474">
        <v>2</v>
      </c>
      <c r="J474">
        <v>30</v>
      </c>
      <c r="K474">
        <v>32</v>
      </c>
      <c r="L474">
        <v>0.63</v>
      </c>
      <c r="M474" s="134" cm="1">
        <f t="array" ref="M474">_xlfn.IFS(A474=2024,88000000,A474=2023,83500000,A474=2022,82500000,A474=2021,81500000,A474=2020,81500000)</f>
        <v>81500000</v>
      </c>
      <c r="N474" s="135">
        <f t="shared" si="7"/>
        <v>7.9754601226993863E-2</v>
      </c>
    </row>
    <row r="475" spans="1:14">
      <c r="A475">
        <v>2020</v>
      </c>
      <c r="B475" t="s">
        <v>737</v>
      </c>
      <c r="C475">
        <v>27</v>
      </c>
      <c r="D475" t="s">
        <v>364</v>
      </c>
      <c r="E475">
        <v>3</v>
      </c>
      <c r="F475" s="133">
        <v>6400000</v>
      </c>
      <c r="G475">
        <v>21</v>
      </c>
      <c r="H475">
        <v>52</v>
      </c>
      <c r="I475">
        <v>32</v>
      </c>
      <c r="J475">
        <v>24</v>
      </c>
      <c r="K475">
        <v>56</v>
      </c>
      <c r="L475">
        <v>1.08</v>
      </c>
      <c r="M475" s="134" cm="1">
        <f t="array" ref="M475">_xlfn.IFS(A475=2024,88000000,A475=2023,83500000,A475=2022,82500000,A475=2021,81500000,A475=2020,81500000)</f>
        <v>81500000</v>
      </c>
      <c r="N475" s="135">
        <f t="shared" si="7"/>
        <v>7.8527607361963195E-2</v>
      </c>
    </row>
    <row r="476" spans="1:14">
      <c r="A476">
        <v>2020</v>
      </c>
      <c r="B476" t="s">
        <v>793</v>
      </c>
      <c r="C476">
        <v>30</v>
      </c>
      <c r="D476" t="s">
        <v>18</v>
      </c>
      <c r="E476">
        <v>7</v>
      </c>
      <c r="F476" s="133">
        <v>6375000</v>
      </c>
      <c r="G476">
        <v>21</v>
      </c>
      <c r="H476">
        <v>50</v>
      </c>
      <c r="I476">
        <v>10</v>
      </c>
      <c r="J476">
        <v>18</v>
      </c>
      <c r="K476">
        <v>28</v>
      </c>
      <c r="L476">
        <v>0.56000000000000005</v>
      </c>
      <c r="M476" s="134" cm="1">
        <f t="array" ref="M476">_xlfn.IFS(A476=2024,88000000,A476=2023,83500000,A476=2022,82500000,A476=2021,81500000,A476=2020,81500000)</f>
        <v>81500000</v>
      </c>
      <c r="N476" s="135">
        <f t="shared" si="7"/>
        <v>7.8220858895705528E-2</v>
      </c>
    </row>
    <row r="477" spans="1:14">
      <c r="A477">
        <v>2020</v>
      </c>
      <c r="B477" t="s">
        <v>666</v>
      </c>
      <c r="C477">
        <v>29</v>
      </c>
      <c r="D477" t="s">
        <v>18</v>
      </c>
      <c r="E477">
        <v>7</v>
      </c>
      <c r="F477" s="133">
        <v>6300000</v>
      </c>
      <c r="G477">
        <v>20</v>
      </c>
      <c r="H477">
        <v>48</v>
      </c>
      <c r="I477">
        <v>20</v>
      </c>
      <c r="J477">
        <v>45</v>
      </c>
      <c r="K477">
        <v>65</v>
      </c>
      <c r="L477">
        <v>1.35</v>
      </c>
      <c r="M477" s="134" cm="1">
        <f t="array" ref="M477">_xlfn.IFS(A477=2024,88000000,A477=2023,83500000,A477=2022,82500000,A477=2021,81500000,A477=2020,81500000)</f>
        <v>81500000</v>
      </c>
      <c r="N477" s="135">
        <f t="shared" si="7"/>
        <v>7.7300613496932513E-2</v>
      </c>
    </row>
    <row r="478" spans="1:14">
      <c r="A478">
        <v>2020</v>
      </c>
      <c r="B478" t="s">
        <v>808</v>
      </c>
      <c r="C478">
        <v>38</v>
      </c>
      <c r="D478" t="s">
        <v>673</v>
      </c>
      <c r="E478">
        <v>5</v>
      </c>
      <c r="F478" s="133">
        <v>6250000</v>
      </c>
      <c r="G478">
        <v>30</v>
      </c>
      <c r="H478">
        <v>11</v>
      </c>
      <c r="I478">
        <v>4</v>
      </c>
      <c r="J478">
        <v>8</v>
      </c>
      <c r="K478">
        <v>12</v>
      </c>
      <c r="L478">
        <v>1.0900000000000001</v>
      </c>
      <c r="M478" s="134" cm="1">
        <f t="array" ref="M478">_xlfn.IFS(A478=2024,88000000,A478=2023,83500000,A478=2022,82500000,A478=2021,81500000,A478=2020,81500000)</f>
        <v>81500000</v>
      </c>
      <c r="N478" s="135">
        <f t="shared" si="7"/>
        <v>7.6687116564417179E-2</v>
      </c>
    </row>
    <row r="479" spans="1:14">
      <c r="A479">
        <v>2020</v>
      </c>
      <c r="B479" t="s">
        <v>795</v>
      </c>
      <c r="C479">
        <v>34</v>
      </c>
      <c r="D479" t="s">
        <v>26</v>
      </c>
      <c r="E479">
        <v>8</v>
      </c>
      <c r="F479" s="133">
        <v>6250000</v>
      </c>
      <c r="G479">
        <v>27</v>
      </c>
      <c r="H479">
        <v>35</v>
      </c>
      <c r="I479">
        <v>5</v>
      </c>
      <c r="J479">
        <v>13</v>
      </c>
      <c r="K479">
        <v>18</v>
      </c>
      <c r="L479">
        <v>0.51</v>
      </c>
      <c r="M479" s="134" cm="1">
        <f t="array" ref="M479">_xlfn.IFS(A479=2024,88000000,A479=2023,83500000,A479=2022,82500000,A479=2021,81500000,A479=2020,81500000)</f>
        <v>81500000</v>
      </c>
      <c r="N479" s="135">
        <f t="shared" si="7"/>
        <v>7.6687116564417179E-2</v>
      </c>
    </row>
    <row r="480" spans="1:14">
      <c r="A480">
        <v>2020</v>
      </c>
      <c r="B480" t="s">
        <v>797</v>
      </c>
      <c r="C480">
        <v>30</v>
      </c>
      <c r="D480" t="s">
        <v>26</v>
      </c>
      <c r="E480">
        <v>8</v>
      </c>
      <c r="F480" s="133">
        <v>6250000</v>
      </c>
      <c r="G480">
        <v>24</v>
      </c>
      <c r="H480">
        <v>56</v>
      </c>
      <c r="I480">
        <v>4</v>
      </c>
      <c r="J480">
        <v>17</v>
      </c>
      <c r="K480">
        <v>21</v>
      </c>
      <c r="L480">
        <v>0.38</v>
      </c>
      <c r="M480" s="134" cm="1">
        <f t="array" ref="M480">_xlfn.IFS(A480=2024,88000000,A480=2023,83500000,A480=2022,82500000,A480=2021,81500000,A480=2020,81500000)</f>
        <v>81500000</v>
      </c>
      <c r="N480" s="135">
        <f t="shared" si="7"/>
        <v>7.6687116564417179E-2</v>
      </c>
    </row>
    <row r="481" spans="1:14">
      <c r="A481">
        <v>2020</v>
      </c>
      <c r="B481" t="s">
        <v>826</v>
      </c>
      <c r="C481">
        <v>42</v>
      </c>
      <c r="D481" t="s">
        <v>364</v>
      </c>
      <c r="E481">
        <v>3</v>
      </c>
      <c r="F481" s="133">
        <v>6250000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 s="134" cm="1">
        <f t="array" ref="M481">_xlfn.IFS(A481=2024,88000000,A481=2023,83500000,A481=2022,82500000,A481=2021,81500000,A481=2020,81500000)</f>
        <v>81500000</v>
      </c>
      <c r="N481" s="135">
        <f t="shared" si="7"/>
        <v>7.6687116564417179E-2</v>
      </c>
    </row>
    <row r="482" spans="1:14">
      <c r="A482">
        <v>2020</v>
      </c>
      <c r="B482" t="s">
        <v>799</v>
      </c>
      <c r="C482">
        <v>37</v>
      </c>
      <c r="D482" t="s">
        <v>18</v>
      </c>
      <c r="E482">
        <v>8</v>
      </c>
      <c r="F482" s="133">
        <v>6125000</v>
      </c>
      <c r="G482">
        <v>28</v>
      </c>
      <c r="H482">
        <v>53</v>
      </c>
      <c r="I482">
        <v>29</v>
      </c>
      <c r="J482">
        <v>40</v>
      </c>
      <c r="K482">
        <v>69</v>
      </c>
      <c r="L482">
        <v>1.3</v>
      </c>
      <c r="M482" s="134" cm="1">
        <f t="array" ref="M482">_xlfn.IFS(A482=2024,88000000,A482=2023,83500000,A482=2022,82500000,A482=2021,81500000,A482=2020,81500000)</f>
        <v>81500000</v>
      </c>
      <c r="N482" s="135">
        <f t="shared" si="7"/>
        <v>7.5153374233128831E-2</v>
      </c>
    </row>
    <row r="483" spans="1:14">
      <c r="A483">
        <v>2020</v>
      </c>
      <c r="B483" t="s">
        <v>710</v>
      </c>
      <c r="C483">
        <v>32</v>
      </c>
      <c r="D483" t="s">
        <v>18</v>
      </c>
      <c r="E483">
        <v>8</v>
      </c>
      <c r="F483" s="133">
        <v>6125000</v>
      </c>
      <c r="G483">
        <v>23</v>
      </c>
      <c r="H483">
        <v>56</v>
      </c>
      <c r="I483">
        <v>21</v>
      </c>
      <c r="J483">
        <v>42</v>
      </c>
      <c r="K483">
        <v>63</v>
      </c>
      <c r="L483">
        <v>1.1299999999999999</v>
      </c>
      <c r="M483" s="134" cm="1">
        <f t="array" ref="M483">_xlfn.IFS(A483=2024,88000000,A483=2023,83500000,A483=2022,82500000,A483=2021,81500000,A483=2020,81500000)</f>
        <v>81500000</v>
      </c>
      <c r="N483" s="135">
        <f t="shared" si="7"/>
        <v>7.5153374233128831E-2</v>
      </c>
    </row>
    <row r="484" spans="1:14">
      <c r="A484">
        <v>2020</v>
      </c>
      <c r="B484" t="s">
        <v>705</v>
      </c>
      <c r="C484">
        <v>28</v>
      </c>
      <c r="D484" t="s">
        <v>18</v>
      </c>
      <c r="E484">
        <v>5</v>
      </c>
      <c r="F484" s="133">
        <v>6100000</v>
      </c>
      <c r="G484">
        <v>22</v>
      </c>
      <c r="H484">
        <v>44</v>
      </c>
      <c r="I484">
        <v>9</v>
      </c>
      <c r="J484">
        <v>14</v>
      </c>
      <c r="K484">
        <v>23</v>
      </c>
      <c r="L484">
        <v>0.52</v>
      </c>
      <c r="M484" s="134" cm="1">
        <f t="array" ref="M484">_xlfn.IFS(A484=2024,88000000,A484=2023,83500000,A484=2022,82500000,A484=2021,81500000,A484=2020,81500000)</f>
        <v>81500000</v>
      </c>
      <c r="N484" s="135">
        <f t="shared" si="7"/>
        <v>7.4846625766871164E-2</v>
      </c>
    </row>
    <row r="485" spans="1:14">
      <c r="A485">
        <v>2020</v>
      </c>
      <c r="B485" t="s">
        <v>810</v>
      </c>
      <c r="C485">
        <v>39</v>
      </c>
      <c r="D485" t="s">
        <v>364</v>
      </c>
      <c r="E485">
        <v>6</v>
      </c>
      <c r="F485" s="133">
        <v>6000000</v>
      </c>
      <c r="G485">
        <v>30</v>
      </c>
      <c r="H485">
        <v>7</v>
      </c>
      <c r="I485">
        <v>0</v>
      </c>
      <c r="J485">
        <v>1</v>
      </c>
      <c r="K485">
        <v>1</v>
      </c>
      <c r="L485">
        <v>0.14000000000000001</v>
      </c>
      <c r="M485" s="134" cm="1">
        <f t="array" ref="M485">_xlfn.IFS(A485=2024,88000000,A485=2023,83500000,A485=2022,82500000,A485=2021,81500000,A485=2020,81500000)</f>
        <v>81500000</v>
      </c>
      <c r="N485" s="135">
        <f t="shared" si="7"/>
        <v>7.3619631901840496E-2</v>
      </c>
    </row>
    <row r="486" spans="1:14">
      <c r="A486">
        <v>2020</v>
      </c>
      <c r="B486" t="s">
        <v>827</v>
      </c>
      <c r="C486">
        <v>41</v>
      </c>
      <c r="D486" t="s">
        <v>673</v>
      </c>
      <c r="E486">
        <v>5</v>
      </c>
      <c r="F486" s="133">
        <v>6000000</v>
      </c>
      <c r="G486">
        <v>32</v>
      </c>
      <c r="H486">
        <v>15</v>
      </c>
      <c r="I486">
        <v>3</v>
      </c>
      <c r="J486">
        <v>1</v>
      </c>
      <c r="K486">
        <v>4</v>
      </c>
      <c r="L486">
        <v>0.27</v>
      </c>
      <c r="M486" s="134" cm="1">
        <f t="array" ref="M486">_xlfn.IFS(A486=2024,88000000,A486=2023,83500000,A486=2022,82500000,A486=2021,81500000,A486=2020,81500000)</f>
        <v>81500000</v>
      </c>
      <c r="N486" s="135">
        <f t="shared" si="7"/>
        <v>7.3619631901840496E-2</v>
      </c>
    </row>
    <row r="487" spans="1:14">
      <c r="A487">
        <v>2020</v>
      </c>
      <c r="B487" t="s">
        <v>828</v>
      </c>
      <c r="C487">
        <v>39</v>
      </c>
      <c r="D487" t="s">
        <v>26</v>
      </c>
      <c r="E487">
        <v>2</v>
      </c>
      <c r="F487" s="133">
        <v>6000000</v>
      </c>
      <c r="G487">
        <v>33</v>
      </c>
      <c r="H487">
        <v>52</v>
      </c>
      <c r="I487">
        <v>0</v>
      </c>
      <c r="J487">
        <v>8</v>
      </c>
      <c r="K487">
        <v>8</v>
      </c>
      <c r="L487">
        <v>0.15</v>
      </c>
      <c r="M487" s="134" cm="1">
        <f t="array" ref="M487">_xlfn.IFS(A487=2024,88000000,A487=2023,83500000,A487=2022,82500000,A487=2021,81500000,A487=2020,81500000)</f>
        <v>81500000</v>
      </c>
      <c r="N487" s="135">
        <f t="shared" si="7"/>
        <v>7.3619631901840496E-2</v>
      </c>
    </row>
    <row r="488" spans="1:14">
      <c r="A488">
        <v>2020</v>
      </c>
      <c r="B488" t="s">
        <v>811</v>
      </c>
      <c r="C488">
        <v>41</v>
      </c>
      <c r="D488" t="s">
        <v>26</v>
      </c>
      <c r="E488">
        <v>7</v>
      </c>
      <c r="F488" s="133">
        <v>6000000</v>
      </c>
      <c r="G488">
        <v>31</v>
      </c>
      <c r="H488">
        <v>0</v>
      </c>
      <c r="I488">
        <v>0</v>
      </c>
      <c r="J488">
        <v>0</v>
      </c>
      <c r="K488">
        <v>0</v>
      </c>
      <c r="L488">
        <v>0</v>
      </c>
      <c r="M488" s="134" cm="1">
        <f t="array" ref="M488">_xlfn.IFS(A488=2024,88000000,A488=2023,83500000,A488=2022,82500000,A488=2021,81500000,A488=2020,81500000)</f>
        <v>81500000</v>
      </c>
      <c r="N488" s="135">
        <f t="shared" si="7"/>
        <v>7.3619631901840496E-2</v>
      </c>
    </row>
    <row r="489" spans="1:14">
      <c r="A489">
        <v>2020</v>
      </c>
      <c r="B489" t="s">
        <v>812</v>
      </c>
      <c r="C489">
        <v>36</v>
      </c>
      <c r="D489" t="s">
        <v>18</v>
      </c>
      <c r="E489">
        <v>10</v>
      </c>
      <c r="F489" s="133">
        <v>6000000</v>
      </c>
      <c r="G489">
        <v>23</v>
      </c>
      <c r="H489">
        <v>53</v>
      </c>
      <c r="I489">
        <v>16</v>
      </c>
      <c r="J489">
        <v>22</v>
      </c>
      <c r="K489">
        <v>38</v>
      </c>
      <c r="L489">
        <v>0.72</v>
      </c>
      <c r="M489" s="134" cm="1">
        <f t="array" ref="M489">_xlfn.IFS(A489=2024,88000000,A489=2023,83500000,A489=2022,82500000,A489=2021,81500000,A489=2020,81500000)</f>
        <v>81500000</v>
      </c>
      <c r="N489" s="135">
        <f t="shared" si="7"/>
        <v>7.3619631901840496E-2</v>
      </c>
    </row>
    <row r="490" spans="1:14">
      <c r="A490">
        <v>2020</v>
      </c>
      <c r="B490" t="s">
        <v>813</v>
      </c>
      <c r="C490">
        <v>37</v>
      </c>
      <c r="D490" t="s">
        <v>26</v>
      </c>
      <c r="E490">
        <v>7</v>
      </c>
      <c r="F490" s="133">
        <v>6000000</v>
      </c>
      <c r="G490">
        <v>27</v>
      </c>
      <c r="H490">
        <v>4</v>
      </c>
      <c r="I490">
        <v>0</v>
      </c>
      <c r="J490">
        <v>1</v>
      </c>
      <c r="K490">
        <v>1</v>
      </c>
      <c r="L490">
        <v>0.25</v>
      </c>
      <c r="M490" s="134" cm="1">
        <f t="array" ref="M490">_xlfn.IFS(A490=2024,88000000,A490=2023,83500000,A490=2022,82500000,A490=2021,81500000,A490=2020,81500000)</f>
        <v>81500000</v>
      </c>
      <c r="N490" s="135">
        <f t="shared" si="7"/>
        <v>7.3619631901840496E-2</v>
      </c>
    </row>
    <row r="491" spans="1:14">
      <c r="A491">
        <v>2020</v>
      </c>
      <c r="B491" t="s">
        <v>814</v>
      </c>
      <c r="C491">
        <v>36</v>
      </c>
      <c r="D491" t="s">
        <v>364</v>
      </c>
      <c r="E491">
        <v>7</v>
      </c>
      <c r="F491" s="133">
        <v>6000000</v>
      </c>
      <c r="G491">
        <v>28</v>
      </c>
      <c r="H491">
        <v>56</v>
      </c>
      <c r="I491">
        <v>10</v>
      </c>
      <c r="J491">
        <v>13</v>
      </c>
      <c r="K491">
        <v>23</v>
      </c>
      <c r="L491">
        <v>0.41</v>
      </c>
      <c r="M491" s="134" cm="1">
        <f t="array" ref="M491">_xlfn.IFS(A491=2024,88000000,A491=2023,83500000,A491=2022,82500000,A491=2021,81500000,A491=2020,81500000)</f>
        <v>81500000</v>
      </c>
      <c r="N491" s="135">
        <f t="shared" si="7"/>
        <v>7.3619631901840496E-2</v>
      </c>
    </row>
    <row r="492" spans="1:14">
      <c r="A492">
        <v>2020</v>
      </c>
      <c r="B492" t="s">
        <v>815</v>
      </c>
      <c r="C492">
        <v>37</v>
      </c>
      <c r="D492" t="s">
        <v>673</v>
      </c>
      <c r="E492">
        <v>7</v>
      </c>
      <c r="F492" s="133">
        <v>6000000</v>
      </c>
      <c r="G492">
        <v>28</v>
      </c>
      <c r="H492">
        <v>35</v>
      </c>
      <c r="I492">
        <v>2</v>
      </c>
      <c r="J492">
        <v>11</v>
      </c>
      <c r="K492">
        <v>13</v>
      </c>
      <c r="L492">
        <v>0.37</v>
      </c>
      <c r="M492" s="134" cm="1">
        <f t="array" ref="M492">_xlfn.IFS(A492=2024,88000000,A492=2023,83500000,A492=2022,82500000,A492=2021,81500000,A492=2020,81500000)</f>
        <v>81500000</v>
      </c>
      <c r="N492" s="135">
        <f t="shared" si="7"/>
        <v>7.3619631901840496E-2</v>
      </c>
    </row>
    <row r="493" spans="1:14">
      <c r="A493">
        <v>2020</v>
      </c>
      <c r="B493" t="s">
        <v>816</v>
      </c>
      <c r="C493">
        <v>35</v>
      </c>
      <c r="D493" t="s">
        <v>26</v>
      </c>
      <c r="E493">
        <v>5</v>
      </c>
      <c r="F493" s="133">
        <v>6000000</v>
      </c>
      <c r="G493">
        <v>29</v>
      </c>
      <c r="H493">
        <v>55</v>
      </c>
      <c r="I493">
        <v>6</v>
      </c>
      <c r="J493">
        <v>15</v>
      </c>
      <c r="K493">
        <v>21</v>
      </c>
      <c r="L493">
        <v>0.38</v>
      </c>
      <c r="M493" s="134" cm="1">
        <f t="array" ref="M493">_xlfn.IFS(A493=2024,88000000,A493=2023,83500000,A493=2022,82500000,A493=2021,81500000,A493=2020,81500000)</f>
        <v>81500000</v>
      </c>
      <c r="N493" s="135">
        <f t="shared" si="7"/>
        <v>7.3619631901840496E-2</v>
      </c>
    </row>
    <row r="494" spans="1:14">
      <c r="A494">
        <v>2020</v>
      </c>
      <c r="B494" t="s">
        <v>818</v>
      </c>
      <c r="C494">
        <v>33</v>
      </c>
      <c r="D494" t="s">
        <v>18</v>
      </c>
      <c r="E494">
        <v>6</v>
      </c>
      <c r="F494" s="133">
        <v>6000000</v>
      </c>
      <c r="G494">
        <v>27</v>
      </c>
      <c r="H494">
        <v>56</v>
      </c>
      <c r="I494">
        <v>18</v>
      </c>
      <c r="J494">
        <v>15</v>
      </c>
      <c r="K494">
        <v>33</v>
      </c>
      <c r="L494">
        <v>0.59</v>
      </c>
      <c r="M494" s="134" cm="1">
        <f t="array" ref="M494">_xlfn.IFS(A494=2024,88000000,A494=2023,83500000,A494=2022,82500000,A494=2021,81500000,A494=2020,81500000)</f>
        <v>81500000</v>
      </c>
      <c r="N494" s="135">
        <f t="shared" si="7"/>
        <v>7.3619631901840496E-2</v>
      </c>
    </row>
    <row r="495" spans="1:14">
      <c r="A495">
        <v>2020</v>
      </c>
      <c r="B495" t="s">
        <v>819</v>
      </c>
      <c r="C495">
        <v>37</v>
      </c>
      <c r="D495" t="s">
        <v>673</v>
      </c>
      <c r="E495">
        <v>5</v>
      </c>
      <c r="F495" s="133">
        <v>6000000</v>
      </c>
      <c r="G495">
        <v>31</v>
      </c>
      <c r="H495">
        <v>42</v>
      </c>
      <c r="I495">
        <v>11</v>
      </c>
      <c r="J495">
        <v>24</v>
      </c>
      <c r="K495">
        <v>35</v>
      </c>
      <c r="L495">
        <v>0.83</v>
      </c>
      <c r="M495" s="134" cm="1">
        <f t="array" ref="M495">_xlfn.IFS(A495=2024,88000000,A495=2023,83500000,A495=2022,82500000,A495=2021,81500000,A495=2020,81500000)</f>
        <v>81500000</v>
      </c>
      <c r="N495" s="135">
        <f t="shared" si="7"/>
        <v>7.3619631901840496E-2</v>
      </c>
    </row>
    <row r="496" spans="1:14">
      <c r="A496">
        <v>2020</v>
      </c>
      <c r="B496" t="s">
        <v>829</v>
      </c>
      <c r="C496">
        <v>32</v>
      </c>
      <c r="D496" t="s">
        <v>18</v>
      </c>
      <c r="E496">
        <v>7</v>
      </c>
      <c r="F496" s="133">
        <v>6000000</v>
      </c>
      <c r="G496">
        <v>20</v>
      </c>
      <c r="H496">
        <v>52</v>
      </c>
      <c r="I496">
        <v>16</v>
      </c>
      <c r="J496">
        <v>19</v>
      </c>
      <c r="K496">
        <v>35</v>
      </c>
      <c r="L496">
        <v>0.67</v>
      </c>
      <c r="M496" s="134" cm="1">
        <f t="array" ref="M496">_xlfn.IFS(A496=2024,88000000,A496=2023,83500000,A496=2022,82500000,A496=2021,81500000,A496=2020,81500000)</f>
        <v>81500000</v>
      </c>
      <c r="N496" s="135">
        <f t="shared" si="7"/>
        <v>7.3619631901840496E-2</v>
      </c>
    </row>
    <row r="497" spans="1:14">
      <c r="A497">
        <v>2020</v>
      </c>
      <c r="B497" t="s">
        <v>830</v>
      </c>
      <c r="C497">
        <v>32</v>
      </c>
      <c r="D497" t="s">
        <v>364</v>
      </c>
      <c r="E497">
        <v>6</v>
      </c>
      <c r="F497" s="133">
        <v>6000000</v>
      </c>
      <c r="G497">
        <v>22</v>
      </c>
      <c r="H497">
        <v>44</v>
      </c>
      <c r="I497">
        <v>15</v>
      </c>
      <c r="J497">
        <v>9</v>
      </c>
      <c r="K497">
        <v>24</v>
      </c>
      <c r="L497">
        <v>0.55000000000000004</v>
      </c>
      <c r="M497" s="134" cm="1">
        <f t="array" ref="M497">_xlfn.IFS(A497=2024,88000000,A497=2023,83500000,A497=2022,82500000,A497=2021,81500000,A497=2020,81500000)</f>
        <v>81500000</v>
      </c>
      <c r="N497" s="135">
        <f t="shared" si="7"/>
        <v>7.3619631901840496E-2</v>
      </c>
    </row>
    <row r="498" spans="1:14">
      <c r="A498">
        <v>2020</v>
      </c>
      <c r="B498" t="s">
        <v>831</v>
      </c>
      <c r="C498">
        <v>30</v>
      </c>
      <c r="D498" t="s">
        <v>26</v>
      </c>
      <c r="E498">
        <v>5</v>
      </c>
      <c r="F498" s="133">
        <v>6000000</v>
      </c>
      <c r="G498">
        <v>23</v>
      </c>
      <c r="H498">
        <v>51</v>
      </c>
      <c r="I498">
        <v>6</v>
      </c>
      <c r="J498">
        <v>15</v>
      </c>
      <c r="K498">
        <v>21</v>
      </c>
      <c r="L498">
        <v>0.41</v>
      </c>
      <c r="M498" s="134" cm="1">
        <f t="array" ref="M498">_xlfn.IFS(A498=2024,88000000,A498=2023,83500000,A498=2022,82500000,A498=2021,81500000,A498=2020,81500000)</f>
        <v>81500000</v>
      </c>
      <c r="N498" s="135">
        <f t="shared" si="7"/>
        <v>7.3619631901840496E-2</v>
      </c>
    </row>
    <row r="499" spans="1:14">
      <c r="A499">
        <v>2020</v>
      </c>
      <c r="B499" t="s">
        <v>711</v>
      </c>
      <c r="C499">
        <v>30</v>
      </c>
      <c r="D499" t="s">
        <v>18</v>
      </c>
      <c r="E499">
        <v>6</v>
      </c>
      <c r="F499" s="133">
        <v>6000000</v>
      </c>
      <c r="G499">
        <v>21</v>
      </c>
      <c r="H499">
        <v>39</v>
      </c>
      <c r="I499">
        <v>12</v>
      </c>
      <c r="J499">
        <v>20</v>
      </c>
      <c r="K499">
        <v>32</v>
      </c>
      <c r="L499">
        <v>0.82</v>
      </c>
      <c r="M499" s="134" cm="1">
        <f t="array" ref="M499">_xlfn.IFS(A499=2024,88000000,A499=2023,83500000,A499=2022,82500000,A499=2021,81500000,A499=2020,81500000)</f>
        <v>81500000</v>
      </c>
      <c r="N499" s="135">
        <f t="shared" si="7"/>
        <v>7.3619631901840496E-2</v>
      </c>
    </row>
    <row r="500" spans="1:14">
      <c r="A500">
        <v>2020</v>
      </c>
      <c r="B500" t="s">
        <v>699</v>
      </c>
      <c r="C500">
        <v>30</v>
      </c>
      <c r="D500" t="s">
        <v>364</v>
      </c>
      <c r="E500">
        <v>5</v>
      </c>
      <c r="F500" s="133">
        <v>6000000</v>
      </c>
      <c r="G500">
        <v>24</v>
      </c>
      <c r="H500">
        <v>56</v>
      </c>
      <c r="I500">
        <v>23</v>
      </c>
      <c r="J500">
        <v>34</v>
      </c>
      <c r="K500">
        <v>57</v>
      </c>
      <c r="L500">
        <v>1.02</v>
      </c>
      <c r="M500" s="134" cm="1">
        <f t="array" ref="M500">_xlfn.IFS(A500=2024,88000000,A500=2023,83500000,A500=2022,82500000,A500=2021,81500000,A500=2020,81500000)</f>
        <v>81500000</v>
      </c>
      <c r="N500" s="135">
        <f t="shared" si="7"/>
        <v>7.3619631901840496E-2</v>
      </c>
    </row>
    <row r="501" spans="1:14">
      <c r="A501">
        <v>2020</v>
      </c>
      <c r="B501" t="s">
        <v>832</v>
      </c>
      <c r="C501">
        <v>29</v>
      </c>
      <c r="D501" t="s">
        <v>364</v>
      </c>
      <c r="E501">
        <v>7</v>
      </c>
      <c r="F501" s="133">
        <v>6000000</v>
      </c>
      <c r="G501">
        <v>21</v>
      </c>
      <c r="H501">
        <v>47</v>
      </c>
      <c r="I501">
        <v>21</v>
      </c>
      <c r="J501">
        <v>25</v>
      </c>
      <c r="K501">
        <v>46</v>
      </c>
      <c r="L501">
        <v>0.98</v>
      </c>
      <c r="M501" s="134" cm="1">
        <f t="array" ref="M501">_xlfn.IFS(A501=2024,88000000,A501=2023,83500000,A501=2022,82500000,A501=2021,81500000,A501=2020,81500000)</f>
        <v>81500000</v>
      </c>
      <c r="N501" s="135">
        <f t="shared" si="7"/>
        <v>7.3619631901840496E-2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5786-4185-44EE-817C-CEBAC1868388}">
  <dimension ref="A1:F190"/>
  <sheetViews>
    <sheetView workbookViewId="0">
      <selection activeCell="I18" sqref="I18"/>
    </sheetView>
  </sheetViews>
  <sheetFormatPr defaultRowHeight="14.4"/>
  <cols>
    <col min="1" max="1" width="19.21875" bestFit="1" customWidth="1"/>
    <col min="2" max="2" width="11.77734375" bestFit="1" customWidth="1"/>
    <col min="3" max="3" width="6.44140625" bestFit="1" customWidth="1"/>
    <col min="4" max="4" width="10.109375" bestFit="1" customWidth="1"/>
    <col min="5" max="5" width="32.44140625" bestFit="1" customWidth="1"/>
    <col min="6" max="6" width="6.88671875" bestFit="1" customWidth="1"/>
  </cols>
  <sheetData>
    <row r="1" spans="1:6">
      <c r="A1" t="s">
        <v>766</v>
      </c>
      <c r="B1" t="s">
        <v>663</v>
      </c>
      <c r="C1" t="s">
        <v>662</v>
      </c>
      <c r="D1" t="s">
        <v>664</v>
      </c>
      <c r="E1" t="s">
        <v>835</v>
      </c>
      <c r="F1" t="s">
        <v>0</v>
      </c>
    </row>
    <row r="2" spans="1:6">
      <c r="A2" t="s">
        <v>667</v>
      </c>
      <c r="B2" s="133">
        <v>12500000</v>
      </c>
      <c r="C2">
        <v>8</v>
      </c>
      <c r="D2">
        <v>20</v>
      </c>
      <c r="E2" t="str">
        <f t="shared" ref="E2:E33" si="0">A2 &amp; "_" &amp; B2 &amp; "_" &amp; C2 &amp; "_" &amp; D2</f>
        <v>McDavid, Connor_12500000_8_20</v>
      </c>
      <c r="F2">
        <v>2020</v>
      </c>
    </row>
    <row r="3" spans="1:6">
      <c r="A3" t="s">
        <v>668</v>
      </c>
      <c r="B3" s="133">
        <v>11642857</v>
      </c>
      <c r="C3">
        <v>7</v>
      </c>
      <c r="D3">
        <v>27</v>
      </c>
      <c r="E3" t="str">
        <f t="shared" si="0"/>
        <v>Panarin, Artemi_11642857_7_27</v>
      </c>
      <c r="F3">
        <v>2020</v>
      </c>
    </row>
    <row r="4" spans="1:6">
      <c r="A4" t="s">
        <v>665</v>
      </c>
      <c r="B4" s="133">
        <v>11640250</v>
      </c>
      <c r="C4">
        <v>5</v>
      </c>
      <c r="D4">
        <v>21</v>
      </c>
      <c r="E4" t="str">
        <f t="shared" si="0"/>
        <v>Matthews, Auston_11640250_5_21</v>
      </c>
      <c r="F4">
        <v>2020</v>
      </c>
    </row>
    <row r="5" spans="1:6">
      <c r="A5" t="s">
        <v>670</v>
      </c>
      <c r="B5" s="133">
        <v>11500000</v>
      </c>
      <c r="C5">
        <v>8</v>
      </c>
      <c r="D5">
        <v>29</v>
      </c>
      <c r="E5" t="str">
        <f t="shared" si="0"/>
        <v>Karlsson, Erik_11500000_8_29</v>
      </c>
      <c r="F5">
        <v>2020</v>
      </c>
    </row>
    <row r="6" spans="1:6">
      <c r="A6" t="s">
        <v>674</v>
      </c>
      <c r="B6" s="133">
        <v>11000000</v>
      </c>
      <c r="C6">
        <v>8</v>
      </c>
      <c r="D6">
        <v>28</v>
      </c>
      <c r="E6" t="str">
        <f t="shared" si="0"/>
        <v>Doughty, Drew_11000000_8_28</v>
      </c>
      <c r="F6">
        <v>2020</v>
      </c>
    </row>
    <row r="7" spans="1:6">
      <c r="A7" t="s">
        <v>675</v>
      </c>
      <c r="B7" s="133">
        <v>11000000</v>
      </c>
      <c r="C7">
        <v>7</v>
      </c>
      <c r="D7">
        <v>27</v>
      </c>
      <c r="E7" t="str">
        <f t="shared" si="0"/>
        <v>Tavares, John_11000000_7_27</v>
      </c>
      <c r="F7">
        <v>2020</v>
      </c>
    </row>
    <row r="8" spans="1:6">
      <c r="A8" t="s">
        <v>677</v>
      </c>
      <c r="B8" s="133">
        <v>10903000</v>
      </c>
      <c r="C8">
        <v>6</v>
      </c>
      <c r="D8">
        <v>22</v>
      </c>
      <c r="E8" t="str">
        <f t="shared" si="0"/>
        <v>Marner, Mitchell_10903000_6_22</v>
      </c>
      <c r="F8">
        <v>2020</v>
      </c>
    </row>
    <row r="9" spans="1:6">
      <c r="A9" t="s">
        <v>782</v>
      </c>
      <c r="B9" s="133">
        <v>10500000</v>
      </c>
      <c r="C9">
        <v>8</v>
      </c>
      <c r="D9">
        <v>25</v>
      </c>
      <c r="E9" t="str">
        <f t="shared" si="0"/>
        <v>Kane, Patrick_10500000_8_25</v>
      </c>
      <c r="F9">
        <v>2020</v>
      </c>
    </row>
    <row r="10" spans="1:6">
      <c r="A10" t="s">
        <v>783</v>
      </c>
      <c r="B10" s="133">
        <v>10500000</v>
      </c>
      <c r="C10">
        <v>8</v>
      </c>
      <c r="D10">
        <v>26</v>
      </c>
      <c r="E10" t="str">
        <f t="shared" si="0"/>
        <v>Toews, Jonathan_10500000_8_26</v>
      </c>
      <c r="F10">
        <v>2020</v>
      </c>
    </row>
    <row r="11" spans="1:6">
      <c r="A11" t="s">
        <v>765</v>
      </c>
      <c r="B11" s="133">
        <v>10000000</v>
      </c>
      <c r="C11">
        <v>8</v>
      </c>
      <c r="D11">
        <v>28</v>
      </c>
      <c r="E11" t="str">
        <f t="shared" si="0"/>
        <v>Kopitar, Anze_10000000_8_28</v>
      </c>
      <c r="F11">
        <v>2020</v>
      </c>
    </row>
    <row r="12" spans="1:6">
      <c r="A12" t="s">
        <v>680</v>
      </c>
      <c r="B12" s="133">
        <v>10000000</v>
      </c>
      <c r="C12">
        <v>8</v>
      </c>
      <c r="D12">
        <v>20</v>
      </c>
      <c r="E12" t="str">
        <f t="shared" si="0"/>
        <v>Eichel, Jack_10000000_8_20</v>
      </c>
      <c r="F12">
        <v>2020</v>
      </c>
    </row>
    <row r="13" spans="1:6">
      <c r="A13" t="s">
        <v>681</v>
      </c>
      <c r="B13" s="133">
        <v>9850000</v>
      </c>
      <c r="C13">
        <v>8</v>
      </c>
      <c r="D13">
        <v>26</v>
      </c>
      <c r="E13" t="str">
        <f t="shared" si="0"/>
        <v>Seguin, Tyler_9850000_8_26</v>
      </c>
      <c r="F13">
        <v>2020</v>
      </c>
    </row>
    <row r="14" spans="1:6">
      <c r="A14" t="s">
        <v>684</v>
      </c>
      <c r="B14" s="133">
        <v>9538462</v>
      </c>
      <c r="C14">
        <v>13</v>
      </c>
      <c r="D14">
        <v>22</v>
      </c>
      <c r="E14" t="str">
        <f t="shared" si="0"/>
        <v>Ovechkin, Alex_9538462_13_22</v>
      </c>
      <c r="F14">
        <v>2020</v>
      </c>
    </row>
    <row r="15" spans="1:6">
      <c r="A15" t="s">
        <v>800</v>
      </c>
      <c r="B15" s="133">
        <v>9500000</v>
      </c>
      <c r="C15">
        <v>8</v>
      </c>
      <c r="D15">
        <v>26</v>
      </c>
      <c r="E15" t="str">
        <f t="shared" si="0"/>
        <v>Malkin, Evgeni_9500000_8_26</v>
      </c>
      <c r="F15">
        <v>2020</v>
      </c>
    </row>
    <row r="16" spans="1:6">
      <c r="A16" t="s">
        <v>685</v>
      </c>
      <c r="B16" s="133">
        <v>9500000</v>
      </c>
      <c r="C16">
        <v>8</v>
      </c>
      <c r="D16">
        <v>26</v>
      </c>
      <c r="E16" t="str">
        <f t="shared" si="0"/>
        <v>Benn, Jamie_9500000_8_26</v>
      </c>
      <c r="F16">
        <v>2020</v>
      </c>
    </row>
    <row r="17" spans="1:6">
      <c r="A17" t="s">
        <v>686</v>
      </c>
      <c r="B17" s="133">
        <v>9500000</v>
      </c>
      <c r="C17">
        <v>8</v>
      </c>
      <c r="D17">
        <v>26</v>
      </c>
      <c r="E17" t="str">
        <f t="shared" si="0"/>
        <v>Stone, Mark_9500000_8_26</v>
      </c>
      <c r="F17">
        <v>2020</v>
      </c>
    </row>
    <row r="18" spans="1:6">
      <c r="A18" t="s">
        <v>687</v>
      </c>
      <c r="B18" s="133">
        <v>9500000</v>
      </c>
      <c r="C18">
        <v>8</v>
      </c>
      <c r="D18">
        <v>25</v>
      </c>
      <c r="E18" t="str">
        <f t="shared" si="0"/>
        <v>Kucherov, Nikita_9500000_8_25</v>
      </c>
      <c r="F18">
        <v>2020</v>
      </c>
    </row>
    <row r="19" spans="1:6">
      <c r="A19" t="s">
        <v>694</v>
      </c>
      <c r="B19" s="133">
        <v>9250000</v>
      </c>
      <c r="C19">
        <v>6</v>
      </c>
      <c r="D19">
        <v>22</v>
      </c>
      <c r="E19" t="str">
        <f t="shared" si="0"/>
        <v>Rantanen, Mikko_9250000_6_22</v>
      </c>
      <c r="F19">
        <v>2020</v>
      </c>
    </row>
    <row r="20" spans="1:6">
      <c r="A20" t="s">
        <v>695</v>
      </c>
      <c r="B20" s="133">
        <v>9200000</v>
      </c>
      <c r="C20">
        <v>5</v>
      </c>
      <c r="D20">
        <v>32</v>
      </c>
      <c r="E20" t="str">
        <f t="shared" si="0"/>
        <v>Backstrom, Nicklas_9200000_5_32</v>
      </c>
      <c r="F20">
        <v>2020</v>
      </c>
    </row>
    <row r="21" spans="1:6">
      <c r="A21" t="s">
        <v>697</v>
      </c>
      <c r="B21" s="133">
        <v>9059000</v>
      </c>
      <c r="C21">
        <v>8</v>
      </c>
      <c r="D21">
        <v>29</v>
      </c>
      <c r="E21" t="str">
        <f t="shared" si="0"/>
        <v>Josi, Roman_9059000_8_29</v>
      </c>
      <c r="F21">
        <v>2020</v>
      </c>
    </row>
    <row r="22" spans="1:6">
      <c r="A22" t="s">
        <v>801</v>
      </c>
      <c r="B22" s="133">
        <v>9000000</v>
      </c>
      <c r="C22">
        <v>8</v>
      </c>
      <c r="D22">
        <v>25</v>
      </c>
      <c r="E22" t="str">
        <f t="shared" si="0"/>
        <v>Subban, P.K._9000000_8_25</v>
      </c>
      <c r="F22">
        <v>2020</v>
      </c>
    </row>
    <row r="23" spans="1:6">
      <c r="A23" t="s">
        <v>702</v>
      </c>
      <c r="B23" s="133">
        <v>8800000</v>
      </c>
      <c r="C23">
        <v>7</v>
      </c>
      <c r="D23">
        <v>30</v>
      </c>
      <c r="E23" t="str">
        <f t="shared" si="0"/>
        <v>Pietrangelo, Alex_8800000_7_30</v>
      </c>
      <c r="F23">
        <v>2020</v>
      </c>
    </row>
    <row r="24" spans="1:6">
      <c r="A24" t="s">
        <v>704</v>
      </c>
      <c r="B24" s="133">
        <v>8700000</v>
      </c>
      <c r="C24">
        <v>12</v>
      </c>
      <c r="D24">
        <v>24</v>
      </c>
      <c r="E24" t="str">
        <f t="shared" si="0"/>
        <v>Crosby, Sidney_8700000_12_24</v>
      </c>
      <c r="F24">
        <v>2020</v>
      </c>
    </row>
    <row r="25" spans="1:6">
      <c r="A25" t="s">
        <v>727</v>
      </c>
      <c r="B25" s="133">
        <v>8500000</v>
      </c>
      <c r="C25">
        <v>8</v>
      </c>
      <c r="D25">
        <v>26</v>
      </c>
      <c r="E25" t="str">
        <f t="shared" si="0"/>
        <v>Stamkos, Steven_8500000_8_26</v>
      </c>
      <c r="F25">
        <v>2020</v>
      </c>
    </row>
    <row r="26" spans="1:6">
      <c r="A26" t="s">
        <v>713</v>
      </c>
      <c r="B26" s="133">
        <v>8500000</v>
      </c>
      <c r="C26">
        <v>8</v>
      </c>
      <c r="D26">
        <v>21</v>
      </c>
      <c r="E26" t="str">
        <f t="shared" si="0"/>
        <v>Draisaitl, Leon_8500000_8_21</v>
      </c>
      <c r="F26">
        <v>2020</v>
      </c>
    </row>
    <row r="27" spans="1:6">
      <c r="A27" t="s">
        <v>682</v>
      </c>
      <c r="B27" s="133">
        <v>8460250</v>
      </c>
      <c r="C27">
        <v>5</v>
      </c>
      <c r="D27">
        <v>21</v>
      </c>
      <c r="E27" t="str">
        <f t="shared" si="0"/>
        <v>Aho, Sebastian_8460250_5_21</v>
      </c>
      <c r="F27">
        <v>2020</v>
      </c>
    </row>
    <row r="28" spans="1:6">
      <c r="A28" t="s">
        <v>777</v>
      </c>
      <c r="B28" s="133">
        <v>8275000</v>
      </c>
      <c r="C28">
        <v>8</v>
      </c>
      <c r="D28">
        <v>25</v>
      </c>
      <c r="E28" t="str">
        <f t="shared" si="0"/>
        <v>Giroux, Claude_8275000_8_25</v>
      </c>
      <c r="F28">
        <v>2020</v>
      </c>
    </row>
    <row r="29" spans="1:6">
      <c r="A29" t="s">
        <v>821</v>
      </c>
      <c r="B29" s="133">
        <v>8250000</v>
      </c>
      <c r="C29">
        <v>8</v>
      </c>
      <c r="D29">
        <v>27</v>
      </c>
      <c r="E29" t="str">
        <f t="shared" si="0"/>
        <v>Getzlaf, Ryan_8250000_8_27</v>
      </c>
      <c r="F29">
        <v>2020</v>
      </c>
    </row>
    <row r="30" spans="1:6">
      <c r="A30" t="s">
        <v>767</v>
      </c>
      <c r="B30" s="133">
        <v>8250000</v>
      </c>
      <c r="C30">
        <v>8</v>
      </c>
      <c r="D30">
        <v>25</v>
      </c>
      <c r="E30" t="str">
        <f t="shared" si="0"/>
        <v>Voracek, Jakub_8250000_8_25</v>
      </c>
      <c r="F30">
        <v>2020</v>
      </c>
    </row>
    <row r="31" spans="1:6">
      <c r="A31" t="s">
        <v>726</v>
      </c>
      <c r="B31" s="133">
        <v>8000000</v>
      </c>
      <c r="C31">
        <v>8</v>
      </c>
      <c r="D31">
        <v>31</v>
      </c>
      <c r="E31" t="str">
        <f t="shared" si="0"/>
        <v>Burns, Brent_8000000_8_31</v>
      </c>
      <c r="F31">
        <v>2020</v>
      </c>
    </row>
    <row r="32" spans="1:6">
      <c r="A32" t="s">
        <v>802</v>
      </c>
      <c r="B32" s="133">
        <v>8000000</v>
      </c>
      <c r="C32">
        <v>8</v>
      </c>
      <c r="D32">
        <v>25</v>
      </c>
      <c r="E32" t="str">
        <f t="shared" si="0"/>
        <v>Kessel, Phil_8000000_8_25</v>
      </c>
      <c r="F32">
        <v>2020</v>
      </c>
    </row>
    <row r="33" spans="1:6">
      <c r="A33" t="s">
        <v>728</v>
      </c>
      <c r="B33" s="133">
        <v>8000000</v>
      </c>
      <c r="C33">
        <v>8</v>
      </c>
      <c r="D33">
        <v>29</v>
      </c>
      <c r="E33" t="str">
        <f t="shared" si="0"/>
        <v>Couture, Logan_8000000_8_29</v>
      </c>
      <c r="F33">
        <v>2020</v>
      </c>
    </row>
    <row r="34" spans="1:6">
      <c r="A34" t="s">
        <v>729</v>
      </c>
      <c r="B34" s="133">
        <v>8000000</v>
      </c>
      <c r="C34">
        <v>8</v>
      </c>
      <c r="D34">
        <v>28</v>
      </c>
      <c r="E34" t="str">
        <f t="shared" ref="E34:E65" si="1">A34 &amp; "_" &amp; B34 &amp; "_" &amp; C34 &amp; "_" &amp; D34</f>
        <v>Carlson, John_8000000_8_28</v>
      </c>
      <c r="F34">
        <v>2020</v>
      </c>
    </row>
    <row r="35" spans="1:6">
      <c r="A35" t="s">
        <v>817</v>
      </c>
      <c r="B35" s="133">
        <v>8000000</v>
      </c>
      <c r="C35">
        <v>1</v>
      </c>
      <c r="D35">
        <v>28</v>
      </c>
      <c r="E35" t="str">
        <f t="shared" si="1"/>
        <v>Hall, Taylor_8000000_1_28</v>
      </c>
      <c r="F35">
        <v>2020</v>
      </c>
    </row>
    <row r="36" spans="1:6">
      <c r="A36" t="s">
        <v>731</v>
      </c>
      <c r="B36" s="133">
        <v>8000000</v>
      </c>
      <c r="C36">
        <v>7</v>
      </c>
      <c r="D36">
        <v>25</v>
      </c>
      <c r="E36" t="str">
        <f t="shared" si="1"/>
        <v>Trouba, Jacob_8000000_7_25</v>
      </c>
      <c r="F36">
        <v>2020</v>
      </c>
    </row>
    <row r="37" spans="1:6">
      <c r="A37" t="s">
        <v>732</v>
      </c>
      <c r="B37" s="133">
        <v>8000000</v>
      </c>
      <c r="C37">
        <v>8</v>
      </c>
      <c r="D37">
        <v>22</v>
      </c>
      <c r="E37" t="str">
        <f t="shared" si="1"/>
        <v>Chabot, Thomas_8000000_8_22</v>
      </c>
      <c r="F37">
        <v>2020</v>
      </c>
    </row>
    <row r="38" spans="1:6">
      <c r="A38" t="s">
        <v>735</v>
      </c>
      <c r="B38" s="133">
        <v>7875000</v>
      </c>
      <c r="C38">
        <v>8</v>
      </c>
      <c r="D38">
        <v>25</v>
      </c>
      <c r="E38" t="str">
        <f t="shared" si="1"/>
        <v>Hedman, Victor_7875000_8_25</v>
      </c>
      <c r="F38">
        <v>2020</v>
      </c>
    </row>
    <row r="39" spans="1:6">
      <c r="A39" t="s">
        <v>740</v>
      </c>
      <c r="B39" s="133">
        <v>7857143</v>
      </c>
      <c r="C39">
        <v>14</v>
      </c>
      <c r="D39">
        <v>26</v>
      </c>
      <c r="E39" t="str">
        <f t="shared" si="1"/>
        <v>Weber, Shea_7857143_14_26</v>
      </c>
      <c r="F39">
        <v>2020</v>
      </c>
    </row>
    <row r="40" spans="1:6">
      <c r="A40" t="s">
        <v>822</v>
      </c>
      <c r="B40" s="133">
        <v>7600000</v>
      </c>
      <c r="C40">
        <v>5</v>
      </c>
      <c r="D40">
        <v>30</v>
      </c>
      <c r="E40" t="str">
        <f t="shared" si="1"/>
        <v>Byfuglien, Dustin_7600000_5_30</v>
      </c>
      <c r="F40">
        <v>2020</v>
      </c>
    </row>
    <row r="41" spans="1:6">
      <c r="A41" t="s">
        <v>748</v>
      </c>
      <c r="B41" s="133">
        <v>7575000</v>
      </c>
      <c r="C41">
        <v>7</v>
      </c>
      <c r="D41">
        <v>29</v>
      </c>
      <c r="E41" t="str">
        <f t="shared" si="1"/>
        <v>Spurgeon, Jared_7575000_7_29</v>
      </c>
      <c r="F41">
        <v>2020</v>
      </c>
    </row>
    <row r="42" spans="1:6">
      <c r="A42" t="s">
        <v>784</v>
      </c>
      <c r="B42" s="133">
        <v>7500000</v>
      </c>
      <c r="C42">
        <v>7</v>
      </c>
      <c r="D42">
        <v>24</v>
      </c>
      <c r="E42" t="str">
        <f t="shared" si="1"/>
        <v>O'Reilly, Ryan_7500000_7_24</v>
      </c>
      <c r="F42">
        <v>2020</v>
      </c>
    </row>
    <row r="43" spans="1:6">
      <c r="A43" t="s">
        <v>785</v>
      </c>
      <c r="B43" s="133">
        <v>7500000</v>
      </c>
      <c r="C43">
        <v>8</v>
      </c>
      <c r="D43">
        <v>23</v>
      </c>
      <c r="E43" t="str">
        <f t="shared" si="1"/>
        <v>Tarasenko, Vladimir_7500000_8_23</v>
      </c>
      <c r="F43">
        <v>2020</v>
      </c>
    </row>
    <row r="44" spans="1:6">
      <c r="A44" t="s">
        <v>750</v>
      </c>
      <c r="B44" s="133">
        <v>7500000</v>
      </c>
      <c r="C44">
        <v>8</v>
      </c>
      <c r="D44">
        <v>20</v>
      </c>
      <c r="E44" t="str">
        <f t="shared" si="1"/>
        <v>Ekblad, Aaron_7500000_8_20</v>
      </c>
      <c r="F44">
        <v>2020</v>
      </c>
    </row>
    <row r="45" spans="1:6">
      <c r="A45" t="s">
        <v>823</v>
      </c>
      <c r="B45" s="133">
        <v>7250000</v>
      </c>
      <c r="C45">
        <v>6</v>
      </c>
      <c r="D45">
        <v>28</v>
      </c>
      <c r="E45" t="str">
        <f t="shared" si="1"/>
        <v>Krejci, David_7250000_6_28</v>
      </c>
      <c r="F45">
        <v>2020</v>
      </c>
    </row>
    <row r="46" spans="1:6">
      <c r="A46" t="s">
        <v>803</v>
      </c>
      <c r="B46" s="133">
        <v>7250000</v>
      </c>
      <c r="C46">
        <v>8</v>
      </c>
      <c r="D46">
        <v>26</v>
      </c>
      <c r="E46" t="str">
        <f t="shared" si="1"/>
        <v>Letang, Kris_7250000_8_26</v>
      </c>
      <c r="F46">
        <v>2020</v>
      </c>
    </row>
    <row r="47" spans="1:6">
      <c r="A47" t="s">
        <v>756</v>
      </c>
      <c r="B47" s="133">
        <v>7250000</v>
      </c>
      <c r="C47">
        <v>7</v>
      </c>
      <c r="D47">
        <v>20</v>
      </c>
      <c r="E47" t="str">
        <f t="shared" si="1"/>
        <v>Hischier, Nico_7250000_7_20</v>
      </c>
      <c r="F47">
        <v>2020</v>
      </c>
    </row>
    <row r="48" spans="1:6">
      <c r="A48" t="s">
        <v>757</v>
      </c>
      <c r="B48" s="133">
        <v>7150000</v>
      </c>
      <c r="C48">
        <v>8</v>
      </c>
      <c r="D48">
        <v>21</v>
      </c>
      <c r="E48" t="str">
        <f t="shared" si="1"/>
        <v>Keller, Clayton_7150000_8_21</v>
      </c>
      <c r="F48">
        <v>2020</v>
      </c>
    </row>
    <row r="49" spans="1:6">
      <c r="A49" t="s">
        <v>758</v>
      </c>
      <c r="B49" s="133">
        <v>7142857</v>
      </c>
      <c r="C49">
        <v>7</v>
      </c>
      <c r="D49">
        <v>27</v>
      </c>
      <c r="E49" t="str">
        <f t="shared" si="1"/>
        <v>Hayes, Kevin_7142857_7_27</v>
      </c>
      <c r="F49">
        <v>2020</v>
      </c>
    </row>
    <row r="50" spans="1:6">
      <c r="A50" t="s">
        <v>760</v>
      </c>
      <c r="B50" s="133">
        <v>7142857</v>
      </c>
      <c r="C50">
        <v>7</v>
      </c>
      <c r="D50">
        <v>22</v>
      </c>
      <c r="E50" t="str">
        <f t="shared" si="1"/>
        <v>Connor, Kyle_7142857_7_22</v>
      </c>
      <c r="F50">
        <v>2020</v>
      </c>
    </row>
    <row r="51" spans="1:6">
      <c r="A51" t="s">
        <v>764</v>
      </c>
      <c r="B51" s="133">
        <v>7000000</v>
      </c>
      <c r="C51">
        <v>8</v>
      </c>
      <c r="D51">
        <v>30</v>
      </c>
      <c r="E51" t="str">
        <f t="shared" si="1"/>
        <v>Vlasic, Marc-Edouard_7000000_8_30</v>
      </c>
      <c r="F51">
        <v>2020</v>
      </c>
    </row>
    <row r="52" spans="1:6">
      <c r="A52" t="s">
        <v>804</v>
      </c>
      <c r="B52" s="133">
        <v>7000000</v>
      </c>
      <c r="C52">
        <v>3</v>
      </c>
      <c r="D52">
        <v>34</v>
      </c>
      <c r="E52" t="str">
        <f t="shared" si="1"/>
        <v>Pavelski, Joe_7000000_3_34</v>
      </c>
      <c r="F52">
        <v>2020</v>
      </c>
    </row>
    <row r="53" spans="1:6">
      <c r="A53" t="s">
        <v>786</v>
      </c>
      <c r="B53" s="133">
        <v>7000000</v>
      </c>
      <c r="C53">
        <v>4</v>
      </c>
      <c r="D53">
        <v>29</v>
      </c>
      <c r="E53" t="str">
        <f t="shared" si="1"/>
        <v>Pacioretty, Max_7000000_4_29</v>
      </c>
      <c r="F53">
        <v>2020</v>
      </c>
    </row>
    <row r="54" spans="1:6">
      <c r="A54" t="s">
        <v>787</v>
      </c>
      <c r="B54" s="133">
        <v>7000000</v>
      </c>
      <c r="C54">
        <v>5</v>
      </c>
      <c r="D54">
        <v>29</v>
      </c>
      <c r="E54" t="str">
        <f t="shared" si="1"/>
        <v>van Riemsdyk, James_7000000_5_29</v>
      </c>
      <c r="F54">
        <v>2020</v>
      </c>
    </row>
    <row r="55" spans="1:6">
      <c r="A55" t="s">
        <v>769</v>
      </c>
      <c r="B55" s="133">
        <v>7000000</v>
      </c>
      <c r="C55">
        <v>7</v>
      </c>
      <c r="D55">
        <v>28</v>
      </c>
      <c r="E55" t="str">
        <f t="shared" si="1"/>
        <v>Lee, Anders_7000000_7_28</v>
      </c>
      <c r="F55">
        <v>2020</v>
      </c>
    </row>
    <row r="56" spans="1:6">
      <c r="A56" t="s">
        <v>696</v>
      </c>
      <c r="B56" s="133">
        <v>7000000</v>
      </c>
      <c r="C56">
        <v>3</v>
      </c>
      <c r="D56">
        <v>23</v>
      </c>
      <c r="E56" t="str">
        <f t="shared" si="1"/>
        <v>Barzal, Mathew_7000000_3_23</v>
      </c>
      <c r="F56">
        <v>2020</v>
      </c>
    </row>
    <row r="57" spans="1:6">
      <c r="A57" t="s">
        <v>690</v>
      </c>
      <c r="B57" s="133">
        <v>7000000</v>
      </c>
      <c r="C57">
        <v>3</v>
      </c>
      <c r="D57">
        <v>21</v>
      </c>
      <c r="E57" t="str">
        <f t="shared" si="1"/>
        <v>Tkachuk, Matthew_7000000_3_21</v>
      </c>
      <c r="F57">
        <v>2020</v>
      </c>
    </row>
    <row r="58" spans="1:6">
      <c r="A58" t="s">
        <v>671</v>
      </c>
      <c r="B58" s="133">
        <v>6962366</v>
      </c>
      <c r="C58">
        <v>6</v>
      </c>
      <c r="D58">
        <v>22</v>
      </c>
      <c r="E58" t="str">
        <f t="shared" si="1"/>
        <v>Nylander, William_6962366_6_22</v>
      </c>
      <c r="F58">
        <v>2020</v>
      </c>
    </row>
    <row r="59" spans="1:6">
      <c r="A59" t="s">
        <v>805</v>
      </c>
      <c r="B59" s="133">
        <v>6875000</v>
      </c>
      <c r="C59">
        <v>8</v>
      </c>
      <c r="D59">
        <v>27</v>
      </c>
      <c r="E59" t="str">
        <f t="shared" si="1"/>
        <v>Bergeron, Patrice_6875000_8_27</v>
      </c>
      <c r="F59">
        <v>2020</v>
      </c>
    </row>
    <row r="60" spans="1:6">
      <c r="A60" t="s">
        <v>773</v>
      </c>
      <c r="B60" s="133">
        <v>6875000</v>
      </c>
      <c r="C60">
        <v>8</v>
      </c>
      <c r="D60">
        <v>30</v>
      </c>
      <c r="E60" t="str">
        <f t="shared" si="1"/>
        <v>Seabrook, Brent_6875000_8_30</v>
      </c>
      <c r="F60">
        <v>2020</v>
      </c>
    </row>
    <row r="61" spans="1:6">
      <c r="A61" t="s">
        <v>806</v>
      </c>
      <c r="B61" s="133">
        <v>6750000</v>
      </c>
      <c r="C61">
        <v>6</v>
      </c>
      <c r="D61">
        <v>31</v>
      </c>
      <c r="E61" t="str">
        <f t="shared" si="1"/>
        <v>Giordano, Mark_6750000_6_31</v>
      </c>
      <c r="F61">
        <v>2020</v>
      </c>
    </row>
    <row r="62" spans="1:6">
      <c r="A62" t="s">
        <v>774</v>
      </c>
      <c r="B62" s="133">
        <v>6750000</v>
      </c>
      <c r="C62">
        <v>7</v>
      </c>
      <c r="D62">
        <v>29</v>
      </c>
      <c r="E62" t="str">
        <f t="shared" si="1"/>
        <v>McDonagh, Ryan_6750000_7_29</v>
      </c>
      <c r="F62">
        <v>2020</v>
      </c>
    </row>
    <row r="63" spans="1:6">
      <c r="A63" t="s">
        <v>807</v>
      </c>
      <c r="B63" s="133">
        <v>6750000</v>
      </c>
      <c r="C63">
        <v>6</v>
      </c>
      <c r="D63">
        <v>23</v>
      </c>
      <c r="E63" t="str">
        <f t="shared" si="1"/>
        <v>Gaudreau, Johnny_6750000_6_23</v>
      </c>
      <c r="F63">
        <v>2020</v>
      </c>
    </row>
    <row r="64" spans="1:6">
      <c r="A64" t="s">
        <v>689</v>
      </c>
      <c r="B64" s="133">
        <v>6750000</v>
      </c>
      <c r="C64">
        <v>3</v>
      </c>
      <c r="D64">
        <v>23</v>
      </c>
      <c r="E64" t="str">
        <f t="shared" si="1"/>
        <v>Point, Brayden_6750000_3_23</v>
      </c>
      <c r="F64">
        <v>2020</v>
      </c>
    </row>
    <row r="65" spans="1:6">
      <c r="A65" t="s">
        <v>775</v>
      </c>
      <c r="B65" s="133">
        <v>6750000</v>
      </c>
      <c r="C65">
        <v>6</v>
      </c>
      <c r="D65">
        <v>22</v>
      </c>
      <c r="E65" t="str">
        <f t="shared" si="1"/>
        <v>Provorov, Ivan_6750000_6_22</v>
      </c>
      <c r="F65">
        <v>2020</v>
      </c>
    </row>
    <row r="66" spans="1:6">
      <c r="A66" t="s">
        <v>706</v>
      </c>
      <c r="B66" s="133">
        <v>6750000</v>
      </c>
      <c r="C66">
        <v>2</v>
      </c>
      <c r="D66">
        <v>21</v>
      </c>
      <c r="E66" t="str">
        <f t="shared" ref="E66:E97" si="2">A66 &amp; "_" &amp; B66 &amp; "_" &amp; C66 &amp; "_" &amp; D66</f>
        <v>Laine, Patrik_6750000_2_21</v>
      </c>
      <c r="F66">
        <v>2020</v>
      </c>
    </row>
    <row r="67" spans="1:6">
      <c r="A67" t="s">
        <v>672</v>
      </c>
      <c r="B67" s="133">
        <v>6666666</v>
      </c>
      <c r="C67">
        <v>6</v>
      </c>
      <c r="D67">
        <v>21</v>
      </c>
      <c r="E67" t="str">
        <f t="shared" si="2"/>
        <v>Pastrnak, David_6666666_6_21</v>
      </c>
      <c r="F67">
        <v>2020</v>
      </c>
    </row>
    <row r="68" spans="1:6">
      <c r="A68" t="s">
        <v>824</v>
      </c>
      <c r="B68" s="133">
        <v>6500000</v>
      </c>
      <c r="C68">
        <v>3</v>
      </c>
      <c r="D68">
        <v>32</v>
      </c>
      <c r="E68" t="str">
        <f t="shared" si="2"/>
        <v>Stastny, Paul_6500000_3_32</v>
      </c>
      <c r="F68">
        <v>2020</v>
      </c>
    </row>
    <row r="69" spans="1:6">
      <c r="A69" t="s">
        <v>778</v>
      </c>
      <c r="B69" s="133">
        <v>6500000</v>
      </c>
      <c r="C69">
        <v>8</v>
      </c>
      <c r="D69">
        <v>28</v>
      </c>
      <c r="E69" t="str">
        <f t="shared" si="2"/>
        <v>Schenn, Brayden_6500000_8_28</v>
      </c>
      <c r="F69">
        <v>2020</v>
      </c>
    </row>
    <row r="70" spans="1:6">
      <c r="A70" t="s">
        <v>779</v>
      </c>
      <c r="B70" s="133">
        <v>6500000</v>
      </c>
      <c r="C70">
        <v>7</v>
      </c>
      <c r="D70">
        <v>28</v>
      </c>
      <c r="E70" t="str">
        <f t="shared" si="2"/>
        <v>Kreider, Chris_6500000_7_28</v>
      </c>
      <c r="F70">
        <v>2020</v>
      </c>
    </row>
    <row r="71" spans="1:6">
      <c r="A71" t="s">
        <v>780</v>
      </c>
      <c r="B71" s="133">
        <v>6500000</v>
      </c>
      <c r="C71">
        <v>8</v>
      </c>
      <c r="D71">
        <v>25</v>
      </c>
      <c r="E71" t="str">
        <f t="shared" si="2"/>
        <v>Fowler, Cam_6500000_8_25</v>
      </c>
      <c r="F71">
        <v>2020</v>
      </c>
    </row>
    <row r="72" spans="1:6">
      <c r="A72" t="s">
        <v>781</v>
      </c>
      <c r="B72" s="133">
        <v>6500000</v>
      </c>
      <c r="C72">
        <v>7</v>
      </c>
      <c r="D72">
        <v>27</v>
      </c>
      <c r="E72" t="str">
        <f t="shared" si="2"/>
        <v>Faulk, Justin_6500000_7_27</v>
      </c>
      <c r="F72">
        <v>2020</v>
      </c>
    </row>
    <row r="73" spans="1:6">
      <c r="A73" t="s">
        <v>825</v>
      </c>
      <c r="B73" s="133">
        <v>6500000</v>
      </c>
      <c r="C73">
        <v>6</v>
      </c>
      <c r="D73">
        <v>25</v>
      </c>
      <c r="E73" t="str">
        <f t="shared" si="2"/>
        <v>Stepan, Derek_6500000_6_25</v>
      </c>
      <c r="F73">
        <v>2020</v>
      </c>
    </row>
    <row r="74" spans="1:6">
      <c r="A74" t="s">
        <v>790</v>
      </c>
      <c r="B74" s="133">
        <v>6500000</v>
      </c>
      <c r="C74">
        <v>7</v>
      </c>
      <c r="D74">
        <v>29</v>
      </c>
      <c r="E74" t="str">
        <f t="shared" si="2"/>
        <v>Krug, Torey_6500000_7_29</v>
      </c>
      <c r="F74">
        <v>2020</v>
      </c>
    </row>
    <row r="75" spans="1:6">
      <c r="A75" t="s">
        <v>737</v>
      </c>
      <c r="B75" s="133">
        <v>6400000</v>
      </c>
      <c r="C75">
        <v>3</v>
      </c>
      <c r="D75">
        <v>21</v>
      </c>
      <c r="E75" t="str">
        <f t="shared" si="2"/>
        <v>Debrincat, Alex_6400000_3_21</v>
      </c>
      <c r="F75">
        <v>2020</v>
      </c>
    </row>
    <row r="76" spans="1:6">
      <c r="A76" t="s">
        <v>793</v>
      </c>
      <c r="B76" s="133">
        <v>6375000</v>
      </c>
      <c r="C76">
        <v>7</v>
      </c>
      <c r="D76">
        <v>21</v>
      </c>
      <c r="E76" t="str">
        <f t="shared" si="2"/>
        <v>Monahan, Sean_6375000_7_21</v>
      </c>
      <c r="F76">
        <v>2020</v>
      </c>
    </row>
    <row r="77" spans="1:6">
      <c r="A77" t="s">
        <v>666</v>
      </c>
      <c r="B77" s="133">
        <v>6300000</v>
      </c>
      <c r="C77">
        <v>7</v>
      </c>
      <c r="D77">
        <v>20</v>
      </c>
      <c r="E77" t="str">
        <f t="shared" si="2"/>
        <v>MacKinnon, Nathan_6300000_7_20</v>
      </c>
      <c r="F77">
        <v>2020</v>
      </c>
    </row>
    <row r="78" spans="1:6">
      <c r="A78" t="s">
        <v>808</v>
      </c>
      <c r="B78" s="133">
        <v>6250000</v>
      </c>
      <c r="C78">
        <v>5</v>
      </c>
      <c r="D78">
        <v>30</v>
      </c>
      <c r="E78" t="str">
        <f t="shared" si="2"/>
        <v>Radulov, Alexander_6250000_5_30</v>
      </c>
      <c r="F78">
        <v>2020</v>
      </c>
    </row>
    <row r="79" spans="1:6">
      <c r="A79" t="s">
        <v>795</v>
      </c>
      <c r="B79" s="133">
        <v>6250000</v>
      </c>
      <c r="C79">
        <v>8</v>
      </c>
      <c r="D79">
        <v>27</v>
      </c>
      <c r="E79" t="str">
        <f t="shared" si="2"/>
        <v>Ellis, Ryan_6250000_8_27</v>
      </c>
      <c r="F79">
        <v>2020</v>
      </c>
    </row>
    <row r="80" spans="1:6">
      <c r="A80" t="s">
        <v>797</v>
      </c>
      <c r="B80" s="133">
        <v>6250000</v>
      </c>
      <c r="C80">
        <v>8</v>
      </c>
      <c r="D80">
        <v>24</v>
      </c>
      <c r="E80" t="str">
        <f t="shared" si="2"/>
        <v>Morrissey, Josh_6250000_8_24</v>
      </c>
      <c r="F80">
        <v>2020</v>
      </c>
    </row>
    <row r="81" spans="1:6">
      <c r="A81" t="s">
        <v>826</v>
      </c>
      <c r="B81" s="133">
        <v>6250000</v>
      </c>
      <c r="C81">
        <v>3</v>
      </c>
      <c r="D81">
        <v>35</v>
      </c>
      <c r="E81" t="str">
        <f t="shared" si="2"/>
        <v>Kovalchuk, Ilya_6250000_3_35</v>
      </c>
      <c r="F81">
        <v>2020</v>
      </c>
    </row>
    <row r="82" spans="1:6">
      <c r="A82" t="s">
        <v>799</v>
      </c>
      <c r="B82" s="133">
        <v>6125000</v>
      </c>
      <c r="C82">
        <v>8</v>
      </c>
      <c r="D82">
        <v>28</v>
      </c>
      <c r="E82" t="str">
        <f t="shared" si="2"/>
        <v>Marchand, Brad_6125000_8_28</v>
      </c>
      <c r="F82">
        <v>2020</v>
      </c>
    </row>
    <row r="83" spans="1:6">
      <c r="A83" t="s">
        <v>710</v>
      </c>
      <c r="B83" s="133">
        <v>6125000</v>
      </c>
      <c r="C83">
        <v>8</v>
      </c>
      <c r="D83">
        <v>23</v>
      </c>
      <c r="E83" t="str">
        <f t="shared" si="2"/>
        <v>Scheifele, Mark_6125000_8_23</v>
      </c>
      <c r="F83">
        <v>2020</v>
      </c>
    </row>
    <row r="84" spans="1:6">
      <c r="A84" t="s">
        <v>705</v>
      </c>
      <c r="B84" s="133">
        <v>6100000</v>
      </c>
      <c r="C84">
        <v>5</v>
      </c>
      <c r="D84">
        <v>22</v>
      </c>
      <c r="E84" t="str">
        <f t="shared" si="2"/>
        <v>Larkin, Dylan_6100000_5_22</v>
      </c>
      <c r="F84">
        <v>2020</v>
      </c>
    </row>
    <row r="85" spans="1:6">
      <c r="A85" t="s">
        <v>810</v>
      </c>
      <c r="B85" s="133">
        <v>6000000</v>
      </c>
      <c r="C85">
        <v>6</v>
      </c>
      <c r="D85">
        <v>30</v>
      </c>
      <c r="E85" t="str">
        <f t="shared" si="2"/>
        <v>Eriksson, Loui_6000000_6_30</v>
      </c>
      <c r="F85">
        <v>2020</v>
      </c>
    </row>
    <row r="86" spans="1:6">
      <c r="A86" t="s">
        <v>827</v>
      </c>
      <c r="B86" s="133">
        <v>6000000</v>
      </c>
      <c r="C86">
        <v>5</v>
      </c>
      <c r="D86">
        <v>32</v>
      </c>
      <c r="E86" t="str">
        <f t="shared" si="2"/>
        <v>Backes, David_6000000_5_32</v>
      </c>
      <c r="F86">
        <v>2020</v>
      </c>
    </row>
    <row r="87" spans="1:6">
      <c r="A87" t="s">
        <v>828</v>
      </c>
      <c r="B87" s="133">
        <v>6000000</v>
      </c>
      <c r="C87">
        <v>2</v>
      </c>
      <c r="D87">
        <v>33</v>
      </c>
      <c r="E87" t="str">
        <f t="shared" si="2"/>
        <v>Edler, Alexander_6000000_2_33</v>
      </c>
      <c r="F87">
        <v>2020</v>
      </c>
    </row>
    <row r="88" spans="1:6">
      <c r="A88" t="s">
        <v>811</v>
      </c>
      <c r="B88" s="133">
        <v>6000000</v>
      </c>
      <c r="C88">
        <v>7</v>
      </c>
      <c r="D88">
        <v>31</v>
      </c>
      <c r="E88" t="str">
        <f t="shared" si="2"/>
        <v>Boychuk, Johnny_6000000_7_31</v>
      </c>
      <c r="F88">
        <v>2020</v>
      </c>
    </row>
    <row r="89" spans="1:6">
      <c r="A89" t="s">
        <v>812</v>
      </c>
      <c r="B89" s="133">
        <v>6000000</v>
      </c>
      <c r="C89">
        <v>10</v>
      </c>
      <c r="D89">
        <v>23</v>
      </c>
      <c r="E89" t="str">
        <f t="shared" si="2"/>
        <v>Staal, Jordan_6000000_10_23</v>
      </c>
      <c r="F89">
        <v>2020</v>
      </c>
    </row>
    <row r="90" spans="1:6">
      <c r="A90" t="s">
        <v>813</v>
      </c>
      <c r="B90" s="133">
        <v>6000000</v>
      </c>
      <c r="C90">
        <v>7</v>
      </c>
      <c r="D90">
        <v>27</v>
      </c>
      <c r="E90" t="str">
        <f t="shared" si="2"/>
        <v>Johnson, Erik_6000000_7_27</v>
      </c>
      <c r="F90">
        <v>2020</v>
      </c>
    </row>
    <row r="91" spans="1:6">
      <c r="A91" t="s">
        <v>814</v>
      </c>
      <c r="B91" s="133">
        <v>6000000</v>
      </c>
      <c r="C91">
        <v>7</v>
      </c>
      <c r="D91">
        <v>28</v>
      </c>
      <c r="E91" t="str">
        <f t="shared" si="2"/>
        <v>Lucic, Milan_6000000_7_28</v>
      </c>
      <c r="F91">
        <v>2020</v>
      </c>
    </row>
    <row r="92" spans="1:6">
      <c r="A92" t="s">
        <v>815</v>
      </c>
      <c r="B92" s="133">
        <v>6000000</v>
      </c>
      <c r="C92">
        <v>7</v>
      </c>
      <c r="D92">
        <v>28</v>
      </c>
      <c r="E92" t="str">
        <f t="shared" si="2"/>
        <v>Okposo, Kyle_6000000_7_28</v>
      </c>
      <c r="F92">
        <v>2020</v>
      </c>
    </row>
    <row r="93" spans="1:6">
      <c r="A93" t="s">
        <v>816</v>
      </c>
      <c r="B93" s="133">
        <v>6000000</v>
      </c>
      <c r="C93">
        <v>5</v>
      </c>
      <c r="D93">
        <v>29</v>
      </c>
      <c r="E93" t="str">
        <f t="shared" si="2"/>
        <v>Myers, Tyler_6000000_5_29</v>
      </c>
      <c r="F93">
        <v>2020</v>
      </c>
    </row>
    <row r="94" spans="1:6">
      <c r="A94" t="s">
        <v>818</v>
      </c>
      <c r="B94" s="133">
        <v>6000000</v>
      </c>
      <c r="C94">
        <v>6</v>
      </c>
      <c r="D94">
        <v>27</v>
      </c>
      <c r="E94" t="str">
        <f t="shared" si="2"/>
        <v>Nelson, Brock_6000000_6_27</v>
      </c>
      <c r="F94">
        <v>2020</v>
      </c>
    </row>
    <row r="95" spans="1:6">
      <c r="A95" t="s">
        <v>819</v>
      </c>
      <c r="B95" s="133">
        <v>6000000</v>
      </c>
      <c r="C95">
        <v>5</v>
      </c>
      <c r="D95">
        <v>31</v>
      </c>
      <c r="E95" t="str">
        <f t="shared" si="2"/>
        <v>Zuccarello, Mats_6000000_5_31</v>
      </c>
      <c r="F95">
        <v>2020</v>
      </c>
    </row>
    <row r="96" spans="1:6">
      <c r="A96" t="s">
        <v>829</v>
      </c>
      <c r="B96" s="133">
        <v>6000000</v>
      </c>
      <c r="C96">
        <v>7</v>
      </c>
      <c r="D96">
        <v>20</v>
      </c>
      <c r="E96" t="str">
        <f t="shared" si="2"/>
        <v>Nugent-Hopkins, Ryan_6000000_7_20</v>
      </c>
      <c r="F96">
        <v>2020</v>
      </c>
    </row>
    <row r="97" spans="1:6">
      <c r="A97" t="s">
        <v>830</v>
      </c>
      <c r="B97" s="133">
        <v>6000000</v>
      </c>
      <c r="C97">
        <v>6</v>
      </c>
      <c r="D97">
        <v>22</v>
      </c>
      <c r="E97" t="str">
        <f t="shared" si="2"/>
        <v>Saad, Brandon_6000000_6_22</v>
      </c>
      <c r="F97">
        <v>2020</v>
      </c>
    </row>
    <row r="98" spans="1:6">
      <c r="A98" t="s">
        <v>831</v>
      </c>
      <c r="B98" s="133">
        <v>6000000</v>
      </c>
      <c r="C98">
        <v>5</v>
      </c>
      <c r="D98">
        <v>23</v>
      </c>
      <c r="E98" t="str">
        <f t="shared" ref="E98:E129" si="3">A98 &amp; "_" &amp; B98 &amp; "_" &amp; C98 &amp; "_" &amp; D98</f>
        <v>Dumba, Matt_6000000_5_23</v>
      </c>
      <c r="F98">
        <v>2020</v>
      </c>
    </row>
    <row r="99" spans="1:6">
      <c r="A99" t="s">
        <v>711</v>
      </c>
      <c r="B99" s="133">
        <v>6000000</v>
      </c>
      <c r="C99">
        <v>6</v>
      </c>
      <c r="D99">
        <v>21</v>
      </c>
      <c r="E99" t="str">
        <f t="shared" si="3"/>
        <v>Forsberg, Filip_6000000_6_21</v>
      </c>
      <c r="F99">
        <v>2020</v>
      </c>
    </row>
    <row r="100" spans="1:6">
      <c r="A100" t="s">
        <v>699</v>
      </c>
      <c r="B100" s="133">
        <v>6000000</v>
      </c>
      <c r="C100">
        <v>5</v>
      </c>
      <c r="D100">
        <v>24</v>
      </c>
      <c r="E100" t="str">
        <f t="shared" si="3"/>
        <v>Guentzel, Jake_6000000_5_24</v>
      </c>
      <c r="F100">
        <v>2020</v>
      </c>
    </row>
    <row r="101" spans="1:6">
      <c r="A101" t="s">
        <v>832</v>
      </c>
      <c r="B101" s="133">
        <v>6000000</v>
      </c>
      <c r="C101">
        <v>7</v>
      </c>
      <c r="D101">
        <v>21</v>
      </c>
      <c r="E101" t="str">
        <f t="shared" si="3"/>
        <v>Ehlers, Nikolaj_6000000_7_21</v>
      </c>
      <c r="F101">
        <v>2020</v>
      </c>
    </row>
    <row r="102" spans="1:6">
      <c r="A102" t="s">
        <v>684</v>
      </c>
      <c r="B102" s="133">
        <v>9500000</v>
      </c>
      <c r="C102">
        <v>5</v>
      </c>
      <c r="D102">
        <v>35</v>
      </c>
      <c r="E102" t="str">
        <f t="shared" si="3"/>
        <v>Ovechkin, Alex_9500000_5_35</v>
      </c>
      <c r="F102">
        <v>2021</v>
      </c>
    </row>
    <row r="103" spans="1:6">
      <c r="A103" t="s">
        <v>698</v>
      </c>
      <c r="B103" s="133">
        <v>9000000</v>
      </c>
      <c r="C103">
        <v>7</v>
      </c>
      <c r="D103">
        <v>28</v>
      </c>
      <c r="E103" t="str">
        <f t="shared" si="3"/>
        <v>Hamilton, Dougie_9000000_7_28</v>
      </c>
      <c r="F103">
        <v>2021</v>
      </c>
    </row>
    <row r="104" spans="1:6">
      <c r="A104" t="s">
        <v>700</v>
      </c>
      <c r="B104" s="133">
        <v>9000000</v>
      </c>
      <c r="C104">
        <v>5</v>
      </c>
      <c r="D104">
        <v>24</v>
      </c>
      <c r="E104" t="str">
        <f t="shared" si="3"/>
        <v>Kaprizov, Kirill_9000000_5_24</v>
      </c>
      <c r="F104">
        <v>2021</v>
      </c>
    </row>
    <row r="105" spans="1:6">
      <c r="A105" t="s">
        <v>701</v>
      </c>
      <c r="B105" s="133">
        <v>9000000</v>
      </c>
      <c r="C105">
        <v>6</v>
      </c>
      <c r="D105">
        <v>22</v>
      </c>
      <c r="E105" t="str">
        <f t="shared" si="3"/>
        <v>Makar, Cale_9000000_6_22</v>
      </c>
      <c r="F105">
        <v>2021</v>
      </c>
    </row>
    <row r="106" spans="1:6">
      <c r="A106" t="s">
        <v>717</v>
      </c>
      <c r="B106" s="133">
        <v>8450000</v>
      </c>
      <c r="C106">
        <v>8</v>
      </c>
      <c r="D106">
        <v>21</v>
      </c>
      <c r="E106" t="str">
        <f t="shared" si="3"/>
        <v>Heiskanen, Miro_8450000_8_21</v>
      </c>
      <c r="F106">
        <v>2021</v>
      </c>
    </row>
    <row r="107" spans="1:6">
      <c r="A107" t="s">
        <v>720</v>
      </c>
      <c r="B107" s="133">
        <v>8330674</v>
      </c>
      <c r="C107">
        <v>7</v>
      </c>
      <c r="D107">
        <v>22</v>
      </c>
      <c r="E107" t="str">
        <f t="shared" si="3"/>
        <v>Tkachuk, Brady_8330674_7_22</v>
      </c>
      <c r="F107">
        <v>2021</v>
      </c>
    </row>
    <row r="108" spans="1:6">
      <c r="A108" t="s">
        <v>741</v>
      </c>
      <c r="B108" s="133">
        <v>7850000</v>
      </c>
      <c r="C108">
        <v>6</v>
      </c>
      <c r="D108">
        <v>21</v>
      </c>
      <c r="E108" t="str">
        <f t="shared" si="3"/>
        <v>Hughes, Quinn_7850000_6_21</v>
      </c>
      <c r="F108">
        <v>2021</v>
      </c>
    </row>
    <row r="109" spans="1:6">
      <c r="A109" t="s">
        <v>747</v>
      </c>
      <c r="B109" s="133">
        <v>7750000</v>
      </c>
      <c r="C109">
        <v>8</v>
      </c>
      <c r="D109">
        <v>21</v>
      </c>
      <c r="E109" t="str">
        <f t="shared" si="3"/>
        <v>Svechnikov, Andrei_7750000_8_21</v>
      </c>
      <c r="F109">
        <v>2021</v>
      </c>
    </row>
    <row r="110" spans="1:6">
      <c r="A110" t="s">
        <v>706</v>
      </c>
      <c r="B110" s="133">
        <v>7500000</v>
      </c>
      <c r="C110">
        <v>1</v>
      </c>
      <c r="D110">
        <v>23</v>
      </c>
      <c r="E110" t="str">
        <f t="shared" si="3"/>
        <v>Laine, Patrik_7500000_1_23</v>
      </c>
      <c r="F110">
        <v>2021</v>
      </c>
    </row>
    <row r="111" spans="1:6">
      <c r="A111" t="s">
        <v>669</v>
      </c>
      <c r="B111" s="133">
        <v>7350000</v>
      </c>
      <c r="C111">
        <v>3</v>
      </c>
      <c r="D111">
        <v>22</v>
      </c>
      <c r="E111" t="str">
        <f t="shared" si="3"/>
        <v>Pettersson, Elias_7350000_3_22</v>
      </c>
      <c r="F111">
        <v>2021</v>
      </c>
    </row>
    <row r="112" spans="1:6">
      <c r="A112" t="s">
        <v>770</v>
      </c>
      <c r="B112" s="133">
        <v>7000000</v>
      </c>
      <c r="C112">
        <v>8</v>
      </c>
      <c r="D112">
        <v>28</v>
      </c>
      <c r="E112" t="str">
        <f t="shared" si="3"/>
        <v>Landeskog, Gabriel_7000000_8_28</v>
      </c>
      <c r="F112">
        <v>2021</v>
      </c>
    </row>
    <row r="113" spans="1:6">
      <c r="A113" t="s">
        <v>789</v>
      </c>
      <c r="B113" s="133">
        <v>6500000</v>
      </c>
      <c r="C113">
        <v>6</v>
      </c>
      <c r="D113">
        <v>28</v>
      </c>
      <c r="E113" t="str">
        <f t="shared" si="3"/>
        <v>Gallagher, Brendan_6500000_6_28</v>
      </c>
      <c r="F113">
        <v>2021</v>
      </c>
    </row>
    <row r="114" spans="1:6">
      <c r="A114" t="s">
        <v>707</v>
      </c>
      <c r="B114" s="133">
        <v>6500000</v>
      </c>
      <c r="C114">
        <v>3</v>
      </c>
      <c r="D114">
        <v>25</v>
      </c>
      <c r="E114" t="str">
        <f t="shared" si="3"/>
        <v>Reinhart, Sam_6500000_3_25</v>
      </c>
      <c r="F114">
        <v>2021</v>
      </c>
    </row>
    <row r="115" spans="1:6">
      <c r="A115" t="s">
        <v>794</v>
      </c>
      <c r="B115" s="133">
        <v>6250000</v>
      </c>
      <c r="C115">
        <v>4</v>
      </c>
      <c r="D115">
        <v>32</v>
      </c>
      <c r="E115" t="str">
        <f t="shared" si="3"/>
        <v>Petry, Jeff_6250000_4_32</v>
      </c>
      <c r="F115">
        <v>2021</v>
      </c>
    </row>
    <row r="116" spans="1:6">
      <c r="A116" t="s">
        <v>809</v>
      </c>
      <c r="B116" s="133">
        <v>6100035</v>
      </c>
      <c r="C116">
        <v>1</v>
      </c>
      <c r="D116">
        <v>21</v>
      </c>
      <c r="E116" t="str">
        <f t="shared" si="3"/>
        <v>Kotkaniemi, Jesperi_6100035_1_21</v>
      </c>
      <c r="F116">
        <v>2021</v>
      </c>
    </row>
    <row r="117" spans="1:6">
      <c r="A117" t="s">
        <v>817</v>
      </c>
      <c r="B117" s="133">
        <v>6000000</v>
      </c>
      <c r="C117">
        <v>4</v>
      </c>
      <c r="D117">
        <v>29</v>
      </c>
      <c r="E117" t="str">
        <f t="shared" si="3"/>
        <v>Hall, Taylor_6000000_4_29</v>
      </c>
      <c r="F117">
        <v>2021</v>
      </c>
    </row>
    <row r="118" spans="1:6">
      <c r="A118" t="s">
        <v>820</v>
      </c>
      <c r="B118" s="133">
        <v>6000000</v>
      </c>
      <c r="C118">
        <v>7</v>
      </c>
      <c r="D118">
        <v>27</v>
      </c>
      <c r="E118" t="str">
        <f t="shared" si="3"/>
        <v>Brodin, Jonas_6000000_7_27</v>
      </c>
      <c r="F118">
        <v>2021</v>
      </c>
    </row>
    <row r="119" spans="1:6">
      <c r="A119" t="s">
        <v>679</v>
      </c>
      <c r="B119" s="133">
        <v>10000000</v>
      </c>
      <c r="C119">
        <v>8</v>
      </c>
      <c r="D119">
        <v>26</v>
      </c>
      <c r="E119" t="str">
        <f t="shared" si="3"/>
        <v>Barkov, Aleksander_10000000_8_26</v>
      </c>
      <c r="F119">
        <v>2022</v>
      </c>
    </row>
    <row r="120" spans="1:6">
      <c r="A120" t="s">
        <v>683</v>
      </c>
      <c r="B120" s="133">
        <v>9583333</v>
      </c>
      <c r="C120">
        <v>6</v>
      </c>
      <c r="D120">
        <v>24</v>
      </c>
      <c r="E120" t="str">
        <f t="shared" si="3"/>
        <v>Werenski, Zach_9583333_6_24</v>
      </c>
      <c r="F120">
        <v>2022</v>
      </c>
    </row>
    <row r="121" spans="1:6">
      <c r="A121" t="s">
        <v>688</v>
      </c>
      <c r="B121" s="133">
        <v>9500000</v>
      </c>
      <c r="C121">
        <v>8</v>
      </c>
      <c r="D121">
        <v>26</v>
      </c>
      <c r="E121" t="str">
        <f t="shared" si="3"/>
        <v>Jones, Seth_9500000_8_26</v>
      </c>
      <c r="F121">
        <v>2022</v>
      </c>
    </row>
    <row r="122" spans="1:6">
      <c r="A122" t="s">
        <v>689</v>
      </c>
      <c r="B122" s="133">
        <v>9500000</v>
      </c>
      <c r="C122">
        <v>8</v>
      </c>
      <c r="D122">
        <v>25</v>
      </c>
      <c r="E122" t="str">
        <f t="shared" si="3"/>
        <v>Point, Brayden_9500000_8_25</v>
      </c>
      <c r="F122">
        <v>2022</v>
      </c>
    </row>
    <row r="123" spans="1:6">
      <c r="A123" t="s">
        <v>690</v>
      </c>
      <c r="B123" s="133">
        <v>9500000</v>
      </c>
      <c r="C123">
        <v>8</v>
      </c>
      <c r="D123">
        <v>24</v>
      </c>
      <c r="E123" t="str">
        <f t="shared" si="3"/>
        <v>Tkachuk, Matthew_9500000_8_24</v>
      </c>
      <c r="F123">
        <v>2022</v>
      </c>
    </row>
    <row r="124" spans="1:6">
      <c r="A124" t="s">
        <v>691</v>
      </c>
      <c r="B124" s="133">
        <v>9500000</v>
      </c>
      <c r="C124">
        <v>8</v>
      </c>
      <c r="D124">
        <v>23</v>
      </c>
      <c r="E124" t="str">
        <f t="shared" si="3"/>
        <v>McAvoy, Charlie_9500000_8_23</v>
      </c>
      <c r="F124">
        <v>2022</v>
      </c>
    </row>
    <row r="125" spans="1:6">
      <c r="A125" t="s">
        <v>692</v>
      </c>
      <c r="B125" s="133">
        <v>9500000</v>
      </c>
      <c r="C125">
        <v>7</v>
      </c>
      <c r="D125">
        <v>23</v>
      </c>
      <c r="E125" t="str">
        <f t="shared" si="3"/>
        <v>Fox, Adam_9500000_7_23</v>
      </c>
      <c r="F125">
        <v>2022</v>
      </c>
    </row>
    <row r="126" spans="1:6">
      <c r="A126" t="s">
        <v>693</v>
      </c>
      <c r="B126" s="133">
        <v>9250000</v>
      </c>
      <c r="C126">
        <v>8</v>
      </c>
      <c r="D126">
        <v>26</v>
      </c>
      <c r="E126" t="str">
        <f t="shared" si="3"/>
        <v>Nurse, Darnell_9250000_8_26</v>
      </c>
      <c r="F126">
        <v>2022</v>
      </c>
    </row>
    <row r="127" spans="1:6">
      <c r="A127" t="s">
        <v>706</v>
      </c>
      <c r="B127" s="133">
        <v>8700000</v>
      </c>
      <c r="C127">
        <v>4</v>
      </c>
      <c r="D127">
        <v>24</v>
      </c>
      <c r="E127" t="str">
        <f t="shared" si="3"/>
        <v>Laine, Patrik_8700000_4_24</v>
      </c>
      <c r="F127">
        <v>2022</v>
      </c>
    </row>
    <row r="128" spans="1:6">
      <c r="A128" t="s">
        <v>709</v>
      </c>
      <c r="B128" s="133">
        <v>8500000</v>
      </c>
      <c r="C128">
        <v>8</v>
      </c>
      <c r="D128">
        <v>28</v>
      </c>
      <c r="E128" t="str">
        <f t="shared" si="3"/>
        <v>Zibanejad, Mika_8500000_8_28</v>
      </c>
      <c r="F128">
        <v>2022</v>
      </c>
    </row>
    <row r="129" spans="1:6">
      <c r="A129" t="s">
        <v>711</v>
      </c>
      <c r="B129" s="133">
        <v>8500000</v>
      </c>
      <c r="C129">
        <v>8</v>
      </c>
      <c r="D129">
        <v>27</v>
      </c>
      <c r="E129" t="str">
        <f t="shared" si="3"/>
        <v>Forsberg, Filip_8500000_8_27</v>
      </c>
      <c r="F129">
        <v>2022</v>
      </c>
    </row>
    <row r="130" spans="1:6">
      <c r="A130" t="s">
        <v>720</v>
      </c>
      <c r="B130" s="133">
        <v>8205714</v>
      </c>
      <c r="C130">
        <v>7</v>
      </c>
      <c r="D130">
        <v>22</v>
      </c>
      <c r="E130" t="str">
        <f t="shared" ref="E130:E161" si="4">A130 &amp; "_" &amp; B130 &amp; "_" &amp; C130 &amp; "_" &amp; D130</f>
        <v>Tkachuk, Brady_8205714_7_22</v>
      </c>
      <c r="F130">
        <v>2022</v>
      </c>
    </row>
    <row r="131" spans="1:6">
      <c r="A131" t="s">
        <v>721</v>
      </c>
      <c r="B131" s="133">
        <v>8137500</v>
      </c>
      <c r="C131">
        <v>8</v>
      </c>
      <c r="D131">
        <v>28</v>
      </c>
      <c r="E131" t="str">
        <f t="shared" si="4"/>
        <v>Hertl, Tomas_8137500_8_28</v>
      </c>
      <c r="F131">
        <v>2022</v>
      </c>
    </row>
    <row r="132" spans="1:6">
      <c r="A132" t="s">
        <v>733</v>
      </c>
      <c r="B132" s="133">
        <v>8000000</v>
      </c>
      <c r="C132">
        <v>8</v>
      </c>
      <c r="D132">
        <v>20</v>
      </c>
      <c r="E132" t="str">
        <f t="shared" si="4"/>
        <v>Hughes, Jack_8000000_8_20</v>
      </c>
      <c r="F132">
        <v>2022</v>
      </c>
    </row>
    <row r="133" spans="1:6">
      <c r="A133" t="s">
        <v>734</v>
      </c>
      <c r="B133" s="133">
        <v>7950000</v>
      </c>
      <c r="C133">
        <v>8</v>
      </c>
      <c r="D133">
        <v>23</v>
      </c>
      <c r="E133" t="str">
        <f t="shared" si="4"/>
        <v>Norris, Joshua_7950000_8_23</v>
      </c>
      <c r="F133">
        <v>2022</v>
      </c>
    </row>
    <row r="134" spans="1:6">
      <c r="A134" t="s">
        <v>736</v>
      </c>
      <c r="B134" s="133">
        <v>7875000</v>
      </c>
      <c r="C134">
        <v>7</v>
      </c>
      <c r="D134">
        <v>25</v>
      </c>
      <c r="E134" t="str">
        <f t="shared" si="4"/>
        <v>Fiala, Kevin_7875000_7_25</v>
      </c>
      <c r="F134">
        <v>2022</v>
      </c>
    </row>
    <row r="135" spans="1:6">
      <c r="A135" t="s">
        <v>739</v>
      </c>
      <c r="B135" s="133">
        <v>7875000</v>
      </c>
      <c r="C135">
        <v>8</v>
      </c>
      <c r="D135">
        <v>22</v>
      </c>
      <c r="E135" t="str">
        <f t="shared" si="4"/>
        <v>Suzuki, Nick_7875000_8_22</v>
      </c>
      <c r="F135">
        <v>2022</v>
      </c>
    </row>
    <row r="136" spans="1:6">
      <c r="A136" t="s">
        <v>744</v>
      </c>
      <c r="B136" s="133">
        <v>7750000</v>
      </c>
      <c r="C136">
        <v>8</v>
      </c>
      <c r="D136">
        <v>28</v>
      </c>
      <c r="E136" t="str">
        <f t="shared" si="4"/>
        <v>Couturier, Sean_7750000_8_28</v>
      </c>
      <c r="F136">
        <v>2022</v>
      </c>
    </row>
    <row r="137" spans="1:6">
      <c r="A137" t="s">
        <v>746</v>
      </c>
      <c r="B137" s="133">
        <v>7750000</v>
      </c>
      <c r="C137">
        <v>4</v>
      </c>
      <c r="D137">
        <v>23</v>
      </c>
      <c r="E137" t="str">
        <f t="shared" si="4"/>
        <v>Robertson, Jason_7750000_4_23</v>
      </c>
      <c r="F137">
        <v>2022</v>
      </c>
    </row>
    <row r="138" spans="1:6">
      <c r="A138" t="s">
        <v>749</v>
      </c>
      <c r="B138" s="133">
        <v>7500000</v>
      </c>
      <c r="C138">
        <v>8</v>
      </c>
      <c r="D138">
        <v>27</v>
      </c>
      <c r="E138" t="str">
        <f t="shared" si="4"/>
        <v>Rielly, Morgan_7500000_8_27</v>
      </c>
      <c r="F138">
        <v>2022</v>
      </c>
    </row>
    <row r="139" spans="1:6">
      <c r="A139" t="s">
        <v>768</v>
      </c>
      <c r="B139" s="133">
        <v>7000000</v>
      </c>
      <c r="C139">
        <v>7</v>
      </c>
      <c r="D139">
        <v>31</v>
      </c>
      <c r="E139" t="str">
        <f t="shared" si="4"/>
        <v>Kadri, Nazem_7000000_7_31</v>
      </c>
      <c r="F139">
        <v>2022</v>
      </c>
    </row>
    <row r="140" spans="1:6">
      <c r="A140" t="s">
        <v>788</v>
      </c>
      <c r="B140" s="133">
        <v>7000000</v>
      </c>
      <c r="C140">
        <v>1</v>
      </c>
      <c r="D140">
        <v>29</v>
      </c>
      <c r="E140" t="str">
        <f t="shared" si="4"/>
        <v>Klingberg, John_7000000_1_29</v>
      </c>
      <c r="F140">
        <v>2022</v>
      </c>
    </row>
    <row r="141" spans="1:6">
      <c r="A141" t="s">
        <v>776</v>
      </c>
      <c r="B141" s="133">
        <v>6650000</v>
      </c>
      <c r="C141">
        <v>3</v>
      </c>
      <c r="D141">
        <v>25</v>
      </c>
      <c r="E141" t="str">
        <f t="shared" si="4"/>
        <v>Boeser, Brock_6650000_3_25</v>
      </c>
      <c r="F141">
        <v>2022</v>
      </c>
    </row>
    <row r="142" spans="1:6">
      <c r="A142" t="s">
        <v>777</v>
      </c>
      <c r="B142" s="133">
        <v>6500000</v>
      </c>
      <c r="C142">
        <v>3</v>
      </c>
      <c r="D142">
        <v>34</v>
      </c>
      <c r="E142" t="str">
        <f t="shared" si="4"/>
        <v>Giroux, Claude_6500000_3_34</v>
      </c>
      <c r="F142">
        <v>2022</v>
      </c>
    </row>
    <row r="143" spans="1:6">
      <c r="A143" t="s">
        <v>791</v>
      </c>
      <c r="B143" s="133">
        <v>6500000</v>
      </c>
      <c r="C143">
        <v>8</v>
      </c>
      <c r="D143">
        <v>28</v>
      </c>
      <c r="E143" t="str">
        <f t="shared" si="4"/>
        <v>Lindholm, Hampus_6500000_8_28</v>
      </c>
      <c r="F143">
        <v>2022</v>
      </c>
    </row>
    <row r="144" spans="1:6">
      <c r="A144" t="s">
        <v>792</v>
      </c>
      <c r="B144" s="133">
        <v>6500000</v>
      </c>
      <c r="C144">
        <v>8</v>
      </c>
      <c r="D144">
        <v>28</v>
      </c>
      <c r="E144" t="str">
        <f t="shared" si="4"/>
        <v>Parayko, Colton_6500000_8_28</v>
      </c>
      <c r="F144">
        <v>2022</v>
      </c>
    </row>
    <row r="145" spans="1:6">
      <c r="A145" t="s">
        <v>796</v>
      </c>
      <c r="B145" s="133">
        <v>6250000</v>
      </c>
      <c r="C145">
        <v>4</v>
      </c>
      <c r="D145">
        <v>31</v>
      </c>
      <c r="E145" t="str">
        <f t="shared" si="4"/>
        <v>Ekholm, Mattias_6250000_4_31</v>
      </c>
      <c r="F145">
        <v>2022</v>
      </c>
    </row>
    <row r="146" spans="1:6">
      <c r="A146" t="s">
        <v>798</v>
      </c>
      <c r="B146" s="133">
        <v>6150000</v>
      </c>
      <c r="C146">
        <v>8</v>
      </c>
      <c r="D146">
        <v>27</v>
      </c>
      <c r="E146" t="str">
        <f t="shared" si="4"/>
        <v>Pulock, Ryan_6150000_8_27</v>
      </c>
      <c r="F146">
        <v>2022</v>
      </c>
    </row>
    <row r="147" spans="1:6">
      <c r="A147" t="s">
        <v>666</v>
      </c>
      <c r="B147" s="133">
        <v>12600000</v>
      </c>
      <c r="C147">
        <v>8</v>
      </c>
      <c r="D147">
        <v>27</v>
      </c>
      <c r="E147" t="str">
        <f t="shared" si="4"/>
        <v>MacKinnon, Nathan_12600000_8_27</v>
      </c>
      <c r="F147">
        <v>2023</v>
      </c>
    </row>
    <row r="148" spans="1:6">
      <c r="A148" t="s">
        <v>672</v>
      </c>
      <c r="B148" s="133">
        <v>11250000</v>
      </c>
      <c r="C148">
        <v>8</v>
      </c>
      <c r="D148">
        <v>26</v>
      </c>
      <c r="E148" t="str">
        <f t="shared" si="4"/>
        <v>Pastrnak, David_11250000_8_26</v>
      </c>
      <c r="F148">
        <v>2023</v>
      </c>
    </row>
    <row r="149" spans="1:6">
      <c r="A149" t="s">
        <v>678</v>
      </c>
      <c r="B149" s="133">
        <v>10500000</v>
      </c>
      <c r="C149">
        <v>8</v>
      </c>
      <c r="D149">
        <v>29</v>
      </c>
      <c r="E149" t="str">
        <f t="shared" si="4"/>
        <v>Huberdeau, Jonathan_10500000_8_29</v>
      </c>
      <c r="F149">
        <v>2023</v>
      </c>
    </row>
    <row r="150" spans="1:6">
      <c r="A150" t="s">
        <v>696</v>
      </c>
      <c r="B150" s="133">
        <v>9150000</v>
      </c>
      <c r="C150">
        <v>8</v>
      </c>
      <c r="D150">
        <v>25</v>
      </c>
      <c r="E150" t="str">
        <f t="shared" si="4"/>
        <v>Barzal, Mathew_9150000_8_25</v>
      </c>
      <c r="F150">
        <v>2023</v>
      </c>
    </row>
    <row r="151" spans="1:6">
      <c r="A151" t="s">
        <v>703</v>
      </c>
      <c r="B151" s="133">
        <v>8800000</v>
      </c>
      <c r="C151">
        <v>8</v>
      </c>
      <c r="D151">
        <v>26</v>
      </c>
      <c r="E151" t="str">
        <f t="shared" si="4"/>
        <v>Meier, Timo_8800000_8_26</v>
      </c>
      <c r="F151">
        <v>2023</v>
      </c>
    </row>
    <row r="152" spans="1:6">
      <c r="A152" t="s">
        <v>705</v>
      </c>
      <c r="B152" s="133">
        <v>8700000</v>
      </c>
      <c r="C152">
        <v>8</v>
      </c>
      <c r="D152">
        <v>26</v>
      </c>
      <c r="E152" t="str">
        <f t="shared" si="4"/>
        <v>Larkin, Dylan_8700000_8_26</v>
      </c>
      <c r="F152">
        <v>2023</v>
      </c>
    </row>
    <row r="153" spans="1:6">
      <c r="A153" t="s">
        <v>712</v>
      </c>
      <c r="B153" s="133">
        <v>8500000</v>
      </c>
      <c r="C153">
        <v>8</v>
      </c>
      <c r="D153">
        <v>27</v>
      </c>
      <c r="E153" t="str">
        <f t="shared" si="4"/>
        <v>Horvat, Bo_8500000_8_27</v>
      </c>
      <c r="F153">
        <v>2023</v>
      </c>
    </row>
    <row r="154" spans="1:6">
      <c r="A154" t="s">
        <v>714</v>
      </c>
      <c r="B154" s="133">
        <v>8500000</v>
      </c>
      <c r="C154">
        <v>8</v>
      </c>
      <c r="D154">
        <v>25</v>
      </c>
      <c r="E154" t="str">
        <f t="shared" si="4"/>
        <v>Dubois, Pierre-Luc_8500000_8_25</v>
      </c>
      <c r="F154">
        <v>2023</v>
      </c>
    </row>
    <row r="155" spans="1:6">
      <c r="A155" t="s">
        <v>715</v>
      </c>
      <c r="B155" s="133">
        <v>8500000</v>
      </c>
      <c r="C155">
        <v>8</v>
      </c>
      <c r="D155">
        <v>24</v>
      </c>
      <c r="E155" t="str">
        <f t="shared" si="4"/>
        <v>Sergachev, Mikhail_8500000_8_24</v>
      </c>
      <c r="F155">
        <v>2023</v>
      </c>
    </row>
    <row r="156" spans="1:6">
      <c r="A156" t="s">
        <v>716</v>
      </c>
      <c r="B156" s="133">
        <v>8450000</v>
      </c>
      <c r="C156">
        <v>8</v>
      </c>
      <c r="D156">
        <v>26</v>
      </c>
      <c r="E156" t="str">
        <f t="shared" si="4"/>
        <v>Hintz, Roope_8450000_8_26</v>
      </c>
      <c r="F156">
        <v>2023</v>
      </c>
    </row>
    <row r="157" spans="1:6">
      <c r="A157" t="s">
        <v>718</v>
      </c>
      <c r="B157" s="133">
        <v>8350000</v>
      </c>
      <c r="C157">
        <v>8</v>
      </c>
      <c r="D157">
        <v>20</v>
      </c>
      <c r="E157" t="str">
        <f t="shared" si="4"/>
        <v>Stutzle, Tim_8350000_8_20</v>
      </c>
      <c r="F157">
        <v>2023</v>
      </c>
    </row>
    <row r="158" spans="1:6">
      <c r="A158" t="s">
        <v>722</v>
      </c>
      <c r="B158" s="133">
        <v>8125000</v>
      </c>
      <c r="C158">
        <v>8</v>
      </c>
      <c r="D158">
        <v>24</v>
      </c>
      <c r="E158" t="str">
        <f t="shared" si="4"/>
        <v>Kyrou, Jordan_8125000_8_24</v>
      </c>
      <c r="F158">
        <v>2023</v>
      </c>
    </row>
    <row r="159" spans="1:6">
      <c r="A159" t="s">
        <v>723</v>
      </c>
      <c r="B159" s="133">
        <v>8125000</v>
      </c>
      <c r="C159">
        <v>8</v>
      </c>
      <c r="D159">
        <v>23</v>
      </c>
      <c r="E159" t="str">
        <f t="shared" si="4"/>
        <v>Thomas, Robert_8125000_8_23</v>
      </c>
      <c r="F159">
        <v>2023</v>
      </c>
    </row>
    <row r="160" spans="1:6">
      <c r="A160" t="s">
        <v>730</v>
      </c>
      <c r="B160" s="133">
        <v>8000000</v>
      </c>
      <c r="C160">
        <v>7</v>
      </c>
      <c r="D160">
        <v>29</v>
      </c>
      <c r="E160" t="str">
        <f t="shared" si="4"/>
        <v>Miller, J.T._8000000_7_29</v>
      </c>
      <c r="F160">
        <v>2023</v>
      </c>
    </row>
    <row r="161" spans="1:6">
      <c r="A161" t="s">
        <v>737</v>
      </c>
      <c r="B161" s="133">
        <v>7875000</v>
      </c>
      <c r="C161">
        <v>4</v>
      </c>
      <c r="D161">
        <v>25</v>
      </c>
      <c r="E161" t="str">
        <f t="shared" si="4"/>
        <v>Debrincat, Alex_7875000_4_25</v>
      </c>
      <c r="F161">
        <v>2023</v>
      </c>
    </row>
    <row r="162" spans="1:6">
      <c r="A162" t="s">
        <v>738</v>
      </c>
      <c r="B162" s="133">
        <v>7875000</v>
      </c>
      <c r="C162">
        <v>8</v>
      </c>
      <c r="D162">
        <v>24</v>
      </c>
      <c r="E162" t="str">
        <f t="shared" ref="E162:E193" si="5">A162 &amp; "_" &amp; B162 &amp; "_" &amp; C162 &amp; "_" &amp; D162</f>
        <v>Bratt, Jesper_7875000_8_24</v>
      </c>
      <c r="F162">
        <v>2023</v>
      </c>
    </row>
    <row r="163" spans="1:6">
      <c r="A163" t="s">
        <v>742</v>
      </c>
      <c r="B163" s="133">
        <v>7850000</v>
      </c>
      <c r="C163">
        <v>8</v>
      </c>
      <c r="D163">
        <v>22</v>
      </c>
      <c r="E163" t="str">
        <f t="shared" si="5"/>
        <v>Caufield, Cole_7850000_8_22</v>
      </c>
      <c r="F163">
        <v>2023</v>
      </c>
    </row>
    <row r="164" spans="1:6">
      <c r="A164" t="s">
        <v>743</v>
      </c>
      <c r="B164" s="133">
        <v>7750000</v>
      </c>
      <c r="C164">
        <v>2</v>
      </c>
      <c r="D164">
        <v>31</v>
      </c>
      <c r="E164" t="str">
        <f t="shared" si="5"/>
        <v>Orlov, Dmitry_7750000_2_31</v>
      </c>
      <c r="F164">
        <v>2023</v>
      </c>
    </row>
    <row r="165" spans="1:6">
      <c r="A165" t="s">
        <v>753</v>
      </c>
      <c r="B165" s="133">
        <v>7350000</v>
      </c>
      <c r="C165">
        <v>4</v>
      </c>
      <c r="D165">
        <v>26</v>
      </c>
      <c r="E165" t="str">
        <f t="shared" si="5"/>
        <v>Dunn, Vince_7350000_4_26</v>
      </c>
      <c r="F165">
        <v>2023</v>
      </c>
    </row>
    <row r="166" spans="1:6">
      <c r="A166" t="s">
        <v>761</v>
      </c>
      <c r="B166" s="133">
        <v>7142857</v>
      </c>
      <c r="C166">
        <v>7</v>
      </c>
      <c r="D166">
        <v>24</v>
      </c>
      <c r="E166" t="str">
        <f t="shared" si="5"/>
        <v>Thompson, Tage_7142857_7_24</v>
      </c>
      <c r="F166">
        <v>2023</v>
      </c>
    </row>
    <row r="167" spans="1:6">
      <c r="A167" t="s">
        <v>763</v>
      </c>
      <c r="B167" s="133">
        <v>7100000</v>
      </c>
      <c r="C167">
        <v>7</v>
      </c>
      <c r="D167">
        <v>21</v>
      </c>
      <c r="E167" t="str">
        <f t="shared" si="5"/>
        <v>Cozens, Dylan_7100000_7_21</v>
      </c>
      <c r="F167">
        <v>2023</v>
      </c>
    </row>
    <row r="168" spans="1:6">
      <c r="A168" t="s">
        <v>771</v>
      </c>
      <c r="B168" s="133">
        <v>7000000</v>
      </c>
      <c r="C168">
        <v>7</v>
      </c>
      <c r="D168">
        <v>25</v>
      </c>
      <c r="E168" t="str">
        <f t="shared" si="5"/>
        <v>Terry, Troy_7000000_7_25</v>
      </c>
      <c r="F168">
        <v>2023</v>
      </c>
    </row>
    <row r="169" spans="1:6">
      <c r="A169" t="s">
        <v>772</v>
      </c>
      <c r="B169" s="133">
        <v>7000000</v>
      </c>
      <c r="C169">
        <v>7</v>
      </c>
      <c r="D169">
        <v>21</v>
      </c>
      <c r="E169" t="str">
        <f t="shared" si="5"/>
        <v>Boldy, Matt_7000000_7_21</v>
      </c>
      <c r="F169">
        <v>2023</v>
      </c>
    </row>
    <row r="170" spans="1:6">
      <c r="A170" t="s">
        <v>665</v>
      </c>
      <c r="B170" s="133">
        <v>13250000</v>
      </c>
      <c r="C170">
        <v>4</v>
      </c>
      <c r="D170">
        <v>25</v>
      </c>
      <c r="E170" t="str">
        <f t="shared" si="5"/>
        <v>Matthews, Auston_13250000_4_25</v>
      </c>
      <c r="F170">
        <v>2024</v>
      </c>
    </row>
    <row r="171" spans="1:6">
      <c r="A171" t="s">
        <v>669</v>
      </c>
      <c r="B171" s="133">
        <v>11600000</v>
      </c>
      <c r="C171">
        <v>8</v>
      </c>
      <c r="D171">
        <v>25</v>
      </c>
      <c r="E171" t="str">
        <f t="shared" si="5"/>
        <v>Pettersson, Elias_11600000_8_25</v>
      </c>
      <c r="F171">
        <v>2024</v>
      </c>
    </row>
    <row r="172" spans="1:6">
      <c r="A172" t="s">
        <v>671</v>
      </c>
      <c r="B172" s="133">
        <v>11500000</v>
      </c>
      <c r="C172">
        <v>8</v>
      </c>
      <c r="D172">
        <v>27</v>
      </c>
      <c r="E172" t="str">
        <f t="shared" si="5"/>
        <v>Nylander, William_11500000_8_27</v>
      </c>
      <c r="F172">
        <v>2024</v>
      </c>
    </row>
    <row r="173" spans="1:6">
      <c r="A173" t="s">
        <v>676</v>
      </c>
      <c r="B173" s="133">
        <v>11000000</v>
      </c>
      <c r="C173">
        <v>8</v>
      </c>
      <c r="D173">
        <v>23</v>
      </c>
      <c r="E173" t="str">
        <f t="shared" si="5"/>
        <v>Dahlin, Rasmus_11000000_8_23</v>
      </c>
      <c r="F173">
        <v>2024</v>
      </c>
    </row>
    <row r="174" spans="1:6">
      <c r="A174" t="s">
        <v>682</v>
      </c>
      <c r="B174" s="133">
        <v>9750000</v>
      </c>
      <c r="C174">
        <v>8</v>
      </c>
      <c r="D174">
        <v>26</v>
      </c>
      <c r="E174" t="str">
        <f t="shared" si="5"/>
        <v>Aho, Sebastian_9750000_8_26</v>
      </c>
      <c r="F174">
        <v>2024</v>
      </c>
    </row>
    <row r="175" spans="1:6">
      <c r="A175" t="s">
        <v>699</v>
      </c>
      <c r="B175" s="133">
        <v>9000000</v>
      </c>
      <c r="C175">
        <v>7</v>
      </c>
      <c r="D175">
        <v>29</v>
      </c>
      <c r="E175" t="str">
        <f t="shared" si="5"/>
        <v>Guentzel, Jake_9000000_7_29</v>
      </c>
      <c r="F175">
        <v>2024</v>
      </c>
    </row>
    <row r="176" spans="1:6">
      <c r="A176" t="s">
        <v>707</v>
      </c>
      <c r="B176" s="133">
        <v>8625000</v>
      </c>
      <c r="C176">
        <v>8</v>
      </c>
      <c r="D176">
        <v>28</v>
      </c>
      <c r="E176" t="str">
        <f t="shared" si="5"/>
        <v>Reinhart, Sam_8625000_8_28</v>
      </c>
      <c r="F176">
        <v>2024</v>
      </c>
    </row>
    <row r="177" spans="1:6">
      <c r="A177" t="s">
        <v>708</v>
      </c>
      <c r="B177" s="133">
        <v>8550000</v>
      </c>
      <c r="C177">
        <v>7</v>
      </c>
      <c r="D177">
        <v>23</v>
      </c>
      <c r="E177" t="str">
        <f t="shared" si="5"/>
        <v>Seider, Moritz_8550000_7_23</v>
      </c>
      <c r="F177">
        <v>2024</v>
      </c>
    </row>
    <row r="178" spans="1:6">
      <c r="A178" t="s">
        <v>710</v>
      </c>
      <c r="B178" s="133">
        <v>8500000</v>
      </c>
      <c r="C178">
        <v>7</v>
      </c>
      <c r="D178">
        <v>30</v>
      </c>
      <c r="E178" t="str">
        <f t="shared" si="5"/>
        <v>Scheifele, Mark_8500000_7_30</v>
      </c>
      <c r="F178">
        <v>2024</v>
      </c>
    </row>
    <row r="179" spans="1:6">
      <c r="A179" t="s">
        <v>719</v>
      </c>
      <c r="B179" s="133">
        <v>8350000</v>
      </c>
      <c r="C179">
        <v>7</v>
      </c>
      <c r="D179">
        <v>20</v>
      </c>
      <c r="E179" t="str">
        <f t="shared" si="5"/>
        <v>Power, Owen_8350000_7_20</v>
      </c>
      <c r="F179">
        <v>2024</v>
      </c>
    </row>
    <row r="180" spans="1:6">
      <c r="A180" t="s">
        <v>724</v>
      </c>
      <c r="B180" s="133">
        <v>8075000</v>
      </c>
      <c r="C180">
        <v>8</v>
      </c>
      <c r="D180">
        <v>22</v>
      </c>
      <c r="E180" t="str">
        <f t="shared" si="5"/>
        <v>Raymond, Lucas_8075000_8_22</v>
      </c>
      <c r="F180">
        <v>2024</v>
      </c>
    </row>
    <row r="181" spans="1:6">
      <c r="A181" t="s">
        <v>725</v>
      </c>
      <c r="B181" s="133">
        <v>8050000</v>
      </c>
      <c r="C181">
        <v>8</v>
      </c>
      <c r="D181">
        <v>21</v>
      </c>
      <c r="E181" t="str">
        <f t="shared" si="5"/>
        <v>Sanderson, Jake_8050000_8_21</v>
      </c>
      <c r="F181">
        <v>2024</v>
      </c>
    </row>
    <row r="182" spans="1:6">
      <c r="A182" t="s">
        <v>727</v>
      </c>
      <c r="B182" s="133">
        <v>8000000</v>
      </c>
      <c r="C182">
        <v>4</v>
      </c>
      <c r="D182">
        <v>34</v>
      </c>
      <c r="E182" t="str">
        <f t="shared" si="5"/>
        <v>Stamkos, Steven_8000000_4_34</v>
      </c>
      <c r="F182">
        <v>2024</v>
      </c>
    </row>
    <row r="183" spans="1:6">
      <c r="A183" t="s">
        <v>745</v>
      </c>
      <c r="B183" s="133">
        <v>7750000</v>
      </c>
      <c r="C183">
        <v>7</v>
      </c>
      <c r="D183">
        <v>29</v>
      </c>
      <c r="E183" t="str">
        <f t="shared" si="5"/>
        <v>Lindholm, Elias_7750000_7_29</v>
      </c>
      <c r="F183">
        <v>2024</v>
      </c>
    </row>
    <row r="184" spans="1:6">
      <c r="A184" t="s">
        <v>751</v>
      </c>
      <c r="B184" s="133">
        <v>7420087</v>
      </c>
      <c r="C184">
        <v>8</v>
      </c>
      <c r="D184">
        <v>22</v>
      </c>
      <c r="E184" t="str">
        <f t="shared" si="5"/>
        <v>Jarvis, Seth_7420087_8_22</v>
      </c>
      <c r="F184">
        <v>2024</v>
      </c>
    </row>
    <row r="185" spans="1:6">
      <c r="A185" t="s">
        <v>752</v>
      </c>
      <c r="B185" s="133">
        <v>7350000</v>
      </c>
      <c r="C185">
        <v>8</v>
      </c>
      <c r="D185">
        <v>27</v>
      </c>
      <c r="E185" t="str">
        <f t="shared" si="5"/>
        <v>Hanifin, Noah_7350000_8_27</v>
      </c>
      <c r="F185">
        <v>2024</v>
      </c>
    </row>
    <row r="186" spans="1:6">
      <c r="A186" t="s">
        <v>754</v>
      </c>
      <c r="B186" s="133">
        <v>7250000</v>
      </c>
      <c r="C186">
        <v>7</v>
      </c>
      <c r="D186">
        <v>29</v>
      </c>
      <c r="E186" t="str">
        <f t="shared" si="5"/>
        <v>Toews, Devon_7250000_7_29</v>
      </c>
      <c r="F186">
        <v>2024</v>
      </c>
    </row>
    <row r="187" spans="1:6">
      <c r="A187" t="s">
        <v>755</v>
      </c>
      <c r="B187" s="133">
        <v>7250000</v>
      </c>
      <c r="C187">
        <v>8</v>
      </c>
      <c r="D187">
        <v>26</v>
      </c>
      <c r="E187" t="str">
        <f t="shared" si="5"/>
        <v>Hronek, Filip_7250000_8_26</v>
      </c>
      <c r="F187">
        <v>2024</v>
      </c>
    </row>
    <row r="188" spans="1:6">
      <c r="A188" t="s">
        <v>759</v>
      </c>
      <c r="B188" s="133">
        <v>7142857</v>
      </c>
      <c r="C188">
        <v>7</v>
      </c>
      <c r="D188">
        <v>30</v>
      </c>
      <c r="E188" t="str">
        <f t="shared" si="5"/>
        <v>Montour, Brandon_7142857_7_30</v>
      </c>
      <c r="F188">
        <v>2024</v>
      </c>
    </row>
    <row r="189" spans="1:6">
      <c r="A189" t="s">
        <v>762</v>
      </c>
      <c r="B189" s="133">
        <v>7142857</v>
      </c>
      <c r="C189">
        <v>7</v>
      </c>
      <c r="D189">
        <v>21</v>
      </c>
      <c r="E189" t="str">
        <f t="shared" si="5"/>
        <v>Beniers, Matthew_7142857_7_21</v>
      </c>
      <c r="F189">
        <v>2024</v>
      </c>
    </row>
    <row r="190" spans="1:6">
      <c r="A190" t="s">
        <v>765</v>
      </c>
      <c r="B190" s="133">
        <v>7000000</v>
      </c>
      <c r="C190">
        <v>2</v>
      </c>
      <c r="D190">
        <v>35</v>
      </c>
      <c r="E190" t="str">
        <f t="shared" si="5"/>
        <v>Kopitar, Anze_7000000_2_35</v>
      </c>
      <c r="F190">
        <v>2024</v>
      </c>
    </row>
  </sheetData>
  <sortState xmlns:xlrd2="http://schemas.microsoft.com/office/spreadsheetml/2017/richdata2" ref="A2:F501">
    <sortCondition ref="F2:F5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T10 Scorers by Year</vt:lpstr>
      <vt:lpstr>DataVis_T10 Scorers avg min max</vt:lpstr>
      <vt:lpstr>reshaped_nhl_age</vt:lpstr>
      <vt:lpstr>NHL Nationalities By Year</vt:lpstr>
      <vt:lpstr>DataVis_Top Player Nationalitie</vt:lpstr>
      <vt:lpstr>DataVis_Player Nationalities by</vt:lpstr>
      <vt:lpstr>Goalie Stats by Season</vt:lpstr>
      <vt:lpstr>Team WL by Season</vt:lpstr>
      <vt:lpstr>DataVis_SV Percentage Vs PTS</vt:lpstr>
      <vt:lpstr>DataVis_Player Salary Data v3</vt:lpstr>
      <vt:lpstr>Contract Length vs Sign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Norton</dc:creator>
  <cp:lastModifiedBy>Jake Norton</cp:lastModifiedBy>
  <dcterms:created xsi:type="dcterms:W3CDTF">2025-05-27T19:07:04Z</dcterms:created>
  <dcterms:modified xsi:type="dcterms:W3CDTF">2025-05-31T03:38:50Z</dcterms:modified>
</cp:coreProperties>
</file>