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2"/>
    <sheet name="fleet_age" sheetId="2" state="visible" r:id="rId3"/>
    <sheet name="nys" sheetId="3" state="visible" r:id="rId4"/>
    <sheet name="tfs" sheetId="4" state="visible" r:id="rId5"/>
    <sheet name="mileage" sheetId="5" state="visible" r:id="rId6"/>
    <sheet name="fuel" sheetId="6" state="visible" r:id="rId7"/>
    <sheet name="met" sheetId="7" state="visible" r:id="rId8"/>
    <sheet name="stdchina" sheetId="8" state="visible" r:id="rId9"/>
    <sheet name="std" sheetId="9" state="visible" r:id="rId10"/>
  </sheets>
  <definedNames>
    <definedName function="false" hidden="true" localSheetId="1" name="_xlnm._FilterDatabase" vbProcedure="false">fleet_age!$A$1:$AA$31</definedName>
    <definedName function="false" hidden="true" localSheetId="0" name="_xlnm._FilterDatabase" vbProcedure="false">metadata!$A$1:$T$52</definedName>
    <definedName function="false" hidden="true" localSheetId="7" name="_xlnm._FilterDatabase" vbProcedure="false">stdchina!$A$1:$AC$187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<sst xmlns="http://schemas.openxmlformats.org/spreadsheetml/2006/main" count="7447" uniqueCount="193">
  <si>
    <t xml:space="preserve">family</t>
  </si>
  <si>
    <t xml:space="preserve">subfamily</t>
  </si>
  <si>
    <t xml:space="preserve">comp</t>
  </si>
  <si>
    <t xml:space="preserve">vehicles</t>
  </si>
  <si>
    <t xml:space="preserve">fuel</t>
  </si>
  <si>
    <t xml:space="preserve">comp_veh</t>
  </si>
  <si>
    <t xml:space="preserve">v</t>
  </si>
  <si>
    <t xml:space="preserve">t</t>
  </si>
  <si>
    <t xml:space="preserve">f</t>
  </si>
  <si>
    <t xml:space="preserve">survival</t>
  </si>
  <si>
    <t xml:space="preserve">survival_param_a</t>
  </si>
  <si>
    <t xml:space="preserve">survival_param_b</t>
  </si>
  <si>
    <t xml:space="preserve">sppm</t>
  </si>
  <si>
    <t xml:space="preserve">km_cycle</t>
  </si>
  <si>
    <t xml:space="preserve">speed</t>
  </si>
  <si>
    <t xml:space="preserve">driving_cycle</t>
  </si>
  <si>
    <t xml:space="preserve">v_eea_2016</t>
  </si>
  <si>
    <t xml:space="preserve">t_eea_2016</t>
  </si>
  <si>
    <t xml:space="preserve">cc_eea_2016</t>
  </si>
  <si>
    <t xml:space="preserve">fuel_eea_2016</t>
  </si>
  <si>
    <t xml:space="preserve">PV</t>
  </si>
  <si>
    <t xml:space="preserve">PV_TAXI</t>
  </si>
  <si>
    <t xml:space="preserve">G</t>
  </si>
  <si>
    <t xml:space="preserve">Mini</t>
  </si>
  <si>
    <t xml:space="preserve">FTP-75</t>
  </si>
  <si>
    <t xml:space="preserve">PC</t>
  </si>
  <si>
    <t xml:space="preserve">4S</t>
  </si>
  <si>
    <t xml:space="preserve">&lt;=1400</t>
  </si>
  <si>
    <t xml:space="preserve">ELEC</t>
  </si>
  <si>
    <t xml:space="preserve">CNG</t>
  </si>
  <si>
    <t xml:space="preserve">HY</t>
  </si>
  <si>
    <t xml:space="preserve">G HY</t>
  </si>
  <si>
    <t xml:space="preserve">PV_3W</t>
  </si>
  <si>
    <t xml:space="preserve">D</t>
  </si>
  <si>
    <t xml:space="preserve">3-Wheel</t>
  </si>
  <si>
    <t xml:space="preserve">PV_MINI</t>
  </si>
  <si>
    <t xml:space="preserve">PV_SMALL</t>
  </si>
  <si>
    <t xml:space="preserve">Small</t>
  </si>
  <si>
    <t xml:space="preserve">1400_2000</t>
  </si>
  <si>
    <t xml:space="preserve">PV_MEDIUM</t>
  </si>
  <si>
    <t xml:space="preserve">Medium</t>
  </si>
  <si>
    <t xml:space="preserve">PV_LARGE</t>
  </si>
  <si>
    <t xml:space="preserve">Large</t>
  </si>
  <si>
    <t xml:space="preserve">&gt;2000</t>
  </si>
  <si>
    <t xml:space="preserve">Bus</t>
  </si>
  <si>
    <t xml:space="preserve">BUS</t>
  </si>
  <si>
    <t xml:space="preserve">BUS_URBAN</t>
  </si>
  <si>
    <t xml:space="preserve">City Suburban cycle</t>
  </si>
  <si>
    <t xml:space="preserve">Ubus</t>
  </si>
  <si>
    <t xml:space="preserve">Std</t>
  </si>
  <si>
    <t xml:space="preserve">&gt;15 &amp; &lt;=18</t>
  </si>
  <si>
    <t xml:space="preserve">D HY D</t>
  </si>
  <si>
    <t xml:space="preserve">BUS_COACH</t>
  </si>
  <si>
    <t xml:space="preserve">Coach</t>
  </si>
  <si>
    <t xml:space="preserve">&lt;=18</t>
  </si>
  <si>
    <t xml:space="preserve">TRUCKS</t>
  </si>
  <si>
    <t xml:space="preserve">TRUCKS_MINI</t>
  </si>
  <si>
    <t xml:space="preserve">Trucks</t>
  </si>
  <si>
    <t xml:space="preserve">RT</t>
  </si>
  <si>
    <t xml:space="preserve">&lt;=7.5</t>
  </si>
  <si>
    <t xml:space="preserve">TRUCKS_LIGHT</t>
  </si>
  <si>
    <t xml:space="preserve">Light</t>
  </si>
  <si>
    <t xml:space="preserve">&gt;12 &amp; &lt;=14</t>
  </si>
  <si>
    <t xml:space="preserve">TRUCKS_MEDIUM</t>
  </si>
  <si>
    <t xml:space="preserve">&gt;20 &amp; &lt;=26</t>
  </si>
  <si>
    <t xml:space="preserve">TRUCKS_HEAVY</t>
  </si>
  <si>
    <t xml:space="preserve">&gt;32</t>
  </si>
  <si>
    <t xml:space="preserve">Heavy</t>
  </si>
  <si>
    <t xml:space="preserve">TRUCKS_LOWSPEED</t>
  </si>
  <si>
    <t xml:space="preserve">Low Speed</t>
  </si>
  <si>
    <t xml:space="preserve">MC</t>
  </si>
  <si>
    <t xml:space="preserve">MC_ORDINARY</t>
  </si>
  <si>
    <t xml:space="preserve">Motorcycles</t>
  </si>
  <si>
    <t xml:space="preserve">WMTC</t>
  </si>
  <si>
    <t xml:space="preserve">Motorcycle</t>
  </si>
  <si>
    <t xml:space="preserve">&lt;=250</t>
  </si>
  <si>
    <t xml:space="preserve">MC_LIGHT</t>
  </si>
  <si>
    <t xml:space="preserve">Moped</t>
  </si>
  <si>
    <t xml:space="preserve">2S</t>
  </si>
  <si>
    <t xml:space="preserve">&gt;=50</t>
  </si>
  <si>
    <t xml:space="preserve">Year</t>
  </si>
  <si>
    <t xml:space="preserve">PV_TAXI_G</t>
  </si>
  <si>
    <t xml:space="preserve">PV_TAXI_ELEC</t>
  </si>
  <si>
    <t xml:space="preserve">PV_TAXI_CNG</t>
  </si>
  <si>
    <t xml:space="preserve">PV_TAXI_HY</t>
  </si>
  <si>
    <t xml:space="preserve">PV_3W_G</t>
  </si>
  <si>
    <t xml:space="preserve">PV_3W_ELEC</t>
  </si>
  <si>
    <t xml:space="preserve">PV_3W_CNG</t>
  </si>
  <si>
    <t xml:space="preserve">PV_3W_D</t>
  </si>
  <si>
    <t xml:space="preserve">PV_MINI_G</t>
  </si>
  <si>
    <t xml:space="preserve">PV_MINI_ELEC</t>
  </si>
  <si>
    <t xml:space="preserve">PV_MINI_CNG</t>
  </si>
  <si>
    <t xml:space="preserve">PV_MINI_HY</t>
  </si>
  <si>
    <t xml:space="preserve">PV_SMALL_G</t>
  </si>
  <si>
    <t xml:space="preserve">PV_SMALL_ELEC</t>
  </si>
  <si>
    <t xml:space="preserve">PV_SMALL_CNG</t>
  </si>
  <si>
    <t xml:space="preserve">PV_SMALL_HY</t>
  </si>
  <si>
    <t xml:space="preserve">PV_MEDIUM_G</t>
  </si>
  <si>
    <t xml:space="preserve">PV_MEDIUM_ELEC</t>
  </si>
  <si>
    <t xml:space="preserve">PV_MEDIUM_CNG</t>
  </si>
  <si>
    <t xml:space="preserve">PV_MEDIUM_HY</t>
  </si>
  <si>
    <t xml:space="preserve">PV_LARGE_G</t>
  </si>
  <si>
    <t xml:space="preserve">PV_LARGE_ELEC</t>
  </si>
  <si>
    <t xml:space="preserve">PV_LARGE_CNG</t>
  </si>
  <si>
    <t xml:space="preserve">PV_LARGE_HY</t>
  </si>
  <si>
    <t xml:space="preserve">BUS_URBAN_D</t>
  </si>
  <si>
    <t xml:space="preserve">BUS_URBAN_ELEC</t>
  </si>
  <si>
    <t xml:space="preserve">BUS_URBAN_CNG</t>
  </si>
  <si>
    <t xml:space="preserve">BUS_URBAN_HY</t>
  </si>
  <si>
    <t xml:space="preserve">BUS_COACH_D</t>
  </si>
  <si>
    <t xml:space="preserve">BUS_COACH_ELEC</t>
  </si>
  <si>
    <t xml:space="preserve">BUS_COACH_CNG</t>
  </si>
  <si>
    <t xml:space="preserve">BUS_COACH_HY</t>
  </si>
  <si>
    <t xml:space="preserve">TRUCKS_MINI_G</t>
  </si>
  <si>
    <t xml:space="preserve">TRUCKS_MINI_D</t>
  </si>
  <si>
    <t xml:space="preserve">TRUCKS_MINI_CNG</t>
  </si>
  <si>
    <t xml:space="preserve">TRUCKS_LIGHT_G</t>
  </si>
  <si>
    <t xml:space="preserve">TRUCKS_LIGHT_D</t>
  </si>
  <si>
    <t xml:space="preserve">TRUCKS_LIGHT_CNG</t>
  </si>
  <si>
    <t xml:space="preserve">TRUCKS_MEDIUM_G</t>
  </si>
  <si>
    <t xml:space="preserve">TRUCKS_MEDIUM_D</t>
  </si>
  <si>
    <t xml:space="preserve">TRUCKS_MEDIUM_CNG</t>
  </si>
  <si>
    <t xml:space="preserve">TRUCKS_HEAVY_G</t>
  </si>
  <si>
    <t xml:space="preserve">TRUCKS_HEAVY_D</t>
  </si>
  <si>
    <t xml:space="preserve">TRUCKS_HEAVY_CNG</t>
  </si>
  <si>
    <t xml:space="preserve">TRUCKS_LOWSPEED_G</t>
  </si>
  <si>
    <t xml:space="preserve">TRUCKS_LOWSPEED_D</t>
  </si>
  <si>
    <t xml:space="preserve">TRUCKS_LOWSPEED_CNG</t>
  </si>
  <si>
    <t xml:space="preserve">MC_ORDINARY_G</t>
  </si>
  <si>
    <t xml:space="preserve">MC_ORDINARY_ELEC</t>
  </si>
  <si>
    <t xml:space="preserve">MC_LIGHT_G</t>
  </si>
  <si>
    <t xml:space="preserve">MC_LIGHT_ELEC</t>
  </si>
  <si>
    <t xml:space="preserve">PV Mini</t>
  </si>
  <si>
    <t xml:space="preserve">PV Small</t>
  </si>
  <si>
    <t xml:space="preserve">PV Medium</t>
  </si>
  <si>
    <t xml:space="preserve">PV Large</t>
  </si>
  <si>
    <t xml:space="preserve">Trucks Mini</t>
  </si>
  <si>
    <t xml:space="preserve">Trucks Light</t>
  </si>
  <si>
    <t xml:space="preserve">Trucks Medium</t>
  </si>
  <si>
    <t xml:space="preserve">Trucks Heavy</t>
  </si>
  <si>
    <t xml:space="preserve">Hour</t>
  </si>
  <si>
    <t xml:space="preserve">density_tm3</t>
  </si>
  <si>
    <t xml:space="preserve">consumption_lt</t>
  </si>
  <si>
    <t xml:space="preserve">Temperature</t>
  </si>
  <si>
    <t xml:space="preserve">Humidity</t>
  </si>
  <si>
    <t xml:space="preserve">province</t>
  </si>
  <si>
    <t xml:space="preserve">veh</t>
  </si>
  <si>
    <t xml:space="preserve">Anhui</t>
  </si>
  <si>
    <t xml:space="preserve">IV</t>
  </si>
  <si>
    <t xml:space="preserve">III</t>
  </si>
  <si>
    <t xml:space="preserve">II</t>
  </si>
  <si>
    <t xml:space="preserve">I</t>
  </si>
  <si>
    <t xml:space="preserve">PRE</t>
  </si>
  <si>
    <t xml:space="preserve">LDVG</t>
  </si>
  <si>
    <t xml:space="preserve">Beijing</t>
  </si>
  <si>
    <t xml:space="preserve">V</t>
  </si>
  <si>
    <t xml:space="preserve">pv g cnh hy</t>
  </si>
  <si>
    <t xml:space="preserve">Chongqing</t>
  </si>
  <si>
    <t xml:space="preserve">Fujian</t>
  </si>
  <si>
    <t xml:space="preserve">Gansu</t>
  </si>
  <si>
    <t xml:space="preserve">Guangdong</t>
  </si>
  <si>
    <t xml:space="preserve">Guangxi</t>
  </si>
  <si>
    <t xml:space="preserve">Guangzhou</t>
  </si>
  <si>
    <t xml:space="preserve">Hainan</t>
  </si>
  <si>
    <t xml:space="preserve">Hebei</t>
  </si>
  <si>
    <t xml:space="preserve">Heilongjiang</t>
  </si>
  <si>
    <t xml:space="preserve">Henan</t>
  </si>
  <si>
    <t xml:space="preserve">Hubei</t>
  </si>
  <si>
    <t xml:space="preserve">Hunan</t>
  </si>
  <si>
    <t xml:space="preserve">InnerMongolia</t>
  </si>
  <si>
    <t xml:space="preserve">Jiangsu</t>
  </si>
  <si>
    <t xml:space="preserve">Jiangxi</t>
  </si>
  <si>
    <t xml:space="preserve">Jilin</t>
  </si>
  <si>
    <t xml:space="preserve">Liaoning</t>
  </si>
  <si>
    <t xml:space="preserve">Ningxia</t>
  </si>
  <si>
    <t xml:space="preserve">Qinghai</t>
  </si>
  <si>
    <t xml:space="preserve">Shaanxi</t>
  </si>
  <si>
    <t xml:space="preserve">Shandong</t>
  </si>
  <si>
    <t xml:space="preserve">Shanghai</t>
  </si>
  <si>
    <t xml:space="preserve">Shanxi</t>
  </si>
  <si>
    <t xml:space="preserve">Sichuan</t>
  </si>
  <si>
    <t xml:space="preserve">Tianjin</t>
  </si>
  <si>
    <t xml:space="preserve">Tibet</t>
  </si>
  <si>
    <t xml:space="preserve">Xinjiang</t>
  </si>
  <si>
    <t xml:space="preserve">Yunnan</t>
  </si>
  <si>
    <t xml:space="preserve">Zhejiang</t>
  </si>
  <si>
    <t xml:space="preserve">LDVD</t>
  </si>
  <si>
    <t xml:space="preserve">pv d</t>
  </si>
  <si>
    <t xml:space="preserve">HDVD</t>
  </si>
  <si>
    <t xml:space="preserve">pv d hy</t>
  </si>
  <si>
    <t xml:space="preserve">HDVG</t>
  </si>
  <si>
    <t xml:space="preserve">pv g cng</t>
  </si>
  <si>
    <t xml:space="preserve">MCG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</si>
</sst>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0"/>
    <numFmt numFmtId="166" formatCode="General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6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AFBAFF"/>
        <bgColor rgb="FFC0C0C0"/>
      </patternFill>
    </fill>
    <fill>
      <patternFill patternType="solid">
        <fgColor rgb="FFFFBF00"/>
        <bgColor rgb="FFFF9900"/>
      </patternFill>
    </fill>
    <fill>
      <patternFill patternType="solid">
        <fgColor rgb="FFFFD8CE"/>
        <bgColor rgb="FFFFD7D7"/>
      </patternFill>
    </fill>
    <fill>
      <patternFill patternType="solid">
        <fgColor rgb="FF6B5E9B"/>
        <bgColor rgb="FF808080"/>
      </patternFill>
    </fill>
    <fill>
      <patternFill patternType="solid">
        <fgColor rgb="FFFFD7D7"/>
        <bgColor rgb="FFFFD8CE"/>
      </patternFill>
    </fill>
    <fill>
      <patternFill patternType="solid">
        <fgColor rgb="FFFFE994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00FFFFFF"/>
        </patternFill>
      </fill>
    </dxf>
    <dxf>
      <fill>
        <patternFill patternType="solid">
          <fgColor rgb="FFFFFFD7"/>
        </patternFill>
      </fill>
    </dxf>
    <dxf>
      <fill>
        <patternFill patternType="solid">
          <fgColor rgb="FF6B5E9B"/>
        </patternFill>
      </fill>
    </dxf>
    <dxf>
      <fill>
        <patternFill patternType="solid">
          <fgColor rgb="FF81D41A"/>
        </patternFill>
      </fill>
    </dxf>
    <dxf>
      <fill>
        <patternFill patternType="solid">
          <fgColor rgb="FFAFBAFF"/>
        </patternFill>
      </fill>
    </dxf>
    <dxf>
      <fill>
        <patternFill patternType="solid">
          <fgColor rgb="FFFFBF00"/>
        </patternFill>
      </fill>
    </dxf>
    <dxf>
      <fill>
        <patternFill patternType="solid">
          <fgColor rgb="FFFFD8CE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AFBAFF"/>
      <rgbColor rgb="FFFF99CC"/>
      <rgbColor rgb="FFCC99FF"/>
      <rgbColor rgb="FFFFD8CE"/>
      <rgbColor rgb="FF3366FF"/>
      <rgbColor rgb="FF33CCCC"/>
      <rgbColor rgb="FF81D41A"/>
      <rgbColor rgb="FFFFBF00"/>
      <rgbColor rgb="FFFF9900"/>
      <rgbColor rgb="FFFF6600"/>
      <rgbColor rgb="FF6B5E9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1" activeCellId="0" sqref="B1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9.46"/>
    <col collapsed="false" customWidth="true" hidden="true" outlineLevel="0" max="2" min="2" style="0" width="9.83"/>
    <col collapsed="false" customWidth="true" hidden="false" outlineLevel="0" max="3" min="3" style="0" width="3.73"/>
    <col collapsed="false" customWidth="true" hidden="false" outlineLevel="0" max="4" min="4" style="0" width="24.87"/>
    <col collapsed="false" customWidth="true" hidden="false" outlineLevel="0" max="5" min="5" style="0" width="7.41"/>
    <col collapsed="false" customWidth="true" hidden="false" outlineLevel="0" max="6" min="6" style="0" width="12.88"/>
    <col collapsed="false" customWidth="true" hidden="false" outlineLevel="0" max="7" min="7" style="0" width="7"/>
    <col collapsed="false" customWidth="true" hidden="false" outlineLevel="0" max="8" min="8" style="0" width="11.28"/>
    <col collapsed="false" customWidth="true" hidden="false" outlineLevel="0" max="9" min="9" style="0" width="7.53"/>
    <col collapsed="false" customWidth="true" hidden="false" outlineLevel="0" max="10" min="10" style="0" width="13.3"/>
    <col collapsed="false" customWidth="true" hidden="false" outlineLevel="0" max="11" min="11" style="0" width="19.18"/>
    <col collapsed="false" customWidth="true" hidden="false" outlineLevel="0" max="12" min="12" style="0" width="19.31"/>
    <col collapsed="false" customWidth="true" hidden="false" outlineLevel="0" max="13" min="13" style="0" width="8.92"/>
    <col collapsed="false" customWidth="true" hidden="false" outlineLevel="0" max="14" min="14" style="0" width="10.73"/>
    <col collapsed="false" customWidth="true" hidden="false" outlineLevel="0" max="15" min="15" style="0" width="9.03"/>
    <col collapsed="false" customWidth="true" hidden="false" outlineLevel="0" max="16" min="16" style="0" width="17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customFormat="false" ht="12.8" hidden="false" customHeight="false" outlineLevel="0" collapsed="false">
      <c r="A2" s="0" t="s">
        <v>20</v>
      </c>
      <c r="B2" s="0" t="s">
        <v>21</v>
      </c>
      <c r="C2" s="4" t="n">
        <f aca="false">SUM(fleet_age!$B$2:$E$31)/SUM(fleet_age!$B$2:$AZ$31)</f>
        <v>0.00291591339497952</v>
      </c>
      <c r="D2" s="5" t="str">
        <f aca="false">_xlfn.CONCAT(B2,"_",E2)</f>
        <v>PV_TAXI_G</v>
      </c>
      <c r="E2" s="0" t="s">
        <v>22</v>
      </c>
      <c r="F2" s="0" t="n">
        <v>0.7</v>
      </c>
      <c r="G2" s="0" t="s">
        <v>20</v>
      </c>
      <c r="H2" s="0" t="s">
        <v>23</v>
      </c>
      <c r="I2" s="0" t="s">
        <v>22</v>
      </c>
      <c r="J2" s="6" t="str">
        <f aca="false">IF(G2="PV", "gompertz", "double_logistic")</f>
        <v>gompertz</v>
      </c>
      <c r="K2" s="0" t="n">
        <f aca="false">IF(J2="gompertz", 1.798, 0.1)</f>
        <v>1.798</v>
      </c>
      <c r="L2" s="0" t="n">
        <f aca="false">IF(J2="gompertz", -0.137, 17)</f>
        <v>-0.137</v>
      </c>
      <c r="M2" s="0" t="n">
        <f aca="false">IF(E2="D", 50, 10)</f>
        <v>10</v>
      </c>
      <c r="N2" s="0" t="n">
        <v>17.787</v>
      </c>
      <c r="O2" s="0" t="n">
        <v>34.2</v>
      </c>
      <c r="P2" s="0" t="s">
        <v>24</v>
      </c>
      <c r="Q2" s="0" t="s">
        <v>25</v>
      </c>
      <c r="R2" s="0" t="s">
        <v>26</v>
      </c>
      <c r="S2" s="3" t="s">
        <v>27</v>
      </c>
      <c r="T2" s="0" t="str">
        <f aca="false">IF(E2="G","G",IF(E2="D","D",IF(E2="ELEC","ELEC",IF(E2="CNG","LPG",IF(E2="HY","FH")))))</f>
        <v>G</v>
      </c>
    </row>
    <row r="3" customFormat="false" ht="12.8" hidden="false" customHeight="false" outlineLevel="0" collapsed="false">
      <c r="A3" s="0" t="s">
        <v>20</v>
      </c>
      <c r="B3" s="0" t="s">
        <v>21</v>
      </c>
      <c r="C3" s="4"/>
      <c r="D3" s="5" t="str">
        <f aca="false">_xlfn.CONCAT(B3,"_",E3)</f>
        <v>PV_TAXI_ELEC</v>
      </c>
      <c r="E3" s="0" t="s">
        <v>28</v>
      </c>
      <c r="F3" s="0" t="n">
        <v>0.05</v>
      </c>
      <c r="G3" s="0" t="s">
        <v>20</v>
      </c>
      <c r="H3" s="0" t="s">
        <v>23</v>
      </c>
      <c r="I3" s="0" t="s">
        <v>28</v>
      </c>
      <c r="J3" s="6" t="str">
        <f aca="false">IF(G3="PV", "gompertz", "double_logistic")</f>
        <v>gompertz</v>
      </c>
      <c r="K3" s="0" t="n">
        <f aca="false">IF(J3="gompertz", 1.798, 0.1)</f>
        <v>1.798</v>
      </c>
      <c r="L3" s="0" t="n">
        <f aca="false">IF(J3="gompertz", -0.137, 17)</f>
        <v>-0.137</v>
      </c>
      <c r="M3" s="0" t="n">
        <f aca="false">IF(E3="D", 50, 10)</f>
        <v>10</v>
      </c>
      <c r="N3" s="0" t="n">
        <v>17.787</v>
      </c>
      <c r="O3" s="0" t="n">
        <v>34.2</v>
      </c>
      <c r="P3" s="0" t="s">
        <v>24</v>
      </c>
      <c r="Q3" s="0" t="s">
        <v>25</v>
      </c>
      <c r="R3" s="0" t="s">
        <v>26</v>
      </c>
      <c r="S3" s="3" t="s">
        <v>27</v>
      </c>
      <c r="T3" s="0" t="str">
        <f aca="false">IF(E3="G","G",IF(E3="D","D",IF(E3="ELEC","ELEC",IF(E3="CNG","LPG",IF(E3="HY","FH")))))</f>
        <v>ELEC</v>
      </c>
    </row>
    <row r="4" customFormat="false" ht="12.8" hidden="false" customHeight="false" outlineLevel="0" collapsed="false">
      <c r="A4" s="0" t="s">
        <v>20</v>
      </c>
      <c r="B4" s="0" t="s">
        <v>21</v>
      </c>
      <c r="C4" s="4"/>
      <c r="D4" s="5" t="str">
        <f aca="false">_xlfn.CONCAT(B4,"_",E4)</f>
        <v>PV_TAXI_CNG</v>
      </c>
      <c r="E4" s="0" t="s">
        <v>29</v>
      </c>
      <c r="F4" s="0" t="n">
        <v>0.1</v>
      </c>
      <c r="G4" s="0" t="s">
        <v>20</v>
      </c>
      <c r="H4" s="0" t="s">
        <v>23</v>
      </c>
      <c r="I4" s="0" t="s">
        <v>29</v>
      </c>
      <c r="J4" s="6" t="str">
        <f aca="false">IF(G4="PV", "gompertz", "double_logistic")</f>
        <v>gompertz</v>
      </c>
      <c r="K4" s="0" t="n">
        <f aca="false">IF(J4="gompertz", 1.798, 0.1)</f>
        <v>1.798</v>
      </c>
      <c r="L4" s="0" t="n">
        <f aca="false">IF(J4="gompertz", -0.137, 17)</f>
        <v>-0.137</v>
      </c>
      <c r="M4" s="0" t="n">
        <f aca="false">IF(E4="D", 50, 10)</f>
        <v>10</v>
      </c>
      <c r="N4" s="0" t="n">
        <v>17.787</v>
      </c>
      <c r="O4" s="0" t="n">
        <v>34.2</v>
      </c>
      <c r="P4" s="0" t="s">
        <v>24</v>
      </c>
      <c r="Q4" s="0" t="s">
        <v>25</v>
      </c>
      <c r="R4" s="0" t="s">
        <v>26</v>
      </c>
      <c r="S4" s="3" t="s">
        <v>27</v>
      </c>
      <c r="T4" s="0" t="str">
        <f aca="false">IF(E4="G","G",IF(E4="D","D",IF(E4="ELEC","ELEC",IF(E4="CNG","LPG",IF(E4="HY","FH")))))</f>
        <v>LPG</v>
      </c>
    </row>
    <row r="5" customFormat="false" ht="12.8" hidden="false" customHeight="false" outlineLevel="0" collapsed="false">
      <c r="A5" s="0" t="s">
        <v>20</v>
      </c>
      <c r="B5" s="0" t="s">
        <v>21</v>
      </c>
      <c r="C5" s="4"/>
      <c r="D5" s="5" t="str">
        <f aca="false">_xlfn.CONCAT(B5,"_",E5)</f>
        <v>PV_TAXI_HY</v>
      </c>
      <c r="E5" s="0" t="s">
        <v>30</v>
      </c>
      <c r="F5" s="0" t="n">
        <f aca="false">1-SUM(F2:F4)</f>
        <v>0.15</v>
      </c>
      <c r="G5" s="0" t="s">
        <v>20</v>
      </c>
      <c r="H5" s="0" t="s">
        <v>23</v>
      </c>
      <c r="I5" s="0" t="s">
        <v>31</v>
      </c>
      <c r="J5" s="6" t="str">
        <f aca="false">IF(G5="PV", "gompertz", "double_logistic")</f>
        <v>gompertz</v>
      </c>
      <c r="K5" s="0" t="n">
        <f aca="false">IF(J5="gompertz", 1.798, 0.1)</f>
        <v>1.798</v>
      </c>
      <c r="L5" s="0" t="n">
        <f aca="false">IF(J5="gompertz", -0.137, 17)</f>
        <v>-0.137</v>
      </c>
      <c r="M5" s="0" t="n">
        <f aca="false">IF(E5="D", 50, 10)</f>
        <v>10</v>
      </c>
      <c r="N5" s="0" t="n">
        <v>17.787</v>
      </c>
      <c r="O5" s="0" t="n">
        <v>34.2</v>
      </c>
      <c r="P5" s="0" t="s">
        <v>24</v>
      </c>
      <c r="Q5" s="0" t="s">
        <v>25</v>
      </c>
      <c r="R5" s="0" t="s">
        <v>26</v>
      </c>
      <c r="S5" s="3" t="s">
        <v>27</v>
      </c>
      <c r="T5" s="0" t="str">
        <f aca="false">IF(E5="G","G",IF(E5="D","D",IF(E5="ELEC","ELEC",IF(E5="CNG","LPG",IF(E5="HY","FH")))))</f>
        <v>FH</v>
      </c>
    </row>
    <row r="6" customFormat="false" ht="12.8" hidden="false" customHeight="false" outlineLevel="0" collapsed="false">
      <c r="A6" s="0" t="s">
        <v>20</v>
      </c>
      <c r="B6" s="0" t="s">
        <v>32</v>
      </c>
      <c r="C6" s="4" t="n">
        <f aca="false">SUM(fleet_age!$F$2:$I$31)/SUM(fleet_age!$B$2:$AZ$31)</f>
        <v>0.00145795669748976</v>
      </c>
      <c r="D6" s="5" t="str">
        <f aca="false">_xlfn.CONCAT(B6,"_",E6)</f>
        <v>PV_3W_G</v>
      </c>
      <c r="E6" s="0" t="s">
        <v>22</v>
      </c>
      <c r="F6" s="0" t="n">
        <v>0.15</v>
      </c>
      <c r="G6" s="0" t="s">
        <v>20</v>
      </c>
      <c r="H6" s="0" t="s">
        <v>23</v>
      </c>
      <c r="I6" s="0" t="s">
        <v>22</v>
      </c>
      <c r="J6" s="6" t="str">
        <f aca="false">IF(G6="PV", "gompertz", "double_logistic")</f>
        <v>gompertz</v>
      </c>
      <c r="K6" s="0" t="n">
        <f aca="false">IF(J6="gompertz", 1.798, 0.1)</f>
        <v>1.798</v>
      </c>
      <c r="L6" s="0" t="n">
        <f aca="false">IF(J6="gompertz", -0.137, 17)</f>
        <v>-0.137</v>
      </c>
      <c r="M6" s="0" t="n">
        <f aca="false">IF(E6="D", 50, 10)</f>
        <v>10</v>
      </c>
      <c r="N6" s="0" t="n">
        <v>17.787</v>
      </c>
      <c r="O6" s="0" t="n">
        <v>34.2</v>
      </c>
      <c r="P6" s="0" t="s">
        <v>24</v>
      </c>
      <c r="Q6" s="0" t="s">
        <v>25</v>
      </c>
      <c r="R6" s="0" t="s">
        <v>26</v>
      </c>
      <c r="S6" s="3" t="s">
        <v>27</v>
      </c>
      <c r="T6" s="0" t="str">
        <f aca="false">IF(E6="G","G",IF(E6="D","D",IF(E6="ELEC","ELEC",IF(E6="CNG","LPG",IF(E6="HY","FH")))))</f>
        <v>G</v>
      </c>
    </row>
    <row r="7" customFormat="false" ht="12.8" hidden="false" customHeight="false" outlineLevel="0" collapsed="false">
      <c r="A7" s="0" t="s">
        <v>20</v>
      </c>
      <c r="B7" s="0" t="s">
        <v>32</v>
      </c>
      <c r="C7" s="4"/>
      <c r="D7" s="5" t="str">
        <f aca="false">_xlfn.CONCAT(B7,"_",E7)</f>
        <v>PV_3W_ELEC</v>
      </c>
      <c r="E7" s="0" t="s">
        <v>28</v>
      </c>
      <c r="F7" s="0" t="n">
        <v>0.05</v>
      </c>
      <c r="G7" s="0" t="s">
        <v>20</v>
      </c>
      <c r="H7" s="0" t="s">
        <v>23</v>
      </c>
      <c r="I7" s="0" t="s">
        <v>28</v>
      </c>
      <c r="J7" s="6" t="str">
        <f aca="false">IF(G7="PV", "gompertz", "double_logistic")</f>
        <v>gompertz</v>
      </c>
      <c r="K7" s="0" t="n">
        <f aca="false">IF(J7="gompertz", 1.798, 0.1)</f>
        <v>1.798</v>
      </c>
      <c r="L7" s="0" t="n">
        <f aca="false">IF(J7="gompertz", -0.137, 17)</f>
        <v>-0.137</v>
      </c>
      <c r="M7" s="0" t="n">
        <f aca="false">IF(E7="D", 50, 10)</f>
        <v>10</v>
      </c>
      <c r="N7" s="0" t="n">
        <v>17.787</v>
      </c>
      <c r="O7" s="0" t="n">
        <v>34.2</v>
      </c>
      <c r="P7" s="0" t="s">
        <v>24</v>
      </c>
      <c r="Q7" s="0" t="s">
        <v>25</v>
      </c>
      <c r="R7" s="0" t="s">
        <v>26</v>
      </c>
      <c r="S7" s="3" t="s">
        <v>27</v>
      </c>
      <c r="T7" s="0" t="str">
        <f aca="false">IF(E7="G","G",IF(E7="D","D",IF(E7="ELEC","ELEC",IF(E7="CNG","LPG",IF(E7="HY","FH")))))</f>
        <v>ELEC</v>
      </c>
    </row>
    <row r="8" customFormat="false" ht="12.8" hidden="false" customHeight="false" outlineLevel="0" collapsed="false">
      <c r="A8" s="0" t="s">
        <v>20</v>
      </c>
      <c r="B8" s="0" t="s">
        <v>32</v>
      </c>
      <c r="C8" s="4"/>
      <c r="D8" s="5" t="str">
        <f aca="false">_xlfn.CONCAT(B8,"_",E8)</f>
        <v>PV_3W_CNG</v>
      </c>
      <c r="E8" s="0" t="s">
        <v>29</v>
      </c>
      <c r="F8" s="0" t="n">
        <v>0.1</v>
      </c>
      <c r="G8" s="0" t="s">
        <v>20</v>
      </c>
      <c r="H8" s="0" t="s">
        <v>23</v>
      </c>
      <c r="I8" s="0" t="s">
        <v>29</v>
      </c>
      <c r="J8" s="6" t="str">
        <f aca="false">IF(G8="PV", "gompertz", "double_logistic")</f>
        <v>gompertz</v>
      </c>
      <c r="K8" s="0" t="n">
        <f aca="false">IF(J8="gompertz", 1.798, 0.1)</f>
        <v>1.798</v>
      </c>
      <c r="L8" s="0" t="n">
        <f aca="false">IF(J8="gompertz", -0.137, 17)</f>
        <v>-0.137</v>
      </c>
      <c r="M8" s="0" t="n">
        <f aca="false">IF(E8="D", 50, 10)</f>
        <v>10</v>
      </c>
      <c r="N8" s="0" t="n">
        <v>17.787</v>
      </c>
      <c r="O8" s="0" t="n">
        <v>34.2</v>
      </c>
      <c r="P8" s="0" t="s">
        <v>24</v>
      </c>
      <c r="Q8" s="0" t="s">
        <v>25</v>
      </c>
      <c r="R8" s="0" t="s">
        <v>26</v>
      </c>
      <c r="S8" s="3" t="s">
        <v>27</v>
      </c>
      <c r="T8" s="0" t="str">
        <f aca="false">IF(E8="G","G",IF(E8="D","D",IF(E8="ELEC","ELEC",IF(E8="CNG","LPG",IF(E8="HY","FH")))))</f>
        <v>LPG</v>
      </c>
    </row>
    <row r="9" customFormat="false" ht="12.8" hidden="false" customHeight="false" outlineLevel="0" collapsed="false">
      <c r="A9" s="0" t="s">
        <v>20</v>
      </c>
      <c r="B9" s="0" t="s">
        <v>32</v>
      </c>
      <c r="C9" s="4"/>
      <c r="D9" s="5" t="str">
        <f aca="false">_xlfn.CONCAT(B9,"_",E9)</f>
        <v>PV_3W_D</v>
      </c>
      <c r="E9" s="0" t="s">
        <v>33</v>
      </c>
      <c r="F9" s="0" t="n">
        <f aca="false">1-SUM(F6:F8)</f>
        <v>0.7</v>
      </c>
      <c r="G9" s="0" t="s">
        <v>20</v>
      </c>
      <c r="H9" s="0" t="s">
        <v>34</v>
      </c>
      <c r="I9" s="0" t="s">
        <v>33</v>
      </c>
      <c r="J9" s="6" t="str">
        <f aca="false">IF(G9="PV", "gompertz", "double_logistic")</f>
        <v>gompertz</v>
      </c>
      <c r="K9" s="0" t="n">
        <f aca="false">IF(J9="gompertz", 1.798, 0.1)</f>
        <v>1.798</v>
      </c>
      <c r="L9" s="0" t="n">
        <f aca="false">IF(J9="gompertz", -0.137, 17)</f>
        <v>-0.137</v>
      </c>
      <c r="M9" s="0" t="n">
        <f aca="false">IF(E9="D", 50, 10)</f>
        <v>50</v>
      </c>
      <c r="N9" s="0" t="n">
        <v>17.787</v>
      </c>
      <c r="O9" s="0" t="n">
        <v>34.2</v>
      </c>
      <c r="P9" s="0" t="s">
        <v>24</v>
      </c>
      <c r="Q9" s="0" t="s">
        <v>25</v>
      </c>
      <c r="R9" s="0" t="s">
        <v>26</v>
      </c>
      <c r="S9" s="3" t="s">
        <v>27</v>
      </c>
      <c r="T9" s="0" t="str">
        <f aca="false">IF(E9="G","G",IF(E9="D","D",IF(E9="ELEC","ELEC",IF(E9="CNG","LPG",IF(E9="HY","FH")))))</f>
        <v>D</v>
      </c>
    </row>
    <row r="10" customFormat="false" ht="12.8" hidden="false" customHeight="false" outlineLevel="0" collapsed="false">
      <c r="A10" s="0" t="s">
        <v>20</v>
      </c>
      <c r="B10" s="0" t="s">
        <v>35</v>
      </c>
      <c r="C10" s="4" t="n">
        <f aca="false">SUM(fleet_age!$J$2:$M$31)/SUM(fleet_age!$B$2:$AZ$31)</f>
        <v>0.0291591339497952</v>
      </c>
      <c r="D10" s="5" t="str">
        <f aca="false">_xlfn.CONCAT(B10,"_",E10)</f>
        <v>PV_MINI_G</v>
      </c>
      <c r="E10" s="0" t="s">
        <v>22</v>
      </c>
      <c r="F10" s="0" t="n">
        <v>0.7</v>
      </c>
      <c r="G10" s="0" t="s">
        <v>20</v>
      </c>
      <c r="H10" s="0" t="s">
        <v>23</v>
      </c>
      <c r="I10" s="0" t="s">
        <v>22</v>
      </c>
      <c r="J10" s="6" t="str">
        <f aca="false">IF(G10="PV", "gompertz", "double_logistic")</f>
        <v>gompertz</v>
      </c>
      <c r="K10" s="0" t="n">
        <f aca="false">IF(J10="gompertz", 1.798, 0.1)</f>
        <v>1.798</v>
      </c>
      <c r="L10" s="0" t="n">
        <f aca="false">IF(J10="gompertz", -0.137, 17)</f>
        <v>-0.137</v>
      </c>
      <c r="M10" s="0" t="n">
        <f aca="false">IF(E10="D", 50, 10)</f>
        <v>10</v>
      </c>
      <c r="N10" s="0" t="n">
        <v>17.787</v>
      </c>
      <c r="O10" s="0" t="n">
        <v>34.2</v>
      </c>
      <c r="P10" s="0" t="s">
        <v>24</v>
      </c>
      <c r="Q10" s="0" t="s">
        <v>25</v>
      </c>
      <c r="R10" s="0" t="s">
        <v>26</v>
      </c>
      <c r="S10" s="3" t="s">
        <v>27</v>
      </c>
      <c r="T10" s="0" t="str">
        <f aca="false">IF(E10="G","G",IF(E10="D","D",IF(E10="ELEC","ELEC",IF(E10="CNG","LPG",IF(E10="HY","FH")))))</f>
        <v>G</v>
      </c>
    </row>
    <row r="11" customFormat="false" ht="12.8" hidden="false" customHeight="false" outlineLevel="0" collapsed="false">
      <c r="A11" s="0" t="s">
        <v>20</v>
      </c>
      <c r="B11" s="0" t="s">
        <v>35</v>
      </c>
      <c r="C11" s="4"/>
      <c r="D11" s="5" t="str">
        <f aca="false">_xlfn.CONCAT(B11,"_",E11)</f>
        <v>PV_MINI_ELEC</v>
      </c>
      <c r="E11" s="0" t="s">
        <v>28</v>
      </c>
      <c r="F11" s="0" t="n">
        <v>0.05</v>
      </c>
      <c r="G11" s="0" t="s">
        <v>20</v>
      </c>
      <c r="H11" s="0" t="s">
        <v>23</v>
      </c>
      <c r="I11" s="0" t="s">
        <v>28</v>
      </c>
      <c r="J11" s="6" t="str">
        <f aca="false">IF(G11="PV", "gompertz", "double_logistic")</f>
        <v>gompertz</v>
      </c>
      <c r="K11" s="0" t="n">
        <f aca="false">IF(J11="gompertz", 1.798, 0.1)</f>
        <v>1.798</v>
      </c>
      <c r="L11" s="0" t="n">
        <f aca="false">IF(J11="gompertz", -0.137, 17)</f>
        <v>-0.137</v>
      </c>
      <c r="M11" s="0" t="n">
        <f aca="false">IF(E11="D", 50, 10)</f>
        <v>10</v>
      </c>
      <c r="N11" s="0" t="n">
        <v>17.787</v>
      </c>
      <c r="O11" s="0" t="n">
        <v>34.2</v>
      </c>
      <c r="P11" s="0" t="s">
        <v>24</v>
      </c>
      <c r="Q11" s="0" t="s">
        <v>25</v>
      </c>
      <c r="R11" s="0" t="s">
        <v>26</v>
      </c>
      <c r="S11" s="3" t="s">
        <v>27</v>
      </c>
      <c r="T11" s="0" t="str">
        <f aca="false">IF(E11="G","G",IF(E11="D","D",IF(E11="ELEC","ELEC",IF(E11="CNG","LPG",IF(E11="HY","FH")))))</f>
        <v>ELEC</v>
      </c>
    </row>
    <row r="12" customFormat="false" ht="12.8" hidden="false" customHeight="false" outlineLevel="0" collapsed="false">
      <c r="A12" s="0" t="s">
        <v>20</v>
      </c>
      <c r="B12" s="0" t="s">
        <v>35</v>
      </c>
      <c r="C12" s="4"/>
      <c r="D12" s="5" t="str">
        <f aca="false">_xlfn.CONCAT(B12,"_",E12)</f>
        <v>PV_MINI_CNG</v>
      </c>
      <c r="E12" s="0" t="s">
        <v>29</v>
      </c>
      <c r="F12" s="0" t="n">
        <v>0.1</v>
      </c>
      <c r="G12" s="0" t="s">
        <v>20</v>
      </c>
      <c r="H12" s="0" t="s">
        <v>23</v>
      </c>
      <c r="I12" s="0" t="s">
        <v>29</v>
      </c>
      <c r="J12" s="6" t="str">
        <f aca="false">IF(G12="PV", "gompertz", "double_logistic")</f>
        <v>gompertz</v>
      </c>
      <c r="K12" s="0" t="n">
        <f aca="false">IF(J12="gompertz", 1.798, 0.1)</f>
        <v>1.798</v>
      </c>
      <c r="L12" s="0" t="n">
        <f aca="false">IF(J12="gompertz", -0.137, 17)</f>
        <v>-0.137</v>
      </c>
      <c r="M12" s="0" t="n">
        <f aca="false">IF(E12="D", 50, 10)</f>
        <v>10</v>
      </c>
      <c r="N12" s="0" t="n">
        <v>17.787</v>
      </c>
      <c r="O12" s="0" t="n">
        <v>34.2</v>
      </c>
      <c r="P12" s="0" t="s">
        <v>24</v>
      </c>
      <c r="Q12" s="0" t="s">
        <v>25</v>
      </c>
      <c r="R12" s="0" t="s">
        <v>26</v>
      </c>
      <c r="S12" s="3" t="s">
        <v>27</v>
      </c>
      <c r="T12" s="0" t="str">
        <f aca="false">IF(E12="G","G",IF(E12="D","D",IF(E12="ELEC","ELEC",IF(E12="CNG","LPG",IF(E12="HY","FH")))))</f>
        <v>LPG</v>
      </c>
    </row>
    <row r="13" customFormat="false" ht="12.8" hidden="false" customHeight="false" outlineLevel="0" collapsed="false">
      <c r="A13" s="0" t="s">
        <v>20</v>
      </c>
      <c r="B13" s="0" t="s">
        <v>35</v>
      </c>
      <c r="C13" s="4"/>
      <c r="D13" s="5" t="str">
        <f aca="false">_xlfn.CONCAT(B13,"_",E13)</f>
        <v>PV_MINI_HY</v>
      </c>
      <c r="E13" s="0" t="s">
        <v>30</v>
      </c>
      <c r="F13" s="0" t="n">
        <f aca="false">1-SUM(F10:F12)</f>
        <v>0.15</v>
      </c>
      <c r="G13" s="0" t="s">
        <v>20</v>
      </c>
      <c r="H13" s="0" t="s">
        <v>23</v>
      </c>
      <c r="I13" s="0" t="s">
        <v>31</v>
      </c>
      <c r="J13" s="6" t="str">
        <f aca="false">IF(G13="PV", "gompertz", "double_logistic")</f>
        <v>gompertz</v>
      </c>
      <c r="K13" s="0" t="n">
        <f aca="false">IF(J13="gompertz", 1.798, 0.1)</f>
        <v>1.798</v>
      </c>
      <c r="L13" s="0" t="n">
        <f aca="false">IF(J13="gompertz", -0.137, 17)</f>
        <v>-0.137</v>
      </c>
      <c r="M13" s="0" t="n">
        <f aca="false">IF(E13="D", 50, 10)</f>
        <v>10</v>
      </c>
      <c r="N13" s="0" t="n">
        <v>17.787</v>
      </c>
      <c r="O13" s="0" t="n">
        <v>34.2</v>
      </c>
      <c r="P13" s="0" t="s">
        <v>24</v>
      </c>
      <c r="Q13" s="0" t="s">
        <v>25</v>
      </c>
      <c r="R13" s="0" t="s">
        <v>26</v>
      </c>
      <c r="S13" s="3" t="s">
        <v>27</v>
      </c>
      <c r="T13" s="0" t="str">
        <f aca="false">IF(E13="G","G",IF(E13="D","D",IF(E13="ELEC","ELEC",IF(E13="CNG","LPG",IF(E13="HY","FH")))))</f>
        <v>FH</v>
      </c>
    </row>
    <row r="14" customFormat="false" ht="12.8" hidden="false" customHeight="false" outlineLevel="0" collapsed="false">
      <c r="A14" s="0" t="s">
        <v>20</v>
      </c>
      <c r="B14" s="0" t="s">
        <v>36</v>
      </c>
      <c r="C14" s="4" t="n">
        <f aca="false">SUM(fleet_age!$N$2:$Q$31)/SUM(fleet_age!$B$2:$AZ$31)</f>
        <v>0.783959143470265</v>
      </c>
      <c r="D14" s="5" t="str">
        <f aca="false">_xlfn.CONCAT(B14,"_",E14)</f>
        <v>PV_SMALL_G</v>
      </c>
      <c r="E14" s="0" t="s">
        <v>22</v>
      </c>
      <c r="F14" s="0" t="n">
        <v>0.7</v>
      </c>
      <c r="G14" s="0" t="s">
        <v>20</v>
      </c>
      <c r="H14" s="0" t="s">
        <v>37</v>
      </c>
      <c r="I14" s="0" t="s">
        <v>22</v>
      </c>
      <c r="J14" s="6" t="str">
        <f aca="false">IF(G14="PV", "gompertz", "double_logistic")</f>
        <v>gompertz</v>
      </c>
      <c r="K14" s="0" t="n">
        <f aca="false">IF(J14="gompertz", 1.798, 0.1)</f>
        <v>1.798</v>
      </c>
      <c r="L14" s="0" t="n">
        <f aca="false">IF(J14="gompertz", -0.137, 17)</f>
        <v>-0.137</v>
      </c>
      <c r="M14" s="0" t="n">
        <f aca="false">IF(E14="D", 50, 10)</f>
        <v>10</v>
      </c>
      <c r="N14" s="0" t="n">
        <v>17.787</v>
      </c>
      <c r="O14" s="0" t="n">
        <v>34.2</v>
      </c>
      <c r="P14" s="0" t="s">
        <v>24</v>
      </c>
      <c r="Q14" s="0" t="s">
        <v>25</v>
      </c>
      <c r="R14" s="0" t="s">
        <v>26</v>
      </c>
      <c r="S14" s="3" t="s">
        <v>38</v>
      </c>
      <c r="T14" s="0" t="str">
        <f aca="false">IF(E14="G","G",IF(E14="D","D",IF(E14="ELEC","ELEC",IF(E14="CNG","LPG",IF(E14="HY","FH")))))</f>
        <v>G</v>
      </c>
    </row>
    <row r="15" customFormat="false" ht="12.8" hidden="false" customHeight="false" outlineLevel="0" collapsed="false">
      <c r="A15" s="0" t="s">
        <v>20</v>
      </c>
      <c r="B15" s="0" t="s">
        <v>36</v>
      </c>
      <c r="C15" s="4"/>
      <c r="D15" s="5" t="str">
        <f aca="false">_xlfn.CONCAT(B15,"_",E15)</f>
        <v>PV_SMALL_ELEC</v>
      </c>
      <c r="E15" s="0" t="s">
        <v>28</v>
      </c>
      <c r="F15" s="0" t="n">
        <v>0.05</v>
      </c>
      <c r="G15" s="0" t="s">
        <v>20</v>
      </c>
      <c r="H15" s="0" t="s">
        <v>37</v>
      </c>
      <c r="I15" s="0" t="s">
        <v>28</v>
      </c>
      <c r="J15" s="6" t="str">
        <f aca="false">IF(G15="PV", "gompertz", "double_logistic")</f>
        <v>gompertz</v>
      </c>
      <c r="K15" s="0" t="n">
        <f aca="false">IF(J15="gompertz", 1.798, 0.1)</f>
        <v>1.798</v>
      </c>
      <c r="L15" s="0" t="n">
        <f aca="false">IF(J15="gompertz", -0.137, 17)</f>
        <v>-0.137</v>
      </c>
      <c r="M15" s="0" t="n">
        <f aca="false">IF(E15="D", 50, 10)</f>
        <v>10</v>
      </c>
      <c r="N15" s="0" t="n">
        <v>17.787</v>
      </c>
      <c r="O15" s="0" t="n">
        <v>34.2</v>
      </c>
      <c r="P15" s="0" t="s">
        <v>24</v>
      </c>
      <c r="Q15" s="0" t="s">
        <v>25</v>
      </c>
      <c r="R15" s="0" t="s">
        <v>26</v>
      </c>
      <c r="S15" s="3" t="s">
        <v>38</v>
      </c>
      <c r="T15" s="0" t="str">
        <f aca="false">IF(E15="G","G",IF(E15="D","D",IF(E15="ELEC","ELEC",IF(E15="CNG","LPG",IF(E15="HY","FH")))))</f>
        <v>ELEC</v>
      </c>
    </row>
    <row r="16" customFormat="false" ht="12.8" hidden="false" customHeight="false" outlineLevel="0" collapsed="false">
      <c r="A16" s="0" t="s">
        <v>20</v>
      </c>
      <c r="B16" s="0" t="s">
        <v>36</v>
      </c>
      <c r="C16" s="4"/>
      <c r="D16" s="5" t="str">
        <f aca="false">_xlfn.CONCAT(B16,"_",E16)</f>
        <v>PV_SMALL_CNG</v>
      </c>
      <c r="E16" s="0" t="s">
        <v>29</v>
      </c>
      <c r="F16" s="0" t="n">
        <v>0.1</v>
      </c>
      <c r="G16" s="0" t="s">
        <v>20</v>
      </c>
      <c r="H16" s="0" t="s">
        <v>23</v>
      </c>
      <c r="I16" s="0" t="s">
        <v>29</v>
      </c>
      <c r="J16" s="6" t="str">
        <f aca="false">IF(G16="PV", "gompertz", "double_logistic")</f>
        <v>gompertz</v>
      </c>
      <c r="K16" s="0" t="n">
        <f aca="false">IF(J16="gompertz", 1.798, 0.1)</f>
        <v>1.798</v>
      </c>
      <c r="L16" s="0" t="n">
        <f aca="false">IF(J16="gompertz", -0.137, 17)</f>
        <v>-0.137</v>
      </c>
      <c r="M16" s="0" t="n">
        <f aca="false">IF(E16="D", 50, 10)</f>
        <v>10</v>
      </c>
      <c r="N16" s="0" t="n">
        <v>17.787</v>
      </c>
      <c r="O16" s="0" t="n">
        <v>34.2</v>
      </c>
      <c r="P16" s="0" t="s">
        <v>24</v>
      </c>
      <c r="Q16" s="0" t="s">
        <v>25</v>
      </c>
      <c r="R16" s="0" t="s">
        <v>26</v>
      </c>
      <c r="S16" s="3" t="s">
        <v>38</v>
      </c>
      <c r="T16" s="0" t="str">
        <f aca="false">IF(E16="G","G",IF(E16="D","D",IF(E16="ELEC","ELEC",IF(E16="CNG","LPG",IF(E16="HY","FH")))))</f>
        <v>LPG</v>
      </c>
    </row>
    <row r="17" customFormat="false" ht="12.8" hidden="false" customHeight="false" outlineLevel="0" collapsed="false">
      <c r="A17" s="0" t="s">
        <v>20</v>
      </c>
      <c r="B17" s="0" t="s">
        <v>36</v>
      </c>
      <c r="C17" s="4"/>
      <c r="D17" s="5" t="str">
        <f aca="false">_xlfn.CONCAT(B17,"_",E17)</f>
        <v>PV_SMALL_HY</v>
      </c>
      <c r="E17" s="0" t="s">
        <v>30</v>
      </c>
      <c r="F17" s="0" t="n">
        <f aca="false">1-SUM(F14:F16)</f>
        <v>0.15</v>
      </c>
      <c r="G17" s="0" t="s">
        <v>20</v>
      </c>
      <c r="H17" s="0" t="s">
        <v>23</v>
      </c>
      <c r="I17" s="0" t="s">
        <v>31</v>
      </c>
      <c r="J17" s="6" t="str">
        <f aca="false">IF(G17="PV", "gompertz", "double_logistic")</f>
        <v>gompertz</v>
      </c>
      <c r="K17" s="0" t="n">
        <f aca="false">IF(J17="gompertz", 1.798, 0.1)</f>
        <v>1.798</v>
      </c>
      <c r="L17" s="0" t="n">
        <f aca="false">IF(J17="gompertz", -0.137, 17)</f>
        <v>-0.137</v>
      </c>
      <c r="M17" s="0" t="n">
        <f aca="false">IF(E17="D", 50, 10)</f>
        <v>10</v>
      </c>
      <c r="N17" s="0" t="n">
        <v>17.787</v>
      </c>
      <c r="O17" s="0" t="n">
        <v>34.2</v>
      </c>
      <c r="P17" s="0" t="s">
        <v>24</v>
      </c>
      <c r="Q17" s="0" t="s">
        <v>25</v>
      </c>
      <c r="R17" s="0" t="s">
        <v>26</v>
      </c>
      <c r="S17" s="3" t="s">
        <v>38</v>
      </c>
      <c r="T17" s="0" t="str">
        <f aca="false">IF(E17="G","G",IF(E17="D","D",IF(E17="ELEC","ELEC",IF(E17="CNG","LPG",IF(E17="HY","FH")))))</f>
        <v>FH</v>
      </c>
    </row>
    <row r="18" customFormat="false" ht="12.8" hidden="false" customHeight="false" outlineLevel="0" collapsed="false">
      <c r="A18" s="0" t="s">
        <v>20</v>
      </c>
      <c r="B18" s="0" t="s">
        <v>39</v>
      </c>
      <c r="C18" s="4" t="n">
        <f aca="false">SUM(fleet_age!$R$2:$U$31)/SUM(fleet_age!$B$2:$AZ$31)</f>
        <v>0.0270321438234108</v>
      </c>
      <c r="D18" s="5" t="str">
        <f aca="false">_xlfn.CONCAT(B18,"_",E18)</f>
        <v>PV_MEDIUM_G</v>
      </c>
      <c r="E18" s="0" t="s">
        <v>22</v>
      </c>
      <c r="F18" s="0" t="n">
        <v>0.7</v>
      </c>
      <c r="G18" s="0" t="s">
        <v>20</v>
      </c>
      <c r="H18" s="0" t="s">
        <v>40</v>
      </c>
      <c r="I18" s="0" t="s">
        <v>22</v>
      </c>
      <c r="J18" s="6" t="str">
        <f aca="false">IF(G18="PV", "gompertz", "double_logistic")</f>
        <v>gompertz</v>
      </c>
      <c r="K18" s="0" t="n">
        <f aca="false">IF(J18="gompertz", 1.798, 0.1)</f>
        <v>1.798</v>
      </c>
      <c r="L18" s="0" t="n">
        <f aca="false">IF(J18="gompertz", -0.137, 17)</f>
        <v>-0.137</v>
      </c>
      <c r="M18" s="0" t="n">
        <f aca="false">IF(E18="D", 50, 10)</f>
        <v>10</v>
      </c>
      <c r="N18" s="0" t="n">
        <v>17.787</v>
      </c>
      <c r="O18" s="0" t="n">
        <v>34.2</v>
      </c>
      <c r="P18" s="0" t="s">
        <v>24</v>
      </c>
      <c r="Q18" s="0" t="s">
        <v>25</v>
      </c>
      <c r="R18" s="0" t="s">
        <v>26</v>
      </c>
      <c r="S18" s="3" t="s">
        <v>38</v>
      </c>
      <c r="T18" s="0" t="str">
        <f aca="false">IF(E18="G","G",IF(E18="D","D",IF(E18="ELEC","ELEC",IF(E18="CNG","LPG",IF(E18="HY","FH")))))</f>
        <v>G</v>
      </c>
    </row>
    <row r="19" customFormat="false" ht="12.8" hidden="false" customHeight="false" outlineLevel="0" collapsed="false">
      <c r="A19" s="0" t="s">
        <v>20</v>
      </c>
      <c r="B19" s="0" t="s">
        <v>39</v>
      </c>
      <c r="C19" s="4"/>
      <c r="D19" s="5" t="str">
        <f aca="false">_xlfn.CONCAT(B19,"_",E19)</f>
        <v>PV_MEDIUM_ELEC</v>
      </c>
      <c r="E19" s="0" t="s">
        <v>28</v>
      </c>
      <c r="F19" s="0" t="n">
        <v>0.05</v>
      </c>
      <c r="G19" s="0" t="s">
        <v>20</v>
      </c>
      <c r="H19" s="0" t="s">
        <v>40</v>
      </c>
      <c r="I19" s="0" t="s">
        <v>28</v>
      </c>
      <c r="J19" s="6" t="str">
        <f aca="false">IF(G19="PV", "gompertz", "double_logistic")</f>
        <v>gompertz</v>
      </c>
      <c r="K19" s="0" t="n">
        <f aca="false">IF(J19="gompertz", 1.798, 0.1)</f>
        <v>1.798</v>
      </c>
      <c r="L19" s="0" t="n">
        <f aca="false">IF(J19="gompertz", -0.137, 17)</f>
        <v>-0.137</v>
      </c>
      <c r="M19" s="0" t="n">
        <f aca="false">IF(E19="D", 50, 10)</f>
        <v>10</v>
      </c>
      <c r="N19" s="0" t="n">
        <v>17.787</v>
      </c>
      <c r="O19" s="0" t="n">
        <v>34.2</v>
      </c>
      <c r="P19" s="0" t="s">
        <v>24</v>
      </c>
      <c r="Q19" s="0" t="s">
        <v>25</v>
      </c>
      <c r="R19" s="0" t="s">
        <v>26</v>
      </c>
      <c r="S19" s="3" t="s">
        <v>38</v>
      </c>
      <c r="T19" s="0" t="str">
        <f aca="false">IF(E19="G","G",IF(E19="D","D",IF(E19="ELEC","ELEC",IF(E19="CNG","LPG",IF(E19="HY","FH")))))</f>
        <v>ELEC</v>
      </c>
    </row>
    <row r="20" customFormat="false" ht="12.8" hidden="false" customHeight="false" outlineLevel="0" collapsed="false">
      <c r="A20" s="0" t="s">
        <v>20</v>
      </c>
      <c r="B20" s="0" t="s">
        <v>39</v>
      </c>
      <c r="C20" s="4"/>
      <c r="D20" s="5" t="str">
        <f aca="false">_xlfn.CONCAT(B20,"_",E20)</f>
        <v>PV_MEDIUM_CNG</v>
      </c>
      <c r="E20" s="0" t="s">
        <v>29</v>
      </c>
      <c r="F20" s="0" t="n">
        <v>0.1</v>
      </c>
      <c r="G20" s="0" t="s">
        <v>20</v>
      </c>
      <c r="H20" s="0" t="s">
        <v>23</v>
      </c>
      <c r="I20" s="0" t="s">
        <v>29</v>
      </c>
      <c r="J20" s="6" t="str">
        <f aca="false">IF(G20="PV", "gompertz", "double_logistic")</f>
        <v>gompertz</v>
      </c>
      <c r="K20" s="0" t="n">
        <f aca="false">IF(J20="gompertz", 1.798, 0.1)</f>
        <v>1.798</v>
      </c>
      <c r="L20" s="0" t="n">
        <f aca="false">IF(J20="gompertz", -0.137, 17)</f>
        <v>-0.137</v>
      </c>
      <c r="M20" s="0" t="n">
        <f aca="false">IF(E20="D", 50, 10)</f>
        <v>10</v>
      </c>
      <c r="N20" s="0" t="n">
        <v>17.787</v>
      </c>
      <c r="O20" s="0" t="n">
        <v>34.2</v>
      </c>
      <c r="P20" s="0" t="s">
        <v>24</v>
      </c>
      <c r="Q20" s="0" t="s">
        <v>25</v>
      </c>
      <c r="R20" s="0" t="s">
        <v>26</v>
      </c>
      <c r="S20" s="3" t="s">
        <v>38</v>
      </c>
      <c r="T20" s="0" t="str">
        <f aca="false">IF(E20="G","G",IF(E20="D","D",IF(E20="ELEC","ELEC",IF(E20="CNG","LPG",IF(E20="HY","FH")))))</f>
        <v>LPG</v>
      </c>
    </row>
    <row r="21" customFormat="false" ht="12.8" hidden="false" customHeight="false" outlineLevel="0" collapsed="false">
      <c r="A21" s="0" t="s">
        <v>20</v>
      </c>
      <c r="B21" s="0" t="s">
        <v>39</v>
      </c>
      <c r="C21" s="4"/>
      <c r="D21" s="5" t="str">
        <f aca="false">_xlfn.CONCAT(B21,"_",E21)</f>
        <v>PV_MEDIUM_HY</v>
      </c>
      <c r="E21" s="0" t="s">
        <v>30</v>
      </c>
      <c r="F21" s="0" t="n">
        <f aca="false">1-SUM(F18:F20)</f>
        <v>0.15</v>
      </c>
      <c r="G21" s="0" t="s">
        <v>20</v>
      </c>
      <c r="H21" s="0" t="s">
        <v>23</v>
      </c>
      <c r="I21" s="0" t="s">
        <v>31</v>
      </c>
      <c r="J21" s="6" t="str">
        <f aca="false">IF(G21="PV", "gompertz", "double_logistic")</f>
        <v>gompertz</v>
      </c>
      <c r="K21" s="0" t="n">
        <f aca="false">IF(J21="gompertz", 1.798, 0.1)</f>
        <v>1.798</v>
      </c>
      <c r="L21" s="0" t="n">
        <f aca="false">IF(J21="gompertz", -0.137, 17)</f>
        <v>-0.137</v>
      </c>
      <c r="M21" s="0" t="n">
        <f aca="false">IF(E21="D", 50, 10)</f>
        <v>10</v>
      </c>
      <c r="N21" s="0" t="n">
        <v>17.787</v>
      </c>
      <c r="O21" s="0" t="n">
        <v>34.2</v>
      </c>
      <c r="P21" s="0" t="s">
        <v>24</v>
      </c>
      <c r="Q21" s="0" t="s">
        <v>25</v>
      </c>
      <c r="R21" s="0" t="s">
        <v>26</v>
      </c>
      <c r="S21" s="3" t="s">
        <v>38</v>
      </c>
      <c r="T21" s="0" t="str">
        <f aca="false">IF(E21="G","G",IF(E21="D","D",IF(E21="ELEC","ELEC",IF(E21="CNG","LPG",IF(E21="HY","FH")))))</f>
        <v>FH</v>
      </c>
    </row>
    <row r="22" customFormat="false" ht="12.8" hidden="false" customHeight="false" outlineLevel="0" collapsed="false">
      <c r="A22" s="0" t="s">
        <v>20</v>
      </c>
      <c r="B22" s="0" t="s">
        <v>41</v>
      </c>
      <c r="C22" s="4" t="n">
        <f aca="false">SUM(fleet_age!$V$2:$Y$31)/SUM(fleet_age!$B$2:$AZ$31)</f>
        <v>0.0264136052817973</v>
      </c>
      <c r="D22" s="5" t="str">
        <f aca="false">_xlfn.CONCAT(B22,"_",E22)</f>
        <v>PV_LARGE_G</v>
      </c>
      <c r="E22" s="0" t="s">
        <v>22</v>
      </c>
      <c r="F22" s="0" t="n">
        <v>0.7</v>
      </c>
      <c r="G22" s="0" t="s">
        <v>20</v>
      </c>
      <c r="H22" s="0" t="s">
        <v>42</v>
      </c>
      <c r="I22" s="0" t="s">
        <v>22</v>
      </c>
      <c r="J22" s="6" t="str">
        <f aca="false">IF(G22="PV", "gompertz", "double_logistic")</f>
        <v>gompertz</v>
      </c>
      <c r="K22" s="0" t="n">
        <f aca="false">IF(J22="gompertz", 1.798, 0.1)</f>
        <v>1.798</v>
      </c>
      <c r="L22" s="0" t="n">
        <f aca="false">IF(J22="gompertz", -0.137, 17)</f>
        <v>-0.137</v>
      </c>
      <c r="M22" s="0" t="n">
        <f aca="false">IF(E22="D", 50, 10)</f>
        <v>10</v>
      </c>
      <c r="N22" s="0" t="n">
        <v>17.787</v>
      </c>
      <c r="O22" s="0" t="n">
        <v>34.2</v>
      </c>
      <c r="P22" s="0" t="s">
        <v>24</v>
      </c>
      <c r="Q22" s="0" t="s">
        <v>25</v>
      </c>
      <c r="R22" s="0" t="s">
        <v>26</v>
      </c>
      <c r="S22" s="3" t="s">
        <v>43</v>
      </c>
      <c r="T22" s="0" t="str">
        <f aca="false">IF(E22="G","G",IF(E22="D","D",IF(E22="ELEC","ELEC",IF(E22="CNG","LPG",IF(E22="HY","FH")))))</f>
        <v>G</v>
      </c>
    </row>
    <row r="23" customFormat="false" ht="12.8" hidden="false" customHeight="false" outlineLevel="0" collapsed="false">
      <c r="A23" s="0" t="s">
        <v>20</v>
      </c>
      <c r="B23" s="0" t="s">
        <v>41</v>
      </c>
      <c r="C23" s="4"/>
      <c r="D23" s="5" t="str">
        <f aca="false">_xlfn.CONCAT(B23,"_",E23)</f>
        <v>PV_LARGE_ELEC</v>
      </c>
      <c r="E23" s="0" t="s">
        <v>28</v>
      </c>
      <c r="F23" s="0" t="n">
        <v>0.05</v>
      </c>
      <c r="G23" s="0" t="s">
        <v>20</v>
      </c>
      <c r="H23" s="0" t="s">
        <v>42</v>
      </c>
      <c r="I23" s="0" t="s">
        <v>28</v>
      </c>
      <c r="J23" s="6" t="str">
        <f aca="false">IF(G23="PV", "gompertz", "double_logistic")</f>
        <v>gompertz</v>
      </c>
      <c r="K23" s="0" t="n">
        <f aca="false">IF(J23="gompertz", 1.798, 0.1)</f>
        <v>1.798</v>
      </c>
      <c r="L23" s="0" t="n">
        <f aca="false">IF(J23="gompertz", -0.137, 17)</f>
        <v>-0.137</v>
      </c>
      <c r="M23" s="0" t="n">
        <f aca="false">IF(E23="D", 50, 10)</f>
        <v>10</v>
      </c>
      <c r="N23" s="0" t="n">
        <v>17.787</v>
      </c>
      <c r="O23" s="0" t="n">
        <v>34.2</v>
      </c>
      <c r="P23" s="0" t="s">
        <v>24</v>
      </c>
      <c r="Q23" s="0" t="s">
        <v>25</v>
      </c>
      <c r="R23" s="0" t="s">
        <v>26</v>
      </c>
      <c r="S23" s="3" t="s">
        <v>43</v>
      </c>
      <c r="T23" s="0" t="str">
        <f aca="false">IF(E23="G","G",IF(E23="D","D",IF(E23="ELEC","ELEC",IF(E23="CNG","LPG",IF(E23="HY","FH")))))</f>
        <v>ELEC</v>
      </c>
    </row>
    <row r="24" customFormat="false" ht="12.8" hidden="false" customHeight="false" outlineLevel="0" collapsed="false">
      <c r="A24" s="0" t="s">
        <v>20</v>
      </c>
      <c r="B24" s="0" t="s">
        <v>41</v>
      </c>
      <c r="C24" s="4"/>
      <c r="D24" s="5" t="str">
        <f aca="false">_xlfn.CONCAT(B24,"_",E24)</f>
        <v>PV_LARGE_CNG</v>
      </c>
      <c r="E24" s="0" t="s">
        <v>29</v>
      </c>
      <c r="F24" s="0" t="n">
        <v>0.1</v>
      </c>
      <c r="G24" s="0" t="s">
        <v>20</v>
      </c>
      <c r="H24" s="0" t="s">
        <v>44</v>
      </c>
      <c r="I24" s="0" t="s">
        <v>29</v>
      </c>
      <c r="J24" s="6" t="str">
        <f aca="false">IF(G24="PV", "gompertz", "double_logistic")</f>
        <v>gompertz</v>
      </c>
      <c r="K24" s="0" t="n">
        <f aca="false">IF(J24="gompertz", 1.798, 0.1)</f>
        <v>1.798</v>
      </c>
      <c r="L24" s="0" t="n">
        <f aca="false">IF(J24="gompertz", -0.137, 17)</f>
        <v>-0.137</v>
      </c>
      <c r="M24" s="0" t="n">
        <f aca="false">IF(E24="D", 50, 10)</f>
        <v>10</v>
      </c>
      <c r="N24" s="0" t="n">
        <v>17.787</v>
      </c>
      <c r="O24" s="0" t="n">
        <v>34.2</v>
      </c>
      <c r="P24" s="0" t="s">
        <v>24</v>
      </c>
      <c r="Q24" s="0" t="s">
        <v>25</v>
      </c>
      <c r="R24" s="0" t="s">
        <v>26</v>
      </c>
      <c r="S24" s="3" t="s">
        <v>43</v>
      </c>
      <c r="T24" s="0" t="str">
        <f aca="false">IF(E24="G","G",IF(E24="D","D",IF(E24="ELEC","ELEC",IF(E24="CNG","LPG",IF(E24="HY","FH")))))</f>
        <v>LPG</v>
      </c>
    </row>
    <row r="25" customFormat="false" ht="12.8" hidden="false" customHeight="false" outlineLevel="0" collapsed="false">
      <c r="A25" s="0" t="s">
        <v>20</v>
      </c>
      <c r="B25" s="0" t="s">
        <v>41</v>
      </c>
      <c r="C25" s="4"/>
      <c r="D25" s="5" t="str">
        <f aca="false">_xlfn.CONCAT(B25,"_",E25)</f>
        <v>PV_LARGE_HY</v>
      </c>
      <c r="E25" s="0" t="s">
        <v>30</v>
      </c>
      <c r="F25" s="0" t="n">
        <f aca="false">1-SUM(F22:F24)</f>
        <v>0.15</v>
      </c>
      <c r="G25" s="0" t="s">
        <v>20</v>
      </c>
      <c r="H25" s="0" t="s">
        <v>44</v>
      </c>
      <c r="I25" s="0" t="s">
        <v>31</v>
      </c>
      <c r="J25" s="6" t="str">
        <f aca="false">IF(G25="PV", "gompertz", "double_logistic")</f>
        <v>gompertz</v>
      </c>
      <c r="K25" s="0" t="n">
        <f aca="false">IF(J25="gompertz", 1.798, 0.1)</f>
        <v>1.798</v>
      </c>
      <c r="L25" s="0" t="n">
        <f aca="false">IF(J25="gompertz", -0.137, 17)</f>
        <v>-0.137</v>
      </c>
      <c r="M25" s="0" t="n">
        <f aca="false">IF(E25="D", 50, 10)</f>
        <v>10</v>
      </c>
      <c r="N25" s="0" t="n">
        <v>17.787</v>
      </c>
      <c r="O25" s="0" t="n">
        <v>34.2</v>
      </c>
      <c r="P25" s="0" t="s">
        <v>24</v>
      </c>
      <c r="Q25" s="0" t="s">
        <v>25</v>
      </c>
      <c r="R25" s="0" t="s">
        <v>26</v>
      </c>
      <c r="S25" s="3" t="s">
        <v>43</v>
      </c>
      <c r="T25" s="0" t="str">
        <f aca="false">IF(E25="G","G",IF(E25="D","D",IF(E25="ELEC","ELEC",IF(E25="CNG","LPG",IF(E25="HY","FH")))))</f>
        <v>FH</v>
      </c>
    </row>
    <row r="26" customFormat="false" ht="12.8" hidden="false" customHeight="false" outlineLevel="0" collapsed="false">
      <c r="A26" s="0" t="s">
        <v>45</v>
      </c>
      <c r="B26" s="0" t="s">
        <v>46</v>
      </c>
      <c r="C26" s="4" t="n">
        <f aca="false">SUM(fleet_age!$Z$2:$AC$31)/SUM(fleet_age!$B$2:$AZ$31)</f>
        <v>0.00264136052817973</v>
      </c>
      <c r="D26" s="5" t="str">
        <f aca="false">_xlfn.CONCAT(B26,"_",E26)</f>
        <v>BUS_URBAN_D</v>
      </c>
      <c r="E26" s="0" t="s">
        <v>33</v>
      </c>
      <c r="F26" s="0" t="n">
        <v>0.7</v>
      </c>
      <c r="G26" s="0" t="s">
        <v>20</v>
      </c>
      <c r="H26" s="0" t="s">
        <v>44</v>
      </c>
      <c r="I26" s="0" t="s">
        <v>33</v>
      </c>
      <c r="J26" s="6" t="str">
        <f aca="false">IF(G26="PV", "gompertz", "double_logistic")</f>
        <v>gompertz</v>
      </c>
      <c r="K26" s="0" t="n">
        <f aca="false">IF(J26="gompertz", 1.798, 0.1)</f>
        <v>1.798</v>
      </c>
      <c r="L26" s="0" t="n">
        <f aca="false">IF(J26="gompertz", -0.137, 17)</f>
        <v>-0.137</v>
      </c>
      <c r="M26" s="0" t="n">
        <f aca="false">IF(E26="D", 50, 10)</f>
        <v>50</v>
      </c>
      <c r="N26" s="0" t="n">
        <v>10.752</v>
      </c>
      <c r="O26" s="0" t="n">
        <v>22.8</v>
      </c>
      <c r="P26" s="0" t="s">
        <v>47</v>
      </c>
      <c r="Q26" s="0" t="s">
        <v>48</v>
      </c>
      <c r="R26" s="0" t="s">
        <v>49</v>
      </c>
      <c r="S26" s="3" t="s">
        <v>50</v>
      </c>
      <c r="T26" s="0" t="str">
        <f aca="false">IF(E26="G","G",IF(E26="D","D",IF(E26="ELEC","ELEC",IF(E26="CNG","LPG",IF(E26="HY","FH")))))</f>
        <v>D</v>
      </c>
    </row>
    <row r="27" customFormat="false" ht="12.8" hidden="false" customHeight="false" outlineLevel="0" collapsed="false">
      <c r="A27" s="0" t="s">
        <v>45</v>
      </c>
      <c r="B27" s="0" t="s">
        <v>46</v>
      </c>
      <c r="C27" s="4"/>
      <c r="D27" s="5" t="str">
        <f aca="false">_xlfn.CONCAT(B27,"_",E27)</f>
        <v>BUS_URBAN_ELEC</v>
      </c>
      <c r="E27" s="0" t="s">
        <v>28</v>
      </c>
      <c r="F27" s="0" t="n">
        <v>0.1</v>
      </c>
      <c r="G27" s="0" t="s">
        <v>20</v>
      </c>
      <c r="H27" s="0" t="s">
        <v>44</v>
      </c>
      <c r="I27" s="0" t="s">
        <v>28</v>
      </c>
      <c r="J27" s="6" t="str">
        <f aca="false">IF(G27="PV", "gompertz", "double_logistic")</f>
        <v>gompertz</v>
      </c>
      <c r="K27" s="0" t="n">
        <f aca="false">IF(J27="gompertz", 1.798, 0.1)</f>
        <v>1.798</v>
      </c>
      <c r="L27" s="0" t="n">
        <f aca="false">IF(J27="gompertz", -0.137, 17)</f>
        <v>-0.137</v>
      </c>
      <c r="M27" s="0" t="n">
        <f aca="false">IF(E27="D", 50, 10)</f>
        <v>10</v>
      </c>
      <c r="N27" s="0" t="n">
        <v>10.752</v>
      </c>
      <c r="O27" s="0" t="n">
        <v>22.8</v>
      </c>
      <c r="P27" s="0" t="s">
        <v>47</v>
      </c>
      <c r="Q27" s="0" t="s">
        <v>48</v>
      </c>
      <c r="R27" s="0" t="s">
        <v>28</v>
      </c>
      <c r="S27" s="3" t="s">
        <v>50</v>
      </c>
      <c r="T27" s="0" t="str">
        <f aca="false">IF(E27="G","G",IF(E27="D","D",IF(E27="ELEC","ELEC",IF(E27="CNG","LPG",IF(E27="HY","FH")))))</f>
        <v>ELEC</v>
      </c>
    </row>
    <row r="28" customFormat="false" ht="12.8" hidden="false" customHeight="false" outlineLevel="0" collapsed="false">
      <c r="A28" s="0" t="s">
        <v>45</v>
      </c>
      <c r="B28" s="0" t="s">
        <v>46</v>
      </c>
      <c r="C28" s="4"/>
      <c r="D28" s="5" t="str">
        <f aca="false">_xlfn.CONCAT(B28,"_",E28)</f>
        <v>BUS_URBAN_CNG</v>
      </c>
      <c r="E28" s="0" t="s">
        <v>29</v>
      </c>
      <c r="F28" s="0" t="n">
        <v>0.1</v>
      </c>
      <c r="G28" s="0" t="s">
        <v>20</v>
      </c>
      <c r="H28" s="0" t="s">
        <v>44</v>
      </c>
      <c r="I28" s="0" t="s">
        <v>29</v>
      </c>
      <c r="J28" s="6" t="str">
        <f aca="false">IF(G28="PV", "gompertz", "double_logistic")</f>
        <v>gompertz</v>
      </c>
      <c r="K28" s="0" t="n">
        <f aca="false">IF(J28="gompertz", 1.798, 0.1)</f>
        <v>1.798</v>
      </c>
      <c r="L28" s="0" t="n">
        <f aca="false">IF(J28="gompertz", -0.137, 17)</f>
        <v>-0.137</v>
      </c>
      <c r="M28" s="0" t="n">
        <f aca="false">IF(E28="D", 50, 10)</f>
        <v>10</v>
      </c>
      <c r="N28" s="0" t="n">
        <v>10.752</v>
      </c>
      <c r="O28" s="0" t="n">
        <v>22.8</v>
      </c>
      <c r="P28" s="0" t="s">
        <v>47</v>
      </c>
      <c r="Q28" s="0" t="s">
        <v>48</v>
      </c>
      <c r="R28" s="0" t="s">
        <v>49</v>
      </c>
      <c r="S28" s="3" t="s">
        <v>50</v>
      </c>
      <c r="T28" s="0" t="str">
        <f aca="false">IF(E28="G","G",IF(E28="D","D",IF(E28="ELEC","ELEC",IF(E28="CNG","LPG",IF(E28="HY","FH")))))</f>
        <v>LPG</v>
      </c>
    </row>
    <row r="29" customFormat="false" ht="12.8" hidden="false" customHeight="false" outlineLevel="0" collapsed="false">
      <c r="A29" s="0" t="s">
        <v>45</v>
      </c>
      <c r="B29" s="0" t="s">
        <v>46</v>
      </c>
      <c r="C29" s="4"/>
      <c r="D29" s="5" t="str">
        <f aca="false">_xlfn.CONCAT(B29,"_",E29)</f>
        <v>BUS_URBAN_HY</v>
      </c>
      <c r="E29" s="0" t="s">
        <v>30</v>
      </c>
      <c r="F29" s="0" t="n">
        <f aca="false">1-SUM(F26:F28)</f>
        <v>0.1</v>
      </c>
      <c r="G29" s="0" t="s">
        <v>20</v>
      </c>
      <c r="H29" s="0" t="s">
        <v>44</v>
      </c>
      <c r="I29" s="0" t="s">
        <v>51</v>
      </c>
      <c r="J29" s="6" t="str">
        <f aca="false">IF(G29="PV", "gompertz", "double_logistic")</f>
        <v>gompertz</v>
      </c>
      <c r="K29" s="0" t="n">
        <f aca="false">IF(J29="gompertz", 1.798, 0.1)</f>
        <v>1.798</v>
      </c>
      <c r="L29" s="0" t="n">
        <f aca="false">IF(J29="gompertz", -0.137, 17)</f>
        <v>-0.137</v>
      </c>
      <c r="M29" s="0" t="n">
        <f aca="false">IF(E29="D", 50, 10)</f>
        <v>10</v>
      </c>
      <c r="N29" s="0" t="n">
        <v>10.752</v>
      </c>
      <c r="O29" s="0" t="n">
        <v>22.8</v>
      </c>
      <c r="P29" s="0" t="s">
        <v>47</v>
      </c>
      <c r="Q29" s="0" t="s">
        <v>48</v>
      </c>
      <c r="R29" s="0" t="s">
        <v>49</v>
      </c>
      <c r="S29" s="3" t="s">
        <v>50</v>
      </c>
      <c r="T29" s="0" t="str">
        <f aca="false">IF(E29="G","G",IF(E29="D","D",IF(E29="ELEC","ELEC",IF(E29="CNG","LPG",IF(E29="HY","FH")))))</f>
        <v>FH</v>
      </c>
    </row>
    <row r="30" customFormat="false" ht="12.8" hidden="false" customHeight="false" outlineLevel="0" collapsed="false">
      <c r="A30" s="0" t="s">
        <v>45</v>
      </c>
      <c r="B30" s="0" t="s">
        <v>52</v>
      </c>
      <c r="C30" s="4" t="n">
        <f aca="false">SUM(fleet_age!$AD$2:$AG$31)/SUM(fleet_age!$B$2:$AZ$31)</f>
        <v>0.00264136052817973</v>
      </c>
      <c r="D30" s="5" t="str">
        <f aca="false">_xlfn.CONCAT(B30,"_",E30)</f>
        <v>BUS_COACH_D</v>
      </c>
      <c r="E30" s="0" t="s">
        <v>33</v>
      </c>
      <c r="F30" s="0" t="n">
        <v>0.7</v>
      </c>
      <c r="G30" s="0" t="s">
        <v>20</v>
      </c>
      <c r="H30" s="0" t="s">
        <v>44</v>
      </c>
      <c r="I30" s="0" t="s">
        <v>33</v>
      </c>
      <c r="J30" s="6" t="str">
        <f aca="false">IF(G30="PV", "gompertz", "double_logistic")</f>
        <v>gompertz</v>
      </c>
      <c r="K30" s="0" t="n">
        <f aca="false">IF(J30="gompertz", 1.798, 0.1)</f>
        <v>1.798</v>
      </c>
      <c r="L30" s="0" t="n">
        <f aca="false">IF(J30="gompertz", -0.137, 17)</f>
        <v>-0.137</v>
      </c>
      <c r="M30" s="0" t="n">
        <f aca="false">IF(E30="D", 50, 10)</f>
        <v>50</v>
      </c>
      <c r="N30" s="0" t="n">
        <v>10.752</v>
      </c>
      <c r="O30" s="0" t="n">
        <v>22.8</v>
      </c>
      <c r="P30" s="0" t="s">
        <v>47</v>
      </c>
      <c r="Q30" s="0" t="s">
        <v>53</v>
      </c>
      <c r="R30" s="0" t="s">
        <v>49</v>
      </c>
      <c r="S30" s="3" t="s">
        <v>54</v>
      </c>
      <c r="T30" s="0" t="str">
        <f aca="false">IF(E30="G","G",IF(E30="D","D",IF(E30="ELEC","ELEC",IF(E30="CNG","LPG",IF(E30="HY","FH")))))</f>
        <v>D</v>
      </c>
    </row>
    <row r="31" customFormat="false" ht="12.8" hidden="false" customHeight="false" outlineLevel="0" collapsed="false">
      <c r="A31" s="0" t="s">
        <v>45</v>
      </c>
      <c r="B31" s="0" t="s">
        <v>52</v>
      </c>
      <c r="C31" s="4"/>
      <c r="D31" s="5" t="str">
        <f aca="false">_xlfn.CONCAT(B31,"_",E31)</f>
        <v>BUS_COACH_ELEC</v>
      </c>
      <c r="E31" s="0" t="s">
        <v>28</v>
      </c>
      <c r="F31" s="0" t="n">
        <v>0.1</v>
      </c>
      <c r="G31" s="0" t="s">
        <v>20</v>
      </c>
      <c r="H31" s="0" t="s">
        <v>44</v>
      </c>
      <c r="I31" s="0" t="s">
        <v>28</v>
      </c>
      <c r="J31" s="6" t="str">
        <f aca="false">IF(G31="PV", "gompertz", "double_logistic")</f>
        <v>gompertz</v>
      </c>
      <c r="K31" s="0" t="n">
        <f aca="false">IF(J31="gompertz", 1.798, 0.1)</f>
        <v>1.798</v>
      </c>
      <c r="L31" s="0" t="n">
        <f aca="false">IF(J31="gompertz", -0.137, 17)</f>
        <v>-0.137</v>
      </c>
      <c r="M31" s="0" t="n">
        <f aca="false">IF(E31="D", 50, 10)</f>
        <v>10</v>
      </c>
      <c r="N31" s="0" t="n">
        <v>10.752</v>
      </c>
      <c r="O31" s="0" t="n">
        <v>22.8</v>
      </c>
      <c r="P31" s="0" t="s">
        <v>47</v>
      </c>
      <c r="Q31" s="0" t="s">
        <v>53</v>
      </c>
      <c r="R31" s="0" t="s">
        <v>28</v>
      </c>
      <c r="S31" s="3" t="s">
        <v>54</v>
      </c>
      <c r="T31" s="0" t="str">
        <f aca="false">IF(E31="G","G",IF(E31="D","D",IF(E31="ELEC","ELEC",IF(E31="CNG","LPG",IF(E31="HY","FH")))))</f>
        <v>ELEC</v>
      </c>
    </row>
    <row r="32" customFormat="false" ht="12.8" hidden="false" customHeight="false" outlineLevel="0" collapsed="false">
      <c r="A32" s="0" t="s">
        <v>45</v>
      </c>
      <c r="B32" s="0" t="s">
        <v>52</v>
      </c>
      <c r="C32" s="4"/>
      <c r="D32" s="5" t="str">
        <f aca="false">_xlfn.CONCAT(B32,"_",E32)</f>
        <v>BUS_COACH_CNG</v>
      </c>
      <c r="E32" s="0" t="s">
        <v>29</v>
      </c>
      <c r="F32" s="0" t="n">
        <v>0.1</v>
      </c>
      <c r="G32" s="0" t="s">
        <v>20</v>
      </c>
      <c r="H32" s="0" t="s">
        <v>44</v>
      </c>
      <c r="I32" s="0" t="s">
        <v>29</v>
      </c>
      <c r="J32" s="6" t="str">
        <f aca="false">IF(G32="PV", "gompertz", "double_logistic")</f>
        <v>gompertz</v>
      </c>
      <c r="K32" s="0" t="n">
        <f aca="false">IF(J32="gompertz", 1.798, 0.1)</f>
        <v>1.798</v>
      </c>
      <c r="L32" s="0" t="n">
        <f aca="false">IF(J32="gompertz", -0.137, 17)</f>
        <v>-0.137</v>
      </c>
      <c r="M32" s="0" t="n">
        <f aca="false">IF(E32="D", 50, 10)</f>
        <v>10</v>
      </c>
      <c r="N32" s="0" t="n">
        <v>10.752</v>
      </c>
      <c r="O32" s="0" t="n">
        <v>22.8</v>
      </c>
      <c r="P32" s="0" t="s">
        <v>47</v>
      </c>
      <c r="Q32" s="0" t="s">
        <v>53</v>
      </c>
      <c r="R32" s="0" t="s">
        <v>49</v>
      </c>
      <c r="S32" s="3" t="s">
        <v>54</v>
      </c>
      <c r="T32" s="0" t="str">
        <f aca="false">IF(E32="G","G",IF(E32="D","D",IF(E32="ELEC","ELEC",IF(E32="CNG","LPG",IF(E32="HY","FH")))))</f>
        <v>LPG</v>
      </c>
    </row>
    <row r="33" customFormat="false" ht="12.8" hidden="false" customHeight="false" outlineLevel="0" collapsed="false">
      <c r="A33" s="0" t="s">
        <v>45</v>
      </c>
      <c r="B33" s="0" t="s">
        <v>52</v>
      </c>
      <c r="C33" s="4"/>
      <c r="D33" s="5" t="str">
        <f aca="false">_xlfn.CONCAT(B33,"_",E33)</f>
        <v>BUS_COACH_HY</v>
      </c>
      <c r="E33" s="0" t="s">
        <v>30</v>
      </c>
      <c r="F33" s="0" t="n">
        <f aca="false">1-SUM(F30:F32)</f>
        <v>0.1</v>
      </c>
      <c r="G33" s="0" t="s">
        <v>20</v>
      </c>
      <c r="H33" s="0" t="s">
        <v>44</v>
      </c>
      <c r="I33" s="0" t="s">
        <v>31</v>
      </c>
      <c r="J33" s="6" t="str">
        <f aca="false">IF(G33="PV", "gompertz", "double_logistic")</f>
        <v>gompertz</v>
      </c>
      <c r="K33" s="0" t="n">
        <f aca="false">IF(J33="gompertz", 1.798, 0.1)</f>
        <v>1.798</v>
      </c>
      <c r="L33" s="0" t="n">
        <f aca="false">IF(J33="gompertz", -0.137, 17)</f>
        <v>-0.137</v>
      </c>
      <c r="M33" s="0" t="n">
        <f aca="false">IF(E33="D", 50, 10)</f>
        <v>10</v>
      </c>
      <c r="N33" s="0" t="n">
        <v>10.752</v>
      </c>
      <c r="O33" s="0" t="n">
        <v>22.8</v>
      </c>
      <c r="P33" s="0" t="s">
        <v>47</v>
      </c>
      <c r="Q33" s="0" t="s">
        <v>53</v>
      </c>
      <c r="R33" s="0" t="s">
        <v>49</v>
      </c>
      <c r="S33" s="3" t="s">
        <v>54</v>
      </c>
      <c r="T33" s="0" t="str">
        <f aca="false">IF(E33="G","G",IF(E33="D","D",IF(E33="ELEC","ELEC",IF(E33="CNG","LPG",IF(E33="HY","FH")))))</f>
        <v>FH</v>
      </c>
    </row>
    <row r="34" customFormat="false" ht="12.8" hidden="false" customHeight="false" outlineLevel="0" collapsed="false">
      <c r="A34" s="0" t="s">
        <v>55</v>
      </c>
      <c r="B34" s="0" t="s">
        <v>56</v>
      </c>
      <c r="C34" s="4" t="n">
        <f aca="false">SUM(fleet_age!$AH$2:$AJ$31)/SUM(fleet_age!$B$2:$AZ$31)</f>
        <v>0.00169354352731236</v>
      </c>
      <c r="D34" s="5" t="str">
        <f aca="false">_xlfn.CONCAT(B34,"_",E34)</f>
        <v>TRUCKS_MINI_G</v>
      </c>
      <c r="E34" s="0" t="s">
        <v>22</v>
      </c>
      <c r="F34" s="0" t="n">
        <v>0.1</v>
      </c>
      <c r="G34" s="0" t="s">
        <v>57</v>
      </c>
      <c r="H34" s="0" t="s">
        <v>23</v>
      </c>
      <c r="I34" s="0" t="s">
        <v>22</v>
      </c>
      <c r="J34" s="6" t="str">
        <f aca="false">IF(G34="PV", "gompertz", "double_logistic")</f>
        <v>double_logistic</v>
      </c>
      <c r="K34" s="0" t="n">
        <f aca="false">IF(J34="gompertz", 1.798, 0.1)</f>
        <v>0.1</v>
      </c>
      <c r="L34" s="0" t="n">
        <f aca="false">IF(J34="gompertz", -0.137, 17)</f>
        <v>17</v>
      </c>
      <c r="M34" s="0" t="n">
        <f aca="false">IF(E34="D", 50, 10)</f>
        <v>10</v>
      </c>
      <c r="N34" s="0" t="n">
        <v>10.752</v>
      </c>
      <c r="O34" s="0" t="n">
        <v>22.8</v>
      </c>
      <c r="P34" s="0" t="s">
        <v>47</v>
      </c>
      <c r="Q34" s="0" t="s">
        <v>57</v>
      </c>
      <c r="R34" s="0" t="s">
        <v>58</v>
      </c>
      <c r="S34" s="3" t="s">
        <v>59</v>
      </c>
      <c r="T34" s="0" t="str">
        <f aca="false">IF(E34="G","G",IF(E34="D","D",IF(E34="ELEC","ELEC",IF(E34="CNG","LPG",IF(E34="HY","FH")))))</f>
        <v>G</v>
      </c>
    </row>
    <row r="35" customFormat="false" ht="12.8" hidden="false" customHeight="false" outlineLevel="0" collapsed="false">
      <c r="A35" s="0" t="s">
        <v>55</v>
      </c>
      <c r="B35" s="0" t="s">
        <v>56</v>
      </c>
      <c r="C35" s="4"/>
      <c r="D35" s="5" t="str">
        <f aca="false">_xlfn.CONCAT(B35,"_",E35)</f>
        <v>TRUCKS_MINI_D</v>
      </c>
      <c r="E35" s="0" t="s">
        <v>33</v>
      </c>
      <c r="F35" s="0" t="n">
        <v>0.8</v>
      </c>
      <c r="G35" s="0" t="s">
        <v>57</v>
      </c>
      <c r="H35" s="0" t="s">
        <v>23</v>
      </c>
      <c r="I35" s="0" t="s">
        <v>33</v>
      </c>
      <c r="J35" s="6" t="str">
        <f aca="false">IF(G35="PV", "gompertz", "double_logistic")</f>
        <v>double_logistic</v>
      </c>
      <c r="K35" s="0" t="n">
        <f aca="false">IF(J35="gompertz", 1.798, 0.1)</f>
        <v>0.1</v>
      </c>
      <c r="L35" s="0" t="n">
        <f aca="false">IF(J35="gompertz", -0.137, 17)</f>
        <v>17</v>
      </c>
      <c r="M35" s="0" t="n">
        <f aca="false">IF(E35="D", 50, 10)</f>
        <v>50</v>
      </c>
      <c r="N35" s="0" t="n">
        <v>10.752</v>
      </c>
      <c r="O35" s="0" t="n">
        <v>22.8</v>
      </c>
      <c r="P35" s="0" t="s">
        <v>47</v>
      </c>
      <c r="Q35" s="0" t="s">
        <v>57</v>
      </c>
      <c r="R35" s="0" t="s">
        <v>58</v>
      </c>
      <c r="S35" s="3" t="s">
        <v>59</v>
      </c>
      <c r="T35" s="0" t="str">
        <f aca="false">IF(E35="G","G",IF(E35="D","D",IF(E35="ELEC","ELEC",IF(E35="CNG","LPG",IF(E35="HY","FH")))))</f>
        <v>D</v>
      </c>
    </row>
    <row r="36" customFormat="false" ht="12.8" hidden="false" customHeight="false" outlineLevel="0" collapsed="false">
      <c r="A36" s="0" t="s">
        <v>55</v>
      </c>
      <c r="B36" s="0" t="s">
        <v>56</v>
      </c>
      <c r="C36" s="4"/>
      <c r="D36" s="5" t="str">
        <f aca="false">_xlfn.CONCAT(B36,"_",E36)</f>
        <v>TRUCKS_MINI_CNG</v>
      </c>
      <c r="E36" s="0" t="s">
        <v>29</v>
      </c>
      <c r="F36" s="0" t="n">
        <f aca="false">1-SUM(F34:F35)</f>
        <v>0.1</v>
      </c>
      <c r="G36" s="0" t="s">
        <v>20</v>
      </c>
      <c r="H36" s="0" t="s">
        <v>44</v>
      </c>
      <c r="I36" s="0" t="s">
        <v>29</v>
      </c>
      <c r="J36" s="6" t="str">
        <f aca="false">IF(G36="PV", "gompertz", "double_logistic")</f>
        <v>gompertz</v>
      </c>
      <c r="K36" s="0" t="n">
        <f aca="false">IF(J36="gompertz", 1.798, 0.1)</f>
        <v>1.798</v>
      </c>
      <c r="L36" s="0" t="n">
        <f aca="false">IF(J36="gompertz", -0.137, 17)</f>
        <v>-0.137</v>
      </c>
      <c r="M36" s="0" t="n">
        <f aca="false">IF(E36="D", 50, 10)</f>
        <v>10</v>
      </c>
      <c r="N36" s="0" t="n">
        <v>10.752</v>
      </c>
      <c r="O36" s="0" t="n">
        <v>22.8</v>
      </c>
      <c r="P36" s="0" t="s">
        <v>47</v>
      </c>
      <c r="Q36" s="0" t="s">
        <v>57</v>
      </c>
      <c r="R36" s="0" t="s">
        <v>58</v>
      </c>
      <c r="S36" s="3" t="s">
        <v>59</v>
      </c>
      <c r="T36" s="0" t="str">
        <f aca="false">IF(E36="G","G",IF(E36="D","D",IF(E36="ELEC","ELEC",IF(E36="CNG","LPG",IF(E36="HY","FH")))))</f>
        <v>LPG</v>
      </c>
    </row>
    <row r="37" customFormat="false" ht="12.8" hidden="false" customHeight="false" outlineLevel="0" collapsed="false">
      <c r="A37" s="0" t="s">
        <v>55</v>
      </c>
      <c r="B37" s="0" t="s">
        <v>60</v>
      </c>
      <c r="C37" s="4" t="n">
        <f aca="false">SUM(fleet_age!$AK$2:$AM$31)/SUM(fleet_age!$B$2:$AZ$31)</f>
        <v>0.0649531927658041</v>
      </c>
      <c r="D37" s="5" t="str">
        <f aca="false">_xlfn.CONCAT(B37,"_",E37)</f>
        <v>TRUCKS_LIGHT_G</v>
      </c>
      <c r="E37" s="0" t="s">
        <v>22</v>
      </c>
      <c r="F37" s="0" t="n">
        <v>0.1</v>
      </c>
      <c r="G37" s="0" t="s">
        <v>57</v>
      </c>
      <c r="H37" s="0" t="s">
        <v>61</v>
      </c>
      <c r="I37" s="0" t="s">
        <v>22</v>
      </c>
      <c r="J37" s="6" t="str">
        <f aca="false">IF(G37="PV", "gompertz", "double_logistic")</f>
        <v>double_logistic</v>
      </c>
      <c r="K37" s="0" t="n">
        <f aca="false">IF(J37="gompertz", 1.798, 0.1)</f>
        <v>0.1</v>
      </c>
      <c r="L37" s="0" t="n">
        <f aca="false">IF(J37="gompertz", -0.137, 17)</f>
        <v>17</v>
      </c>
      <c r="M37" s="0" t="n">
        <f aca="false">IF(E37="D", 50, 10)</f>
        <v>10</v>
      </c>
      <c r="N37" s="0" t="n">
        <v>10.752</v>
      </c>
      <c r="O37" s="0" t="n">
        <v>22.8</v>
      </c>
      <c r="P37" s="0" t="s">
        <v>47</v>
      </c>
      <c r="Q37" s="0" t="s">
        <v>57</v>
      </c>
      <c r="R37" s="0" t="s">
        <v>58</v>
      </c>
      <c r="S37" s="3" t="s">
        <v>62</v>
      </c>
      <c r="T37" s="0" t="str">
        <f aca="false">IF(E37="G","G",IF(E37="D","D",IF(E37="ELEC","ELEC",IF(E37="CNG","LPG",IF(E37="HY","FH")))))</f>
        <v>G</v>
      </c>
    </row>
    <row r="38" customFormat="false" ht="12.8" hidden="false" customHeight="false" outlineLevel="0" collapsed="false">
      <c r="A38" s="0" t="s">
        <v>55</v>
      </c>
      <c r="B38" s="0" t="s">
        <v>60</v>
      </c>
      <c r="C38" s="4"/>
      <c r="D38" s="5" t="str">
        <f aca="false">_xlfn.CONCAT(B38,"_",E38)</f>
        <v>TRUCKS_LIGHT_D</v>
      </c>
      <c r="E38" s="0" t="s">
        <v>33</v>
      </c>
      <c r="F38" s="0" t="n">
        <v>0.8</v>
      </c>
      <c r="G38" s="0" t="s">
        <v>57</v>
      </c>
      <c r="H38" s="0" t="s">
        <v>61</v>
      </c>
      <c r="I38" s="0" t="s">
        <v>33</v>
      </c>
      <c r="J38" s="6" t="str">
        <f aca="false">IF(G38="PV", "gompertz", "double_logistic")</f>
        <v>double_logistic</v>
      </c>
      <c r="K38" s="0" t="n">
        <f aca="false">IF(J38="gompertz", 1.798, 0.1)</f>
        <v>0.1</v>
      </c>
      <c r="L38" s="0" t="n">
        <f aca="false">IF(J38="gompertz", -0.137, 17)</f>
        <v>17</v>
      </c>
      <c r="M38" s="0" t="n">
        <f aca="false">IF(E38="D", 50, 10)</f>
        <v>50</v>
      </c>
      <c r="N38" s="0" t="n">
        <v>10.752</v>
      </c>
      <c r="O38" s="0" t="n">
        <v>22.8</v>
      </c>
      <c r="P38" s="0" t="s">
        <v>47</v>
      </c>
      <c r="Q38" s="0" t="s">
        <v>57</v>
      </c>
      <c r="R38" s="0" t="s">
        <v>58</v>
      </c>
      <c r="S38" s="3" t="s">
        <v>62</v>
      </c>
      <c r="T38" s="0" t="str">
        <f aca="false">IF(E38="G","G",IF(E38="D","D",IF(E38="ELEC","ELEC",IF(E38="CNG","LPG",IF(E38="HY","FH")))))</f>
        <v>D</v>
      </c>
    </row>
    <row r="39" customFormat="false" ht="12.8" hidden="false" customHeight="false" outlineLevel="0" collapsed="false">
      <c r="A39" s="0" t="s">
        <v>55</v>
      </c>
      <c r="B39" s="0" t="s">
        <v>60</v>
      </c>
      <c r="C39" s="4"/>
      <c r="D39" s="5" t="str">
        <f aca="false">_xlfn.CONCAT(B39,"_",E39)</f>
        <v>TRUCKS_LIGHT_CNG</v>
      </c>
      <c r="E39" s="0" t="s">
        <v>29</v>
      </c>
      <c r="F39" s="0" t="n">
        <f aca="false">1-SUM(F37:F38)</f>
        <v>0.1</v>
      </c>
      <c r="G39" s="0" t="s">
        <v>20</v>
      </c>
      <c r="H39" s="0" t="s">
        <v>44</v>
      </c>
      <c r="I39" s="0" t="s">
        <v>29</v>
      </c>
      <c r="J39" s="6" t="str">
        <f aca="false">IF(G39="PV", "gompertz", "double_logistic")</f>
        <v>gompertz</v>
      </c>
      <c r="K39" s="0" t="n">
        <f aca="false">IF(J39="gompertz", 1.798, 0.1)</f>
        <v>1.798</v>
      </c>
      <c r="L39" s="0" t="n">
        <f aca="false">IF(J39="gompertz", -0.137, 17)</f>
        <v>-0.137</v>
      </c>
      <c r="M39" s="0" t="n">
        <f aca="false">IF(E39="D", 50, 10)</f>
        <v>10</v>
      </c>
      <c r="N39" s="0" t="n">
        <v>10.752</v>
      </c>
      <c r="O39" s="0" t="n">
        <v>22.8</v>
      </c>
      <c r="P39" s="0" t="s">
        <v>47</v>
      </c>
      <c r="Q39" s="0" t="s">
        <v>57</v>
      </c>
      <c r="R39" s="0" t="s">
        <v>58</v>
      </c>
      <c r="S39" s="3" t="s">
        <v>62</v>
      </c>
      <c r="T39" s="0" t="str">
        <f aca="false">IF(E39="G","G",IF(E39="D","D",IF(E39="ELEC","ELEC",IF(E39="CNG","LPG",IF(E39="HY","FH")))))</f>
        <v>LPG</v>
      </c>
    </row>
    <row r="40" customFormat="false" ht="12.8" hidden="false" customHeight="false" outlineLevel="0" collapsed="false">
      <c r="A40" s="0" t="s">
        <v>55</v>
      </c>
      <c r="B40" s="0" t="s">
        <v>63</v>
      </c>
      <c r="C40" s="4" t="n">
        <f aca="false">SUM(fleet_age!$AN$2:$AP$31)/SUM(fleet_age!$B$2:$AZ$31)</f>
        <v>0.0195176175275492</v>
      </c>
      <c r="D40" s="5" t="str">
        <f aca="false">_xlfn.CONCAT(B40,"_",E40)</f>
        <v>TRUCKS_MEDIUM_G</v>
      </c>
      <c r="E40" s="0" t="s">
        <v>22</v>
      </c>
      <c r="F40" s="0" t="n">
        <v>0.1</v>
      </c>
      <c r="G40" s="0" t="s">
        <v>20</v>
      </c>
      <c r="H40" s="0" t="s">
        <v>44</v>
      </c>
      <c r="I40" s="0" t="s">
        <v>31</v>
      </c>
      <c r="J40" s="6" t="str">
        <f aca="false">IF(G40="PV", "gompertz", "double_logistic")</f>
        <v>gompertz</v>
      </c>
      <c r="K40" s="0" t="n">
        <f aca="false">IF(J40="gompertz", 1.798, 0.1)</f>
        <v>1.798</v>
      </c>
      <c r="L40" s="0" t="n">
        <f aca="false">IF(J40="gompertz", -0.137, 17)</f>
        <v>-0.137</v>
      </c>
      <c r="M40" s="0" t="n">
        <f aca="false">IF(E40="D", 50, 10)</f>
        <v>10</v>
      </c>
      <c r="N40" s="0" t="n">
        <v>10.752</v>
      </c>
      <c r="O40" s="0" t="n">
        <v>22.8</v>
      </c>
      <c r="P40" s="0" t="s">
        <v>47</v>
      </c>
      <c r="Q40" s="0" t="s">
        <v>57</v>
      </c>
      <c r="R40" s="0" t="s">
        <v>58</v>
      </c>
      <c r="S40" s="3" t="s">
        <v>64</v>
      </c>
      <c r="T40" s="0" t="str">
        <f aca="false">IF(E40="G","G",IF(E40="D","D",IF(E40="ELEC","ELEC",IF(E40="CNG","LPG",IF(E40="HY","FH")))))</f>
        <v>G</v>
      </c>
    </row>
    <row r="41" customFormat="false" ht="12.8" hidden="false" customHeight="false" outlineLevel="0" collapsed="false">
      <c r="A41" s="0" t="s">
        <v>55</v>
      </c>
      <c r="B41" s="0" t="s">
        <v>63</v>
      </c>
      <c r="C41" s="4"/>
      <c r="D41" s="5" t="str">
        <f aca="false">_xlfn.CONCAT(B41,"_",E41)</f>
        <v>TRUCKS_MEDIUM_D</v>
      </c>
      <c r="E41" s="0" t="s">
        <v>33</v>
      </c>
      <c r="F41" s="0" t="n">
        <v>0.8</v>
      </c>
      <c r="G41" s="0" t="s">
        <v>57</v>
      </c>
      <c r="H41" s="0" t="s">
        <v>40</v>
      </c>
      <c r="I41" s="0" t="s">
        <v>22</v>
      </c>
      <c r="J41" s="6" t="str">
        <f aca="false">IF(G41="PV", "gompertz", "double_logistic")</f>
        <v>double_logistic</v>
      </c>
      <c r="K41" s="0" t="n">
        <f aca="false">IF(J41="gompertz", 1.798, 0.1)</f>
        <v>0.1</v>
      </c>
      <c r="L41" s="0" t="n">
        <f aca="false">IF(J41="gompertz", -0.137, 17)</f>
        <v>17</v>
      </c>
      <c r="M41" s="0" t="n">
        <f aca="false">IF(E41="D", 50, 10)</f>
        <v>50</v>
      </c>
      <c r="N41" s="0" t="n">
        <v>10.752</v>
      </c>
      <c r="O41" s="0" t="n">
        <v>22.8</v>
      </c>
      <c r="P41" s="0" t="s">
        <v>47</v>
      </c>
      <c r="Q41" s="0" t="s">
        <v>57</v>
      </c>
      <c r="R41" s="0" t="s">
        <v>58</v>
      </c>
      <c r="S41" s="3" t="s">
        <v>64</v>
      </c>
      <c r="T41" s="0" t="str">
        <f aca="false">IF(E41="G","G",IF(E41="D","D",IF(E41="ELEC","ELEC",IF(E41="CNG","LPG",IF(E41="HY","FH")))))</f>
        <v>D</v>
      </c>
    </row>
    <row r="42" customFormat="false" ht="12.8" hidden="false" customHeight="false" outlineLevel="0" collapsed="false">
      <c r="A42" s="0" t="s">
        <v>55</v>
      </c>
      <c r="B42" s="0" t="s">
        <v>63</v>
      </c>
      <c r="C42" s="4"/>
      <c r="D42" s="5" t="str">
        <f aca="false">_xlfn.CONCAT(B42,"_",E42)</f>
        <v>TRUCKS_MEDIUM_CNG</v>
      </c>
      <c r="E42" s="0" t="s">
        <v>29</v>
      </c>
      <c r="F42" s="0" t="n">
        <f aca="false">1-SUM(F40:F41)</f>
        <v>0.1</v>
      </c>
      <c r="G42" s="0" t="s">
        <v>57</v>
      </c>
      <c r="H42" s="0" t="s">
        <v>40</v>
      </c>
      <c r="I42" s="0" t="s">
        <v>33</v>
      </c>
      <c r="J42" s="6" t="str">
        <f aca="false">IF(G42="PV", "gompertz", "double_logistic")</f>
        <v>double_logistic</v>
      </c>
      <c r="K42" s="0" t="n">
        <f aca="false">IF(J42="gompertz", 1.798, 0.1)</f>
        <v>0.1</v>
      </c>
      <c r="L42" s="0" t="n">
        <f aca="false">IF(J42="gompertz", -0.137, 17)</f>
        <v>17</v>
      </c>
      <c r="M42" s="0" t="n">
        <f aca="false">IF(E42="D", 50, 10)</f>
        <v>10</v>
      </c>
      <c r="N42" s="0" t="n">
        <v>10.752</v>
      </c>
      <c r="O42" s="0" t="n">
        <v>22.8</v>
      </c>
      <c r="P42" s="0" t="s">
        <v>47</v>
      </c>
      <c r="Q42" s="0" t="s">
        <v>57</v>
      </c>
      <c r="R42" s="0" t="s">
        <v>58</v>
      </c>
      <c r="S42" s="3" t="s">
        <v>64</v>
      </c>
      <c r="T42" s="0" t="str">
        <f aca="false">IF(E42="G","G",IF(E42="D","D",IF(E42="ELEC","ELEC",IF(E42="CNG","LPG",IF(E42="HY","FH")))))</f>
        <v>LPG</v>
      </c>
    </row>
    <row r="43" customFormat="false" ht="12.8" hidden="false" customHeight="false" outlineLevel="0" collapsed="false">
      <c r="A43" s="0" t="s">
        <v>55</v>
      </c>
      <c r="B43" s="0" t="s">
        <v>65</v>
      </c>
      <c r="C43" s="4" t="n">
        <f aca="false">SUM(fleet_age!$AQ$2:$AS$31)/SUM(fleet_age!$B$2:$AZ$31)</f>
        <v>0.0315446501002347</v>
      </c>
      <c r="D43" s="5" t="str">
        <f aca="false">_xlfn.CONCAT(B43,"_",E43)</f>
        <v>TRUCKS_HEAVY_G</v>
      </c>
      <c r="E43" s="0" t="s">
        <v>22</v>
      </c>
      <c r="F43" s="0" t="n">
        <v>0.1</v>
      </c>
      <c r="G43" s="0" t="s">
        <v>20</v>
      </c>
      <c r="H43" s="0" t="s">
        <v>44</v>
      </c>
      <c r="I43" s="0" t="s">
        <v>29</v>
      </c>
      <c r="J43" s="6" t="str">
        <f aca="false">IF(G43="PV", "gompertz", "double_logistic")</f>
        <v>gompertz</v>
      </c>
      <c r="K43" s="0" t="n">
        <f aca="false">IF(J43="gompertz", 1.798, 0.1)</f>
        <v>1.798</v>
      </c>
      <c r="L43" s="0" t="n">
        <f aca="false">IF(J43="gompertz", -0.137, 17)</f>
        <v>-0.137</v>
      </c>
      <c r="M43" s="0" t="n">
        <f aca="false">IF(E43="D", 50, 10)</f>
        <v>10</v>
      </c>
      <c r="N43" s="0" t="n">
        <v>10.752</v>
      </c>
      <c r="O43" s="0" t="n">
        <v>22.8</v>
      </c>
      <c r="P43" s="0" t="s">
        <v>47</v>
      </c>
      <c r="Q43" s="0" t="s">
        <v>57</v>
      </c>
      <c r="R43" s="0" t="s">
        <v>58</v>
      </c>
      <c r="S43" s="3" t="s">
        <v>66</v>
      </c>
      <c r="T43" s="0" t="str">
        <f aca="false">IF(E43="G","G",IF(E43="D","D",IF(E43="ELEC","ELEC",IF(E43="CNG","LPG",IF(E43="HY","FH")))))</f>
        <v>G</v>
      </c>
    </row>
    <row r="44" customFormat="false" ht="12.8" hidden="false" customHeight="false" outlineLevel="0" collapsed="false">
      <c r="A44" s="0" t="s">
        <v>55</v>
      </c>
      <c r="B44" s="0" t="s">
        <v>65</v>
      </c>
      <c r="C44" s="4"/>
      <c r="D44" s="5" t="str">
        <f aca="false">_xlfn.CONCAT(B44,"_",E44)</f>
        <v>TRUCKS_HEAVY_D</v>
      </c>
      <c r="E44" s="0" t="s">
        <v>33</v>
      </c>
      <c r="F44" s="0" t="n">
        <v>0.8</v>
      </c>
      <c r="G44" s="0" t="s">
        <v>20</v>
      </c>
      <c r="H44" s="0" t="s">
        <v>44</v>
      </c>
      <c r="I44" s="0" t="s">
        <v>31</v>
      </c>
      <c r="J44" s="6" t="str">
        <f aca="false">IF(G44="PV", "gompertz", "double_logistic")</f>
        <v>gompertz</v>
      </c>
      <c r="K44" s="0" t="n">
        <f aca="false">IF(J44="gompertz", 1.798, 0.1)</f>
        <v>1.798</v>
      </c>
      <c r="L44" s="0" t="n">
        <f aca="false">IF(J44="gompertz", -0.137, 17)</f>
        <v>-0.137</v>
      </c>
      <c r="M44" s="0" t="n">
        <f aca="false">IF(E44="D", 50, 10)</f>
        <v>50</v>
      </c>
      <c r="N44" s="0" t="n">
        <v>10.752</v>
      </c>
      <c r="O44" s="0" t="n">
        <v>22.8</v>
      </c>
      <c r="P44" s="0" t="s">
        <v>47</v>
      </c>
      <c r="Q44" s="0" t="s">
        <v>57</v>
      </c>
      <c r="R44" s="0" t="s">
        <v>58</v>
      </c>
      <c r="S44" s="3" t="s">
        <v>66</v>
      </c>
      <c r="T44" s="0" t="str">
        <f aca="false">IF(E44="G","G",IF(E44="D","D",IF(E44="ELEC","ELEC",IF(E44="CNG","LPG",IF(E44="HY","FH")))))</f>
        <v>D</v>
      </c>
    </row>
    <row r="45" customFormat="false" ht="12.8" hidden="false" customHeight="false" outlineLevel="0" collapsed="false">
      <c r="A45" s="0" t="s">
        <v>55</v>
      </c>
      <c r="B45" s="0" t="s">
        <v>65</v>
      </c>
      <c r="C45" s="4"/>
      <c r="D45" s="5" t="str">
        <f aca="false">_xlfn.CONCAT(B45,"_",E45)</f>
        <v>TRUCKS_HEAVY_CNG</v>
      </c>
      <c r="E45" s="0" t="s">
        <v>29</v>
      </c>
      <c r="F45" s="0" t="n">
        <f aca="false">1-SUM(F43:F44)</f>
        <v>0.1</v>
      </c>
      <c r="G45" s="0" t="s">
        <v>57</v>
      </c>
      <c r="H45" s="0" t="s">
        <v>67</v>
      </c>
      <c r="I45" s="0" t="s">
        <v>22</v>
      </c>
      <c r="J45" s="6" t="str">
        <f aca="false">IF(G45="PV", "gompertz", "double_logistic")</f>
        <v>double_logistic</v>
      </c>
      <c r="K45" s="0" t="n">
        <f aca="false">IF(J45="gompertz", 1.798, 0.1)</f>
        <v>0.1</v>
      </c>
      <c r="L45" s="0" t="n">
        <f aca="false">IF(J45="gompertz", -0.137, 17)</f>
        <v>17</v>
      </c>
      <c r="M45" s="0" t="n">
        <f aca="false">IF(E45="D", 50, 10)</f>
        <v>10</v>
      </c>
      <c r="N45" s="0" t="n">
        <v>10.752</v>
      </c>
      <c r="O45" s="0" t="n">
        <v>22.8</v>
      </c>
      <c r="P45" s="0" t="s">
        <v>47</v>
      </c>
      <c r="Q45" s="0" t="s">
        <v>57</v>
      </c>
      <c r="R45" s="0" t="s">
        <v>58</v>
      </c>
      <c r="S45" s="3" t="s">
        <v>66</v>
      </c>
      <c r="T45" s="0" t="str">
        <f aca="false">IF(E45="G","G",IF(E45="D","D",IF(E45="ELEC","ELEC",IF(E45="CNG","LPG",IF(E45="HY","FH")))))</f>
        <v>LPG</v>
      </c>
    </row>
    <row r="46" customFormat="false" ht="12.8" hidden="false" customHeight="false" outlineLevel="0" collapsed="false">
      <c r="A46" s="0" t="s">
        <v>55</v>
      </c>
      <c r="B46" s="0" t="s">
        <v>68</v>
      </c>
      <c r="C46" s="4" t="n">
        <f aca="false">SUM(fleet_age!$AT$2:$AV$31)/SUM(fleet_age!$B$2:$AZ$31)</f>
        <v>0.00315446501002347</v>
      </c>
      <c r="D46" s="5" t="str">
        <f aca="false">_xlfn.CONCAT(B46,"_",E46)</f>
        <v>TRUCKS_LOWSPEED_G</v>
      </c>
      <c r="E46" s="0" t="s">
        <v>22</v>
      </c>
      <c r="F46" s="0" t="n">
        <v>0.1</v>
      </c>
      <c r="G46" s="0" t="s">
        <v>57</v>
      </c>
      <c r="H46" s="0" t="s">
        <v>67</v>
      </c>
      <c r="I46" s="0" t="s">
        <v>33</v>
      </c>
      <c r="J46" s="6" t="str">
        <f aca="false">IF(G46="PV", "gompertz", "double_logistic")</f>
        <v>double_logistic</v>
      </c>
      <c r="K46" s="0" t="n">
        <f aca="false">IF(J46="gompertz", 1.798, 0.1)</f>
        <v>0.1</v>
      </c>
      <c r="L46" s="0" t="n">
        <f aca="false">IF(J46="gompertz", -0.137, 17)</f>
        <v>17</v>
      </c>
      <c r="M46" s="0" t="n">
        <f aca="false">IF(E46="D", 50, 10)</f>
        <v>10</v>
      </c>
      <c r="N46" s="0" t="n">
        <v>10.752</v>
      </c>
      <c r="O46" s="0" t="n">
        <v>22.8</v>
      </c>
      <c r="P46" s="0" t="s">
        <v>47</v>
      </c>
      <c r="Q46" s="0" t="s">
        <v>57</v>
      </c>
      <c r="R46" s="0" t="s">
        <v>58</v>
      </c>
      <c r="S46" s="3" t="s">
        <v>59</v>
      </c>
      <c r="T46" s="0" t="str">
        <f aca="false">IF(E46="G","G",IF(E46="D","D",IF(E46="ELEC","ELEC",IF(E46="CNG","LPG",IF(E46="HY","FH")))))</f>
        <v>G</v>
      </c>
    </row>
    <row r="47" customFormat="false" ht="12.8" hidden="false" customHeight="false" outlineLevel="0" collapsed="false">
      <c r="A47" s="0" t="s">
        <v>55</v>
      </c>
      <c r="B47" s="0" t="s">
        <v>68</v>
      </c>
      <c r="C47" s="4"/>
      <c r="D47" s="5" t="str">
        <f aca="false">_xlfn.CONCAT(B47,"_",E47)</f>
        <v>TRUCKS_LOWSPEED_D</v>
      </c>
      <c r="E47" s="0" t="s">
        <v>33</v>
      </c>
      <c r="F47" s="0" t="n">
        <v>0.8</v>
      </c>
      <c r="G47" s="0" t="s">
        <v>20</v>
      </c>
      <c r="H47" s="0" t="s">
        <v>69</v>
      </c>
      <c r="I47" s="0" t="s">
        <v>29</v>
      </c>
      <c r="J47" s="6" t="str">
        <f aca="false">IF(G47="PV", "gompertz", "double_logistic")</f>
        <v>gompertz</v>
      </c>
      <c r="K47" s="0" t="n">
        <f aca="false">IF(J47="gompertz", 1.798, 0.1)</f>
        <v>1.798</v>
      </c>
      <c r="L47" s="0" t="n">
        <f aca="false">IF(J47="gompertz", -0.137, 17)</f>
        <v>-0.137</v>
      </c>
      <c r="M47" s="0" t="n">
        <f aca="false">IF(E47="D", 50, 10)</f>
        <v>50</v>
      </c>
      <c r="N47" s="0" t="n">
        <v>10.752</v>
      </c>
      <c r="O47" s="0" t="n">
        <v>22.8</v>
      </c>
      <c r="P47" s="0" t="s">
        <v>47</v>
      </c>
      <c r="Q47" s="0" t="s">
        <v>57</v>
      </c>
      <c r="R47" s="0" t="s">
        <v>58</v>
      </c>
      <c r="S47" s="3" t="s">
        <v>59</v>
      </c>
      <c r="T47" s="0" t="str">
        <f aca="false">IF(E47="G","G",IF(E47="D","D",IF(E47="ELEC","ELEC",IF(E47="CNG","LPG",IF(E47="HY","FH")))))</f>
        <v>D</v>
      </c>
    </row>
    <row r="48" customFormat="false" ht="12.8" hidden="false" customHeight="false" outlineLevel="0" collapsed="false">
      <c r="A48" s="0" t="s">
        <v>55</v>
      </c>
      <c r="B48" s="0" t="s">
        <v>68</v>
      </c>
      <c r="C48" s="4"/>
      <c r="D48" s="5" t="str">
        <f aca="false">_xlfn.CONCAT(B48,"_",E48)</f>
        <v>TRUCKS_LOWSPEED_CNG</v>
      </c>
      <c r="E48" s="0" t="s">
        <v>29</v>
      </c>
      <c r="F48" s="0" t="n">
        <f aca="false">1-SUM(F46:F47)</f>
        <v>0.1</v>
      </c>
      <c r="G48" s="0" t="s">
        <v>20</v>
      </c>
      <c r="H48" s="0" t="s">
        <v>44</v>
      </c>
      <c r="I48" s="0" t="s">
        <v>31</v>
      </c>
      <c r="J48" s="6" t="str">
        <f aca="false">IF(G48="PV", "gompertz", "double_logistic")</f>
        <v>gompertz</v>
      </c>
      <c r="K48" s="0" t="n">
        <f aca="false">IF(J48="gompertz", 1.798, 0.1)</f>
        <v>1.798</v>
      </c>
      <c r="L48" s="0" t="n">
        <f aca="false">IF(J48="gompertz", -0.137, 17)</f>
        <v>-0.137</v>
      </c>
      <c r="M48" s="0" t="n">
        <f aca="false">IF(E48="D", 50, 10)</f>
        <v>10</v>
      </c>
      <c r="N48" s="0" t="n">
        <v>10.752</v>
      </c>
      <c r="O48" s="0" t="n">
        <v>22.8</v>
      </c>
      <c r="P48" s="0" t="s">
        <v>47</v>
      </c>
      <c r="Q48" s="0" t="s">
        <v>57</v>
      </c>
      <c r="R48" s="0" t="s">
        <v>58</v>
      </c>
      <c r="S48" s="3" t="s">
        <v>59</v>
      </c>
      <c r="T48" s="0" t="str">
        <f aca="false">IF(E48="G","G",IF(E48="D","D",IF(E48="ELEC","ELEC",IF(E48="CNG","LPG",IF(E48="HY","FH")))))</f>
        <v>LPG</v>
      </c>
    </row>
    <row r="49" customFormat="false" ht="12.8" hidden="false" customHeight="false" outlineLevel="0" collapsed="false">
      <c r="A49" s="0" t="s">
        <v>70</v>
      </c>
      <c r="B49" s="0" t="s">
        <v>71</v>
      </c>
      <c r="C49" s="4" t="n">
        <f aca="false">SUM(fleet_age!$AW$2:$AX$31)/SUM(fleet_age!$B$2:$AZ$31)</f>
        <v>0.00174954803698771</v>
      </c>
      <c r="D49" s="5" t="str">
        <f aca="false">_xlfn.CONCAT(B49,"_",E49)</f>
        <v>MC_ORDINARY_G</v>
      </c>
      <c r="E49" s="0" t="s">
        <v>22</v>
      </c>
      <c r="F49" s="0" t="n">
        <v>0.2</v>
      </c>
      <c r="G49" s="0" t="s">
        <v>20</v>
      </c>
      <c r="H49" s="0" t="s">
        <v>72</v>
      </c>
      <c r="I49" s="0" t="s">
        <v>22</v>
      </c>
      <c r="J49" s="6" t="str">
        <f aca="false">IF(G49="PV", "gompertz", "double_logistic")</f>
        <v>gompertz</v>
      </c>
      <c r="K49" s="0" t="n">
        <f aca="false">IF(J49="gompertz", 1.798, 0.1)</f>
        <v>1.798</v>
      </c>
      <c r="L49" s="0" t="n">
        <f aca="false">IF(J49="gompertz", -0.137, 17)</f>
        <v>-0.137</v>
      </c>
      <c r="M49" s="0" t="n">
        <f aca="false">IF(E49="D", 50, 10)</f>
        <v>10</v>
      </c>
      <c r="N49" s="0" t="n">
        <v>9.111</v>
      </c>
      <c r="O49" s="0" t="n">
        <v>54.7</v>
      </c>
      <c r="P49" s="0" t="s">
        <v>73</v>
      </c>
      <c r="Q49" s="0" t="s">
        <v>74</v>
      </c>
      <c r="R49" s="0" t="s">
        <v>26</v>
      </c>
      <c r="S49" s="3" t="s">
        <v>75</v>
      </c>
      <c r="T49" s="0" t="str">
        <f aca="false">IF(E49="G","G",IF(E49="D","D",IF(E49="ELEC","ELEC",IF(E49="CNG","LPG",IF(E49="HY","FH")))))</f>
        <v>G</v>
      </c>
    </row>
    <row r="50" customFormat="false" ht="12.8" hidden="false" customHeight="false" outlineLevel="0" collapsed="false">
      <c r="A50" s="0" t="s">
        <v>70</v>
      </c>
      <c r="B50" s="0" t="s">
        <v>71</v>
      </c>
      <c r="C50" s="4"/>
      <c r="D50" s="5" t="str">
        <f aca="false">_xlfn.CONCAT(B50,"_",E50)</f>
        <v>MC_ORDINARY_ELEC</v>
      </c>
      <c r="E50" s="0" t="s">
        <v>28</v>
      </c>
      <c r="F50" s="0" t="n">
        <v>0.8</v>
      </c>
      <c r="G50" s="0" t="s">
        <v>20</v>
      </c>
      <c r="H50" s="0" t="s">
        <v>72</v>
      </c>
      <c r="I50" s="0" t="s">
        <v>28</v>
      </c>
      <c r="J50" s="6" t="str">
        <f aca="false">IF(G50="PV", "gompertz", "double_logistic")</f>
        <v>gompertz</v>
      </c>
      <c r="K50" s="0" t="n">
        <f aca="false">IF(J50="gompertz", 1.798, 0.1)</f>
        <v>1.798</v>
      </c>
      <c r="L50" s="0" t="n">
        <f aca="false">IF(J50="gompertz", -0.137, 17)</f>
        <v>-0.137</v>
      </c>
      <c r="M50" s="0" t="n">
        <f aca="false">IF(E50="D", 50, 10)</f>
        <v>10</v>
      </c>
      <c r="N50" s="0" t="n">
        <v>9.111</v>
      </c>
      <c r="O50" s="0" t="n">
        <v>54.7</v>
      </c>
      <c r="P50" s="0" t="s">
        <v>73</v>
      </c>
      <c r="Q50" s="0" t="s">
        <v>74</v>
      </c>
      <c r="R50" s="0" t="s">
        <v>28</v>
      </c>
      <c r="S50" s="3" t="s">
        <v>75</v>
      </c>
      <c r="T50" s="0" t="str">
        <f aca="false">IF(E50="G","G",IF(E50="D","D",IF(E50="ELEC","ELEC",IF(E50="CNG","LPG",IF(E50="HY","FH")))))</f>
        <v>ELEC</v>
      </c>
    </row>
    <row r="51" customFormat="false" ht="12.8" hidden="false" customHeight="false" outlineLevel="0" collapsed="false">
      <c r="A51" s="0" t="s">
        <v>70</v>
      </c>
      <c r="B51" s="0" t="s">
        <v>76</v>
      </c>
      <c r="C51" s="4" t="n">
        <f aca="false">SUM(fleet_age!$AY$2:$AZ$31)/SUM(fleet_age!$B$2:$AZ$31)</f>
        <v>0.00116636535799181</v>
      </c>
      <c r="D51" s="5" t="str">
        <f aca="false">_xlfn.CONCAT(B51,"_",E51)</f>
        <v>MC_LIGHT_G</v>
      </c>
      <c r="E51" s="0" t="s">
        <v>22</v>
      </c>
      <c r="F51" s="0" t="n">
        <v>0.2</v>
      </c>
      <c r="G51" s="0" t="s">
        <v>20</v>
      </c>
      <c r="H51" s="0" t="s">
        <v>77</v>
      </c>
      <c r="I51" s="0" t="s">
        <v>22</v>
      </c>
      <c r="J51" s="6" t="str">
        <f aca="false">IF(G51="PV", "gompertz", "double_logistic")</f>
        <v>gompertz</v>
      </c>
      <c r="K51" s="0" t="n">
        <f aca="false">IF(J51="gompertz", 1.798, 0.1)</f>
        <v>1.798</v>
      </c>
      <c r="L51" s="0" t="n">
        <f aca="false">IF(J51="gompertz", -0.137, 17)</f>
        <v>-0.137</v>
      </c>
      <c r="M51" s="0" t="n">
        <f aca="false">IF(E51="D", 50, 10)</f>
        <v>10</v>
      </c>
      <c r="N51" s="0" t="n">
        <v>9.111</v>
      </c>
      <c r="O51" s="0" t="n">
        <v>54.7</v>
      </c>
      <c r="P51" s="0" t="s">
        <v>73</v>
      </c>
      <c r="Q51" s="0" t="s">
        <v>74</v>
      </c>
      <c r="R51" s="0" t="s">
        <v>78</v>
      </c>
      <c r="S51" s="3" t="s">
        <v>79</v>
      </c>
      <c r="T51" s="0" t="str">
        <f aca="false">IF(E51="G","G",IF(E51="D","D",IF(E51="ELEC","ELEC",IF(E51="CNG","LPG",IF(E51="HY","FH")))))</f>
        <v>G</v>
      </c>
    </row>
    <row r="52" customFormat="false" ht="12.8" hidden="false" customHeight="false" outlineLevel="0" collapsed="false">
      <c r="A52" s="0" t="s">
        <v>70</v>
      </c>
      <c r="B52" s="0" t="s">
        <v>76</v>
      </c>
      <c r="D52" s="5" t="str">
        <f aca="false">_xlfn.CONCAT(B52,"_",E52)</f>
        <v>MC_LIGHT_ELEC</v>
      </c>
      <c r="E52" s="0" t="s">
        <v>28</v>
      </c>
      <c r="F52" s="0" t="n">
        <v>0.8</v>
      </c>
      <c r="G52" s="0" t="s">
        <v>20</v>
      </c>
      <c r="H52" s="0" t="s">
        <v>77</v>
      </c>
      <c r="I52" s="0" t="s">
        <v>28</v>
      </c>
      <c r="J52" s="6" t="str">
        <f aca="false">IF(G52="PV", "gompertz", "double_logistic")</f>
        <v>gompertz</v>
      </c>
      <c r="K52" s="0" t="n">
        <f aca="false">IF(J52="gompertz", 1.798, 0.1)</f>
        <v>1.798</v>
      </c>
      <c r="L52" s="0" t="n">
        <f aca="false">IF(J52="gompertz", -0.137, 17)</f>
        <v>-0.137</v>
      </c>
      <c r="M52" s="0" t="n">
        <f aca="false">IF(E52="D", 50, 10)</f>
        <v>10</v>
      </c>
      <c r="N52" s="0" t="n">
        <v>9.111</v>
      </c>
      <c r="O52" s="0" t="n">
        <v>54.7</v>
      </c>
      <c r="P52" s="0" t="s">
        <v>73</v>
      </c>
      <c r="Q52" s="0" t="s">
        <v>74</v>
      </c>
      <c r="R52" s="0" t="s">
        <v>28</v>
      </c>
      <c r="S52" s="3" t="s">
        <v>79</v>
      </c>
      <c r="T52" s="0" t="str">
        <f aca="false">IF(E52="G","G",IF(E52="D","D",IF(E52="ELEC","ELEC",IF(E52="CNG","LPG",IF(E52="HY","FH")))))</f>
        <v>ELEC</v>
      </c>
    </row>
  </sheetData>
  <autoFilter ref="A1:T5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3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2" ySplit="1" topLeftCell="U13" activePane="bottomRight" state="frozen"/>
      <selection pane="topLeft" activeCell="A1" activeCellId="0" sqref="A1"/>
      <selection pane="topRight" activeCell="U1" activeCellId="0" sqref="U1"/>
      <selection pane="bottomLeft" activeCell="A13" activeCellId="0" sqref="A13"/>
      <selection pane="bottomRight" activeCell="U38" activeCellId="0" sqref="U38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9.35"/>
    <col collapsed="false" customWidth="true" hidden="false" outlineLevel="0" max="2" min="2" style="0" width="16.71"/>
    <col collapsed="false" customWidth="true" hidden="false" outlineLevel="0" max="3" min="3" style="0" width="17.55"/>
    <col collapsed="false" customWidth="true" hidden="false" outlineLevel="0" max="10" min="4" style="0" width="16.71"/>
    <col collapsed="false" customWidth="true" hidden="false" outlineLevel="0" max="11" min="11" style="0" width="17.4"/>
    <col collapsed="false" customWidth="true" hidden="false" outlineLevel="0" max="14" min="12" style="0" width="16.71"/>
    <col collapsed="false" customWidth="true" hidden="false" outlineLevel="0" max="15" min="15" style="0" width="19.49"/>
    <col collapsed="false" customWidth="true" hidden="false" outlineLevel="0" max="16" min="16" style="0" width="17.4"/>
    <col collapsed="false" customWidth="true" hidden="false" outlineLevel="0" max="17" min="17" style="0" width="17.27"/>
    <col collapsed="false" customWidth="true" hidden="false" outlineLevel="0" max="18" min="18" style="0" width="17.55"/>
    <col collapsed="false" customWidth="true" hidden="false" outlineLevel="0" max="19" min="19" style="0" width="20.88"/>
    <col collapsed="false" customWidth="true" hidden="false" outlineLevel="0" max="20" min="20" style="0" width="18.8"/>
    <col collapsed="false" customWidth="true" hidden="false" outlineLevel="0" max="21" min="21" style="0" width="18.66"/>
    <col collapsed="false" customWidth="true" hidden="false" outlineLevel="0" max="22" min="22" style="0" width="16.71"/>
    <col collapsed="false" customWidth="true" hidden="false" outlineLevel="0" max="23" min="23" style="0" width="19.63"/>
    <col collapsed="false" customWidth="true" hidden="false" outlineLevel="0" max="24" min="24" style="0" width="17.55"/>
    <col collapsed="false" customWidth="true" hidden="false" outlineLevel="0" max="25" min="25" style="0" width="17.4"/>
    <col collapsed="false" customWidth="true" hidden="false" outlineLevel="0" max="26" min="26" style="0" width="17.55"/>
    <col collapsed="false" customWidth="true" hidden="false" outlineLevel="0" max="27" min="27" style="0" width="21.02"/>
    <col collapsed="false" customWidth="true" hidden="false" outlineLevel="0" max="30" min="28" style="0" width="16.71"/>
    <col collapsed="false" customWidth="true" hidden="false" outlineLevel="0" max="31" min="31" style="0" width="18.38"/>
    <col collapsed="false" customWidth="true" hidden="false" outlineLevel="0" max="33" min="32" style="0" width="16.71"/>
    <col collapsed="false" customWidth="true" hidden="false" outlineLevel="0" max="37" min="34" style="0" width="17.55"/>
    <col collapsed="false" customWidth="true" hidden="false" outlineLevel="0" max="38" min="38" style="0" width="17.4"/>
    <col collapsed="false" customWidth="true" hidden="false" outlineLevel="0" max="39" min="39" style="0" width="18.8"/>
    <col collapsed="false" customWidth="true" hidden="false" outlineLevel="0" max="40" min="40" style="0" width="19.63"/>
    <col collapsed="false" customWidth="true" hidden="false" outlineLevel="0" max="41" min="41" style="0" width="19.49"/>
    <col collapsed="false" customWidth="true" hidden="false" outlineLevel="0" max="42" min="42" style="0" width="20.88"/>
    <col collapsed="false" customWidth="true" hidden="false" outlineLevel="0" max="43" min="43" style="0" width="18.38"/>
    <col collapsed="false" customWidth="true" hidden="false" outlineLevel="0" max="44" min="44" style="0" width="18.24"/>
    <col collapsed="false" customWidth="true" hidden="false" outlineLevel="0" max="45" min="45" style="0" width="19.63"/>
    <col collapsed="false" customWidth="true" hidden="false" outlineLevel="0" max="46" min="46" style="0" width="22.55"/>
    <col collapsed="false" customWidth="true" hidden="false" outlineLevel="0" max="47" min="47" style="0" width="22.41"/>
    <col collapsed="false" customWidth="true" hidden="false" outlineLevel="0" max="48" min="48" style="0" width="23.8"/>
    <col collapsed="false" customWidth="true" hidden="false" outlineLevel="0" max="49" min="49" style="0" width="17.13"/>
    <col collapsed="false" customWidth="true" hidden="false" outlineLevel="0" max="50" min="50" style="0" width="20.45"/>
    <col collapsed="false" customWidth="true" hidden="false" outlineLevel="0" max="51" min="51" style="0" width="12.96"/>
    <col collapsed="false" customWidth="true" hidden="false" outlineLevel="0" max="52" min="52" style="0" width="16.3"/>
  </cols>
  <sheetData>
    <row r="1" customFormat="false" ht="12.8" hidden="false" customHeight="false" outlineLevel="0" collapsed="false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101</v>
      </c>
      <c r="W1" s="1" t="s">
        <v>102</v>
      </c>
      <c r="X1" s="1" t="s">
        <v>103</v>
      </c>
      <c r="Y1" s="1" t="s">
        <v>104</v>
      </c>
      <c r="Z1" s="1" t="s">
        <v>105</v>
      </c>
      <c r="AA1" s="1" t="s">
        <v>106</v>
      </c>
      <c r="AB1" s="5" t="s">
        <v>107</v>
      </c>
      <c r="AC1" s="5" t="s">
        <v>108</v>
      </c>
      <c r="AD1" s="5" t="s">
        <v>109</v>
      </c>
      <c r="AE1" s="5" t="s">
        <v>110</v>
      </c>
      <c r="AF1" s="5" t="s">
        <v>111</v>
      </c>
      <c r="AG1" s="5" t="s">
        <v>112</v>
      </c>
      <c r="AH1" s="5" t="s">
        <v>113</v>
      </c>
      <c r="AI1" s="5" t="s">
        <v>114</v>
      </c>
      <c r="AJ1" s="5" t="s">
        <v>115</v>
      </c>
      <c r="AK1" s="5" t="s">
        <v>116</v>
      </c>
      <c r="AL1" s="5" t="s">
        <v>117</v>
      </c>
      <c r="AM1" s="5" t="s">
        <v>118</v>
      </c>
      <c r="AN1" s="5" t="s">
        <v>119</v>
      </c>
      <c r="AO1" s="5" t="s">
        <v>120</v>
      </c>
      <c r="AP1" s="5" t="s">
        <v>121</v>
      </c>
      <c r="AQ1" s="5" t="s">
        <v>122</v>
      </c>
      <c r="AR1" s="5" t="s">
        <v>123</v>
      </c>
      <c r="AS1" s="5" t="s">
        <v>124</v>
      </c>
      <c r="AT1" s="5" t="s">
        <v>125</v>
      </c>
      <c r="AU1" s="5" t="s">
        <v>126</v>
      </c>
      <c r="AV1" s="5" t="s">
        <v>127</v>
      </c>
      <c r="AW1" s="5" t="s">
        <v>128</v>
      </c>
      <c r="AX1" s="5" t="s">
        <v>129</v>
      </c>
      <c r="AY1" s="5" t="s">
        <v>130</v>
      </c>
      <c r="AZ1" s="5" t="s">
        <v>131</v>
      </c>
    </row>
    <row r="2" customFormat="false" ht="12.8" hidden="false" customHeight="false" outlineLevel="0" collapsed="false">
      <c r="A2" s="0" t="n">
        <v>2016</v>
      </c>
      <c r="B2" s="7" t="n">
        <f aca="false">0.1*metadata!$F$2*nys!$B2</f>
        <v>4578</v>
      </c>
      <c r="C2" s="7" t="n">
        <f aca="false">0.1*metadata!$F$3*nys!$B2</f>
        <v>327</v>
      </c>
      <c r="D2" s="7" t="n">
        <f aca="false">0.1*metadata!$F$4*nys!$B2</f>
        <v>654</v>
      </c>
      <c r="E2" s="7" t="n">
        <f aca="false">0.1*metadata!$F$5*nys!$B2</f>
        <v>981</v>
      </c>
      <c r="F2" s="7" t="n">
        <f aca="false">0.05*metadata!$F$6*nys!$B2</f>
        <v>490.5</v>
      </c>
      <c r="G2" s="7" t="n">
        <f aca="false">0.05*metadata!$F$7*nys!$B2</f>
        <v>163.5</v>
      </c>
      <c r="H2" s="7" t="n">
        <f aca="false">0.05*metadata!$F$8*nys!$B2</f>
        <v>327</v>
      </c>
      <c r="I2" s="7" t="n">
        <f aca="false">0.05*metadata!$F$9*nys!$B2</f>
        <v>2289</v>
      </c>
      <c r="J2" s="7" t="n">
        <f aca="false">metadata!$F$10*nys!$B2</f>
        <v>45780</v>
      </c>
      <c r="K2" s="7" t="n">
        <f aca="false">metadata!$F$11*nys!$B2</f>
        <v>3270</v>
      </c>
      <c r="L2" s="7" t="n">
        <f aca="false">metadata!$F$12*nys!$B2</f>
        <v>6540</v>
      </c>
      <c r="M2" s="7" t="n">
        <f aca="false">metadata!$F$13*nys!$B2</f>
        <v>9810</v>
      </c>
      <c r="N2" s="7" t="n">
        <f aca="false">metadata!$F$14*nys!$C2</f>
        <v>3845590</v>
      </c>
      <c r="O2" s="7" t="n">
        <f aca="false">metadata!$F$15*nys!$C2</f>
        <v>274685</v>
      </c>
      <c r="P2" s="7" t="n">
        <f aca="false">metadata!$F$16*nys!$C2</f>
        <v>549370</v>
      </c>
      <c r="Q2" s="7" t="n">
        <f aca="false">metadata!$F$17*nys!$C2</f>
        <v>824055</v>
      </c>
      <c r="R2" s="7" t="n">
        <f aca="false">metadata!$F$18*nys!$D2</f>
        <v>36960</v>
      </c>
      <c r="S2" s="7" t="n">
        <f aca="false">metadata!$F$19*nys!$D2</f>
        <v>2640</v>
      </c>
      <c r="T2" s="7" t="n">
        <f aca="false">metadata!$F$20*nys!$D2</f>
        <v>5280</v>
      </c>
      <c r="U2" s="7" t="n">
        <f aca="false">metadata!$F$21*nys!$D2</f>
        <v>7920</v>
      </c>
      <c r="V2" s="7" t="n">
        <f aca="false">metadata!$F$22*nys!$E2</f>
        <v>50960</v>
      </c>
      <c r="W2" s="7" t="n">
        <f aca="false">metadata!$F$23*nys!$E2</f>
        <v>3640</v>
      </c>
      <c r="X2" s="7" t="n">
        <f aca="false">metadata!$F$24*nys!$E2</f>
        <v>7280</v>
      </c>
      <c r="Y2" s="7" t="n">
        <f aca="false">metadata!$F$25*nys!$E2</f>
        <v>10920</v>
      </c>
      <c r="Z2" s="7" t="n">
        <f aca="false">0.1*metadata!$F$26*nys!$E2</f>
        <v>5096</v>
      </c>
      <c r="AA2" s="7" t="n">
        <f aca="false">0.1*metadata!$F$27*nys!$E2</f>
        <v>728</v>
      </c>
      <c r="AB2" s="7" t="n">
        <f aca="false">0.1*metadata!$F$28*nys!$E2</f>
        <v>728</v>
      </c>
      <c r="AC2" s="7" t="n">
        <f aca="false">0.1*metadata!$F$29*nys!$E2</f>
        <v>728.000000000001</v>
      </c>
      <c r="AD2" s="7" t="n">
        <f aca="false">0.1*metadata!$F$30*nys!$E2</f>
        <v>5096</v>
      </c>
      <c r="AE2" s="7" t="n">
        <f aca="false">0.1*metadata!$F$31*nys!$E2</f>
        <v>728</v>
      </c>
      <c r="AF2" s="7" t="n">
        <f aca="false">0.1*metadata!$F$32*nys!$E2</f>
        <v>728</v>
      </c>
      <c r="AG2" s="7" t="n">
        <f aca="false">0.1*metadata!$F$33*nys!$E2</f>
        <v>728.000000000001</v>
      </c>
      <c r="AH2" s="7" t="n">
        <f aca="false">metadata!$F$34*nys!$F2</f>
        <v>90</v>
      </c>
      <c r="AI2" s="7" t="n">
        <f aca="false">metadata!$F$35*nys!$F2</f>
        <v>720</v>
      </c>
      <c r="AJ2" s="7" t="n">
        <f aca="false">metadata!$F$36*nys!$F2</f>
        <v>90</v>
      </c>
      <c r="AK2" s="7" t="n">
        <f aca="false">metadata!$F$37*nys!$G2</f>
        <v>26170</v>
      </c>
      <c r="AL2" s="7" t="n">
        <f aca="false">metadata!$F$38*nys!$G2</f>
        <v>209360</v>
      </c>
      <c r="AM2" s="7" t="n">
        <f aca="false">metadata!$F$39*nys!$G2</f>
        <v>26170</v>
      </c>
      <c r="AN2" s="7" t="n">
        <f aca="false">metadata!$F$40*nys!$H2</f>
        <v>2640</v>
      </c>
      <c r="AO2" s="7" t="n">
        <f aca="false">metadata!$F$41*nys!$H2</f>
        <v>21120</v>
      </c>
      <c r="AP2" s="7" t="n">
        <f aca="false">metadata!$F$42*nys!$H2</f>
        <v>2640</v>
      </c>
      <c r="AQ2" s="7" t="n">
        <f aca="false">metadata!$F$43*nys!$I2</f>
        <v>13020</v>
      </c>
      <c r="AR2" s="7" t="n">
        <f aca="false">metadata!$F$44*nys!$I2</f>
        <v>104160</v>
      </c>
      <c r="AS2" s="7" t="n">
        <f aca="false">metadata!$F$45*nys!$I2</f>
        <v>13020</v>
      </c>
      <c r="AT2" s="7" t="n">
        <f aca="false">0.1*metadata!$F$46*nys!$I2</f>
        <v>1302</v>
      </c>
      <c r="AU2" s="7" t="n">
        <f aca="false">0.1*metadata!$F$47*nys!$I2</f>
        <v>10416</v>
      </c>
      <c r="AV2" s="7" t="n">
        <f aca="false">0.1*metadata!$F$48*nys!$I2</f>
        <v>1302</v>
      </c>
      <c r="AW2" s="7" t="n">
        <f aca="false">0.6*metadata!$F$49*nys!$J2</f>
        <v>784.8</v>
      </c>
      <c r="AX2" s="7" t="n">
        <f aca="false">0.6*metadata!$F$50*nys!$J2</f>
        <v>3139.2</v>
      </c>
      <c r="AY2" s="7" t="n">
        <f aca="false">0.4*metadata!$F$51*nys!$J2</f>
        <v>523.2</v>
      </c>
      <c r="AZ2" s="7" t="n">
        <f aca="false">0.4*metadata!$F$52*nys!$J2</f>
        <v>2092.8</v>
      </c>
    </row>
    <row r="3" customFormat="false" ht="12.8" hidden="false" customHeight="false" outlineLevel="0" collapsed="false">
      <c r="A3" s="0" t="n">
        <f aca="false">A2-1</f>
        <v>2015</v>
      </c>
      <c r="B3" s="7" t="n">
        <f aca="false">0.1*metadata!$F$2*nys!$B3</f>
        <v>5537</v>
      </c>
      <c r="C3" s="7" t="n">
        <f aca="false">0.1*metadata!$F$3*nys!$B3</f>
        <v>395.5</v>
      </c>
      <c r="D3" s="7" t="n">
        <f aca="false">0.1*metadata!$F$4*nys!$B3</f>
        <v>791</v>
      </c>
      <c r="E3" s="7" t="n">
        <f aca="false">0.1*metadata!$F$5*nys!$B3</f>
        <v>1186.5</v>
      </c>
      <c r="F3" s="7" t="n">
        <f aca="false">0.05*metadata!$F$6*nys!$B3</f>
        <v>593.25</v>
      </c>
      <c r="G3" s="7" t="n">
        <f aca="false">0.05*metadata!$F$7*nys!$B3</f>
        <v>197.75</v>
      </c>
      <c r="H3" s="7" t="n">
        <f aca="false">0.05*metadata!$F$8*nys!$B3</f>
        <v>395.5</v>
      </c>
      <c r="I3" s="7" t="n">
        <f aca="false">0.05*metadata!$F$9*nys!$B3</f>
        <v>2768.5</v>
      </c>
      <c r="J3" s="7" t="n">
        <f aca="false">metadata!$F$10*nys!$B3</f>
        <v>55370</v>
      </c>
      <c r="K3" s="7" t="n">
        <f aca="false">metadata!$F$11*nys!$B3</f>
        <v>3955</v>
      </c>
      <c r="L3" s="7" t="n">
        <f aca="false">metadata!$F$12*nys!$B3</f>
        <v>7910</v>
      </c>
      <c r="M3" s="7" t="n">
        <f aca="false">metadata!$F$13*nys!$B3</f>
        <v>11865</v>
      </c>
      <c r="N3" s="7" t="n">
        <f aca="false">metadata!$F$14*nys!$C3</f>
        <v>3331510</v>
      </c>
      <c r="O3" s="7" t="n">
        <f aca="false">metadata!$F$15*nys!$C3</f>
        <v>237965</v>
      </c>
      <c r="P3" s="7" t="n">
        <f aca="false">metadata!$F$16*nys!$C3</f>
        <v>475930</v>
      </c>
      <c r="Q3" s="7" t="n">
        <f aca="false">metadata!$F$17*nys!$C3</f>
        <v>713895</v>
      </c>
      <c r="R3" s="7" t="n">
        <f aca="false">metadata!$F$18*nys!$D3</f>
        <v>37660</v>
      </c>
      <c r="S3" s="7" t="n">
        <f aca="false">metadata!$F$19*nys!$D3</f>
        <v>2690</v>
      </c>
      <c r="T3" s="7" t="n">
        <f aca="false">metadata!$F$20*nys!$D3</f>
        <v>5380</v>
      </c>
      <c r="U3" s="7" t="n">
        <f aca="false">metadata!$F$21*nys!$D3</f>
        <v>8070</v>
      </c>
      <c r="V3" s="7" t="n">
        <f aca="false">metadata!$F$22*nys!$E3</f>
        <v>48090</v>
      </c>
      <c r="W3" s="7" t="n">
        <f aca="false">metadata!$F$23*nys!$E3</f>
        <v>3435</v>
      </c>
      <c r="X3" s="7" t="n">
        <f aca="false">metadata!$F$24*nys!$E3</f>
        <v>6870</v>
      </c>
      <c r="Y3" s="7" t="n">
        <f aca="false">metadata!$F$25*nys!$E3</f>
        <v>10305</v>
      </c>
      <c r="Z3" s="7" t="n">
        <f aca="false">0.1*metadata!$F$26*nys!$E3</f>
        <v>4809</v>
      </c>
      <c r="AA3" s="7" t="n">
        <f aca="false">0.1*metadata!$F$27*nys!$E3</f>
        <v>687</v>
      </c>
      <c r="AB3" s="7" t="n">
        <f aca="false">0.1*metadata!$F$28*nys!$E3</f>
        <v>687</v>
      </c>
      <c r="AC3" s="7" t="n">
        <f aca="false">0.1*metadata!$F$29*nys!$E3</f>
        <v>687.000000000001</v>
      </c>
      <c r="AD3" s="7" t="n">
        <f aca="false">0.1*metadata!$F$30*nys!$E3</f>
        <v>4809</v>
      </c>
      <c r="AE3" s="7" t="n">
        <f aca="false">0.1*metadata!$F$31*nys!$E3</f>
        <v>687</v>
      </c>
      <c r="AF3" s="7" t="n">
        <f aca="false">0.1*metadata!$F$32*nys!$E3</f>
        <v>687</v>
      </c>
      <c r="AG3" s="7" t="n">
        <f aca="false">0.1*metadata!$F$33*nys!$E3</f>
        <v>687.000000000001</v>
      </c>
      <c r="AH3" s="7" t="n">
        <f aca="false">metadata!$F$34*nys!$F3</f>
        <v>150</v>
      </c>
      <c r="AI3" s="7" t="n">
        <f aca="false">metadata!$F$35*nys!$F3</f>
        <v>1200</v>
      </c>
      <c r="AJ3" s="7" t="n">
        <f aca="false">metadata!$F$36*nys!$F3</f>
        <v>150</v>
      </c>
      <c r="AK3" s="7" t="n">
        <f aca="false">metadata!$F$37*nys!$G3</f>
        <v>25600</v>
      </c>
      <c r="AL3" s="7" t="n">
        <f aca="false">metadata!$F$38*nys!$G3</f>
        <v>204800</v>
      </c>
      <c r="AM3" s="7" t="n">
        <f aca="false">metadata!$F$39*nys!$G3</f>
        <v>25600</v>
      </c>
      <c r="AN3" s="7" t="n">
        <f aca="false">metadata!$F$40*nys!$H3</f>
        <v>2810</v>
      </c>
      <c r="AO3" s="7" t="n">
        <f aca="false">metadata!$F$41*nys!$H3</f>
        <v>22480</v>
      </c>
      <c r="AP3" s="7" t="n">
        <f aca="false">metadata!$F$42*nys!$H3</f>
        <v>2810</v>
      </c>
      <c r="AQ3" s="7" t="n">
        <f aca="false">metadata!$F$43*nys!$I3</f>
        <v>12430</v>
      </c>
      <c r="AR3" s="7" t="n">
        <f aca="false">metadata!$F$44*nys!$I3</f>
        <v>99440</v>
      </c>
      <c r="AS3" s="7" t="n">
        <f aca="false">metadata!$F$45*nys!$I3</f>
        <v>12430</v>
      </c>
      <c r="AT3" s="7" t="n">
        <f aca="false">0.1*metadata!$F$46*nys!$I3</f>
        <v>1243</v>
      </c>
      <c r="AU3" s="7" t="n">
        <f aca="false">0.1*metadata!$F$47*nys!$I3</f>
        <v>9944</v>
      </c>
      <c r="AV3" s="7" t="n">
        <f aca="false">0.1*metadata!$F$48*nys!$I3</f>
        <v>1243</v>
      </c>
      <c r="AW3" s="7" t="n">
        <f aca="false">0.6*metadata!$F$49*nys!$J3</f>
        <v>949.2</v>
      </c>
      <c r="AX3" s="7" t="n">
        <f aca="false">0.6*metadata!$F$50*nys!$J3</f>
        <v>3796.8</v>
      </c>
      <c r="AY3" s="7" t="n">
        <f aca="false">0.4*metadata!$F$51*nys!$J3</f>
        <v>632.8</v>
      </c>
      <c r="AZ3" s="7" t="n">
        <f aca="false">0.4*metadata!$F$52*nys!$J3</f>
        <v>2531.2</v>
      </c>
    </row>
    <row r="4" customFormat="false" ht="12.8" hidden="false" customHeight="false" outlineLevel="0" collapsed="false">
      <c r="A4" s="0" t="n">
        <f aca="false">A3-1</f>
        <v>2014</v>
      </c>
      <c r="B4" s="7" t="n">
        <f aca="false">0.1*metadata!$F$2*nys!$B4</f>
        <v>5649</v>
      </c>
      <c r="C4" s="7" t="n">
        <f aca="false">0.1*metadata!$F$3*nys!$B4</f>
        <v>403.5</v>
      </c>
      <c r="D4" s="7" t="n">
        <f aca="false">0.1*metadata!$F$4*nys!$B4</f>
        <v>807</v>
      </c>
      <c r="E4" s="7" t="n">
        <f aca="false">0.1*metadata!$F$5*nys!$B4</f>
        <v>1210.5</v>
      </c>
      <c r="F4" s="7" t="n">
        <f aca="false">0.05*metadata!$F$6*nys!$B4</f>
        <v>605.25</v>
      </c>
      <c r="G4" s="7" t="n">
        <f aca="false">0.05*metadata!$F$7*nys!$B4</f>
        <v>201.75</v>
      </c>
      <c r="H4" s="7" t="n">
        <f aca="false">0.05*metadata!$F$8*nys!$B4</f>
        <v>403.5</v>
      </c>
      <c r="I4" s="7" t="n">
        <f aca="false">0.05*metadata!$F$9*nys!$B4</f>
        <v>2824.5</v>
      </c>
      <c r="J4" s="7" t="n">
        <f aca="false">metadata!$F$10*nys!$B4</f>
        <v>56490</v>
      </c>
      <c r="K4" s="7" t="n">
        <f aca="false">metadata!$F$11*nys!$B4</f>
        <v>4035</v>
      </c>
      <c r="L4" s="7" t="n">
        <f aca="false">metadata!$F$12*nys!$B4</f>
        <v>8070</v>
      </c>
      <c r="M4" s="7" t="n">
        <f aca="false">metadata!$F$13*nys!$B4</f>
        <v>12105</v>
      </c>
      <c r="N4" s="7" t="n">
        <f aca="false">metadata!$F$14*nys!$C4</f>
        <v>2917180</v>
      </c>
      <c r="O4" s="7" t="n">
        <f aca="false">metadata!$F$15*nys!$C4</f>
        <v>208370</v>
      </c>
      <c r="P4" s="7" t="n">
        <f aca="false">metadata!$F$16*nys!$C4</f>
        <v>416740</v>
      </c>
      <c r="Q4" s="7" t="n">
        <f aca="false">metadata!$F$17*nys!$C4</f>
        <v>625110</v>
      </c>
      <c r="R4" s="7" t="n">
        <f aca="false">metadata!$F$18*nys!$D4</f>
        <v>37030</v>
      </c>
      <c r="S4" s="7" t="n">
        <f aca="false">metadata!$F$19*nys!$D4</f>
        <v>2645</v>
      </c>
      <c r="T4" s="7" t="n">
        <f aca="false">metadata!$F$20*nys!$D4</f>
        <v>5290</v>
      </c>
      <c r="U4" s="7" t="n">
        <f aca="false">metadata!$F$21*nys!$D4</f>
        <v>7935</v>
      </c>
      <c r="V4" s="7" t="n">
        <f aca="false">metadata!$F$22*nys!$E4</f>
        <v>44940</v>
      </c>
      <c r="W4" s="7" t="n">
        <f aca="false">metadata!$F$23*nys!$E4</f>
        <v>3210</v>
      </c>
      <c r="X4" s="7" t="n">
        <f aca="false">metadata!$F$24*nys!$E4</f>
        <v>6420</v>
      </c>
      <c r="Y4" s="7" t="n">
        <f aca="false">metadata!$F$25*nys!$E4</f>
        <v>9630</v>
      </c>
      <c r="Z4" s="7" t="n">
        <f aca="false">0.1*metadata!$F$26*nys!$E4</f>
        <v>4494</v>
      </c>
      <c r="AA4" s="7" t="n">
        <f aca="false">0.1*metadata!$F$27*nys!$E4</f>
        <v>642</v>
      </c>
      <c r="AB4" s="7" t="n">
        <f aca="false">0.1*metadata!$F$28*nys!$E4</f>
        <v>642</v>
      </c>
      <c r="AC4" s="7" t="n">
        <f aca="false">0.1*metadata!$F$29*nys!$E4</f>
        <v>642.000000000001</v>
      </c>
      <c r="AD4" s="7" t="n">
        <f aca="false">0.1*metadata!$F$30*nys!$E4</f>
        <v>4494</v>
      </c>
      <c r="AE4" s="7" t="n">
        <f aca="false">0.1*metadata!$F$31*nys!$E4</f>
        <v>642</v>
      </c>
      <c r="AF4" s="7" t="n">
        <f aca="false">0.1*metadata!$F$32*nys!$E4</f>
        <v>642</v>
      </c>
      <c r="AG4" s="7" t="n">
        <f aca="false">0.1*metadata!$F$33*nys!$E4</f>
        <v>642.000000000001</v>
      </c>
      <c r="AH4" s="7" t="n">
        <f aca="false">metadata!$F$34*nys!$F4</f>
        <v>160</v>
      </c>
      <c r="AI4" s="7" t="n">
        <f aca="false">metadata!$F$35*nys!$F4</f>
        <v>1280</v>
      </c>
      <c r="AJ4" s="7" t="n">
        <f aca="false">metadata!$F$36*nys!$F4</f>
        <v>160</v>
      </c>
      <c r="AK4" s="7" t="n">
        <f aca="false">metadata!$F$37*nys!$G4</f>
        <v>26810</v>
      </c>
      <c r="AL4" s="7" t="n">
        <f aca="false">metadata!$F$38*nys!$G4</f>
        <v>214480</v>
      </c>
      <c r="AM4" s="7" t="n">
        <f aca="false">metadata!$F$39*nys!$G4</f>
        <v>26810</v>
      </c>
      <c r="AN4" s="7" t="n">
        <f aca="false">metadata!$F$40*nys!$H4</f>
        <v>3070</v>
      </c>
      <c r="AO4" s="7" t="n">
        <f aca="false">metadata!$F$41*nys!$H4</f>
        <v>24560</v>
      </c>
      <c r="AP4" s="7" t="n">
        <f aca="false">metadata!$F$42*nys!$H4</f>
        <v>3070</v>
      </c>
      <c r="AQ4" s="7" t="n">
        <f aca="false">metadata!$F$43*nys!$I4</f>
        <v>12190</v>
      </c>
      <c r="AR4" s="7" t="n">
        <f aca="false">metadata!$F$44*nys!$I4</f>
        <v>97520</v>
      </c>
      <c r="AS4" s="7" t="n">
        <f aca="false">metadata!$F$45*nys!$I4</f>
        <v>12190</v>
      </c>
      <c r="AT4" s="7" t="n">
        <f aca="false">0.1*metadata!$F$46*nys!$I4</f>
        <v>1219</v>
      </c>
      <c r="AU4" s="7" t="n">
        <f aca="false">0.1*metadata!$F$47*nys!$I4</f>
        <v>9752</v>
      </c>
      <c r="AV4" s="7" t="n">
        <f aca="false">0.1*metadata!$F$48*nys!$I4</f>
        <v>1219</v>
      </c>
      <c r="AW4" s="7" t="n">
        <f aca="false">0.6*metadata!$F$49*nys!$J4</f>
        <v>968.4</v>
      </c>
      <c r="AX4" s="7" t="n">
        <f aca="false">0.6*metadata!$F$50*nys!$J4</f>
        <v>3873.6</v>
      </c>
      <c r="AY4" s="7" t="n">
        <f aca="false">0.4*metadata!$F$51*nys!$J4</f>
        <v>645.6</v>
      </c>
      <c r="AZ4" s="7" t="n">
        <f aca="false">0.4*metadata!$F$52*nys!$J4</f>
        <v>2582.4</v>
      </c>
    </row>
    <row r="5" customFormat="false" ht="12.8" hidden="false" customHeight="false" outlineLevel="0" collapsed="false">
      <c r="A5" s="0" t="n">
        <f aca="false">A4-1</f>
        <v>2013</v>
      </c>
      <c r="B5" s="7" t="n">
        <f aca="false">0.1*metadata!$F$2*nys!$B5</f>
        <v>5971</v>
      </c>
      <c r="C5" s="7" t="n">
        <f aca="false">0.1*metadata!$F$3*nys!$B5</f>
        <v>426.5</v>
      </c>
      <c r="D5" s="7" t="n">
        <f aca="false">0.1*metadata!$F$4*nys!$B5</f>
        <v>853</v>
      </c>
      <c r="E5" s="7" t="n">
        <f aca="false">0.1*metadata!$F$5*nys!$B5</f>
        <v>1279.5</v>
      </c>
      <c r="F5" s="7" t="n">
        <f aca="false">0.05*metadata!$F$6*nys!$B5</f>
        <v>639.75</v>
      </c>
      <c r="G5" s="7" t="n">
        <f aca="false">0.05*metadata!$F$7*nys!$B5</f>
        <v>213.25</v>
      </c>
      <c r="H5" s="7" t="n">
        <f aca="false">0.05*metadata!$F$8*nys!$B5</f>
        <v>426.5</v>
      </c>
      <c r="I5" s="7" t="n">
        <f aca="false">0.05*metadata!$F$9*nys!$B5</f>
        <v>2985.5</v>
      </c>
      <c r="J5" s="7" t="n">
        <f aca="false">metadata!$F$10*nys!$B5</f>
        <v>59710</v>
      </c>
      <c r="K5" s="7" t="n">
        <f aca="false">metadata!$F$11*nys!$B5</f>
        <v>4265</v>
      </c>
      <c r="L5" s="7" t="n">
        <f aca="false">metadata!$F$12*nys!$B5</f>
        <v>8530</v>
      </c>
      <c r="M5" s="7" t="n">
        <f aca="false">metadata!$F$13*nys!$B5</f>
        <v>12795</v>
      </c>
      <c r="N5" s="7" t="n">
        <f aca="false">metadata!$F$14*nys!$C5</f>
        <v>2517200</v>
      </c>
      <c r="O5" s="7" t="n">
        <f aca="false">metadata!$F$15*nys!$C5</f>
        <v>179800</v>
      </c>
      <c r="P5" s="7" t="n">
        <f aca="false">metadata!$F$16*nys!$C5</f>
        <v>359600</v>
      </c>
      <c r="Q5" s="7" t="n">
        <f aca="false">metadata!$F$17*nys!$C5</f>
        <v>539400</v>
      </c>
      <c r="R5" s="7" t="n">
        <f aca="false">metadata!$F$18*nys!$D5</f>
        <v>39200</v>
      </c>
      <c r="S5" s="7" t="n">
        <f aca="false">metadata!$F$19*nys!$D5</f>
        <v>2800</v>
      </c>
      <c r="T5" s="7" t="n">
        <f aca="false">metadata!$F$20*nys!$D5</f>
        <v>5600</v>
      </c>
      <c r="U5" s="7" t="n">
        <f aca="false">metadata!$F$21*nys!$D5</f>
        <v>8400</v>
      </c>
      <c r="V5" s="7" t="n">
        <f aca="false">metadata!$F$22*nys!$E5</f>
        <v>43330</v>
      </c>
      <c r="W5" s="7" t="n">
        <f aca="false">metadata!$F$23*nys!$E5</f>
        <v>3095</v>
      </c>
      <c r="X5" s="7" t="n">
        <f aca="false">metadata!$F$24*nys!$E5</f>
        <v>6190</v>
      </c>
      <c r="Y5" s="7" t="n">
        <f aca="false">metadata!$F$25*nys!$E5</f>
        <v>9285</v>
      </c>
      <c r="Z5" s="7" t="n">
        <f aca="false">0.1*metadata!$F$26*nys!$E5</f>
        <v>4333</v>
      </c>
      <c r="AA5" s="7" t="n">
        <f aca="false">0.1*metadata!$F$27*nys!$E5</f>
        <v>619</v>
      </c>
      <c r="AB5" s="7" t="n">
        <f aca="false">0.1*metadata!$F$28*nys!$E5</f>
        <v>619</v>
      </c>
      <c r="AC5" s="7" t="n">
        <f aca="false">0.1*metadata!$F$29*nys!$E5</f>
        <v>619.000000000001</v>
      </c>
      <c r="AD5" s="7" t="n">
        <f aca="false">0.1*metadata!$F$30*nys!$E5</f>
        <v>4333</v>
      </c>
      <c r="AE5" s="7" t="n">
        <f aca="false">0.1*metadata!$F$31*nys!$E5</f>
        <v>619</v>
      </c>
      <c r="AF5" s="7" t="n">
        <f aca="false">0.1*metadata!$F$32*nys!$E5</f>
        <v>619</v>
      </c>
      <c r="AG5" s="7" t="n">
        <f aca="false">0.1*metadata!$F$33*nys!$E5</f>
        <v>619.000000000001</v>
      </c>
      <c r="AH5" s="7" t="n">
        <f aca="false">metadata!$F$34*nys!$F5</f>
        <v>290</v>
      </c>
      <c r="AI5" s="7" t="n">
        <f aca="false">metadata!$F$35*nys!$F5</f>
        <v>2320</v>
      </c>
      <c r="AJ5" s="7" t="n">
        <f aca="false">metadata!$F$36*nys!$F5</f>
        <v>290</v>
      </c>
      <c r="AK5" s="7" t="n">
        <f aca="false">metadata!$F$37*nys!$G5</f>
        <v>25030</v>
      </c>
      <c r="AL5" s="7" t="n">
        <f aca="false">metadata!$F$38*nys!$G5</f>
        <v>200240</v>
      </c>
      <c r="AM5" s="7" t="n">
        <f aca="false">metadata!$F$39*nys!$G5</f>
        <v>25030</v>
      </c>
      <c r="AN5" s="7" t="n">
        <f aca="false">metadata!$F$40*nys!$H5</f>
        <v>3380</v>
      </c>
      <c r="AO5" s="7" t="n">
        <f aca="false">metadata!$F$41*nys!$H5</f>
        <v>27040</v>
      </c>
      <c r="AP5" s="7" t="n">
        <f aca="false">metadata!$F$42*nys!$H5</f>
        <v>3380</v>
      </c>
      <c r="AQ5" s="7" t="n">
        <f aca="false">metadata!$F$43*nys!$I5</f>
        <v>11530</v>
      </c>
      <c r="AR5" s="7" t="n">
        <f aca="false">metadata!$F$44*nys!$I5</f>
        <v>92240</v>
      </c>
      <c r="AS5" s="7" t="n">
        <f aca="false">metadata!$F$45*nys!$I5</f>
        <v>11530</v>
      </c>
      <c r="AT5" s="7" t="n">
        <f aca="false">0.1*metadata!$F$46*nys!$I5</f>
        <v>1153</v>
      </c>
      <c r="AU5" s="7" t="n">
        <f aca="false">0.1*metadata!$F$47*nys!$I5</f>
        <v>9224</v>
      </c>
      <c r="AV5" s="7" t="n">
        <f aca="false">0.1*metadata!$F$48*nys!$I5</f>
        <v>1153</v>
      </c>
      <c r="AW5" s="7" t="n">
        <f aca="false">0.6*metadata!$F$49*nys!$J5</f>
        <v>1023.6</v>
      </c>
      <c r="AX5" s="7" t="n">
        <f aca="false">0.6*metadata!$F$50*nys!$J5</f>
        <v>4094.4</v>
      </c>
      <c r="AY5" s="7" t="n">
        <f aca="false">0.4*metadata!$F$51*nys!$J5</f>
        <v>682.4</v>
      </c>
      <c r="AZ5" s="7" t="n">
        <f aca="false">0.4*metadata!$F$52*nys!$J5</f>
        <v>2729.6</v>
      </c>
    </row>
    <row r="6" customFormat="false" ht="12.8" hidden="false" customHeight="false" outlineLevel="0" collapsed="false">
      <c r="A6" s="0" t="n">
        <f aca="false">A5-1</f>
        <v>2012</v>
      </c>
      <c r="B6" s="7" t="n">
        <f aca="false">0.1*metadata!$F$2*nys!$B6</f>
        <v>6069</v>
      </c>
      <c r="C6" s="7" t="n">
        <f aca="false">0.1*metadata!$F$3*nys!$B6</f>
        <v>433.5</v>
      </c>
      <c r="D6" s="7" t="n">
        <f aca="false">0.1*metadata!$F$4*nys!$B6</f>
        <v>867</v>
      </c>
      <c r="E6" s="7" t="n">
        <f aca="false">0.1*metadata!$F$5*nys!$B6</f>
        <v>1300.5</v>
      </c>
      <c r="F6" s="7" t="n">
        <f aca="false">0.05*metadata!$F$6*nys!$B6</f>
        <v>650.25</v>
      </c>
      <c r="G6" s="7" t="n">
        <f aca="false">0.05*metadata!$F$7*nys!$B6</f>
        <v>216.75</v>
      </c>
      <c r="H6" s="7" t="n">
        <f aca="false">0.05*metadata!$F$8*nys!$B6</f>
        <v>433.5</v>
      </c>
      <c r="I6" s="7" t="n">
        <f aca="false">0.05*metadata!$F$9*nys!$B6</f>
        <v>3034.5</v>
      </c>
      <c r="J6" s="7" t="n">
        <f aca="false">metadata!$F$10*nys!$B6</f>
        <v>60690</v>
      </c>
      <c r="K6" s="7" t="n">
        <f aca="false">metadata!$F$11*nys!$B6</f>
        <v>4335</v>
      </c>
      <c r="L6" s="7" t="n">
        <f aca="false">metadata!$F$12*nys!$B6</f>
        <v>8670</v>
      </c>
      <c r="M6" s="7" t="n">
        <f aca="false">metadata!$F$13*nys!$B6</f>
        <v>13005</v>
      </c>
      <c r="N6" s="7" t="n">
        <f aca="false">metadata!$F$14*nys!$C6</f>
        <v>2125760</v>
      </c>
      <c r="O6" s="7" t="n">
        <f aca="false">metadata!$F$15*nys!$C6</f>
        <v>151840</v>
      </c>
      <c r="P6" s="7" t="n">
        <f aca="false">metadata!$F$16*nys!$C6</f>
        <v>303680</v>
      </c>
      <c r="Q6" s="7" t="n">
        <f aca="false">metadata!$F$17*nys!$C6</f>
        <v>455520</v>
      </c>
      <c r="R6" s="7" t="n">
        <f aca="false">metadata!$F$18*nys!$D6</f>
        <v>67270</v>
      </c>
      <c r="S6" s="7" t="n">
        <f aca="false">metadata!$F$19*nys!$D6</f>
        <v>4805</v>
      </c>
      <c r="T6" s="7" t="n">
        <f aca="false">metadata!$F$20*nys!$D6</f>
        <v>9610</v>
      </c>
      <c r="U6" s="7" t="n">
        <f aca="false">metadata!$F$21*nys!$D6</f>
        <v>14415</v>
      </c>
      <c r="V6" s="7" t="n">
        <f aca="false">metadata!$F$22*nys!$E6</f>
        <v>46690</v>
      </c>
      <c r="W6" s="7" t="n">
        <f aca="false">metadata!$F$23*nys!$E6</f>
        <v>3335</v>
      </c>
      <c r="X6" s="7" t="n">
        <f aca="false">metadata!$F$24*nys!$E6</f>
        <v>6670</v>
      </c>
      <c r="Y6" s="7" t="n">
        <f aca="false">metadata!$F$25*nys!$E6</f>
        <v>10005</v>
      </c>
      <c r="Z6" s="7" t="n">
        <f aca="false">0.1*metadata!$F$26*nys!$E6</f>
        <v>4669</v>
      </c>
      <c r="AA6" s="7" t="n">
        <f aca="false">0.1*metadata!$F$27*nys!$E6</f>
        <v>667</v>
      </c>
      <c r="AB6" s="7" t="n">
        <f aca="false">0.1*metadata!$F$28*nys!$E6</f>
        <v>667</v>
      </c>
      <c r="AC6" s="7" t="n">
        <f aca="false">0.1*metadata!$F$29*nys!$E6</f>
        <v>667.000000000001</v>
      </c>
      <c r="AD6" s="7" t="n">
        <f aca="false">0.1*metadata!$F$30*nys!$E6</f>
        <v>4669</v>
      </c>
      <c r="AE6" s="7" t="n">
        <f aca="false">0.1*metadata!$F$31*nys!$E6</f>
        <v>667</v>
      </c>
      <c r="AF6" s="7" t="n">
        <f aca="false">0.1*metadata!$F$32*nys!$E6</f>
        <v>667</v>
      </c>
      <c r="AG6" s="7" t="n">
        <f aca="false">0.1*metadata!$F$33*nys!$E6</f>
        <v>667.000000000001</v>
      </c>
      <c r="AH6" s="7" t="n">
        <f aca="false">metadata!$F$34*nys!$F6</f>
        <v>200</v>
      </c>
      <c r="AI6" s="7" t="n">
        <f aca="false">metadata!$F$35*nys!$F6</f>
        <v>1600</v>
      </c>
      <c r="AJ6" s="7" t="n">
        <f aca="false">metadata!$F$36*nys!$F6</f>
        <v>200</v>
      </c>
      <c r="AK6" s="7" t="n">
        <f aca="false">metadata!$F$37*nys!$G6</f>
        <v>22550</v>
      </c>
      <c r="AL6" s="7" t="n">
        <f aca="false">metadata!$F$38*nys!$G6</f>
        <v>180400</v>
      </c>
      <c r="AM6" s="7" t="n">
        <f aca="false">metadata!$F$39*nys!$G6</f>
        <v>22550</v>
      </c>
      <c r="AN6" s="7" t="n">
        <f aca="false">metadata!$F$40*nys!$H6</f>
        <v>3680</v>
      </c>
      <c r="AO6" s="7" t="n">
        <f aca="false">metadata!$F$41*nys!$H6</f>
        <v>29440</v>
      </c>
      <c r="AP6" s="7" t="n">
        <f aca="false">metadata!$F$42*nys!$H6</f>
        <v>3680</v>
      </c>
      <c r="AQ6" s="7" t="n">
        <f aca="false">metadata!$F$43*nys!$I6</f>
        <v>10570</v>
      </c>
      <c r="AR6" s="7" t="n">
        <f aca="false">metadata!$F$44*nys!$I6</f>
        <v>84560</v>
      </c>
      <c r="AS6" s="7" t="n">
        <f aca="false">metadata!$F$45*nys!$I6</f>
        <v>10570</v>
      </c>
      <c r="AT6" s="7" t="n">
        <f aca="false">0.1*metadata!$F$46*nys!$I6</f>
        <v>1057</v>
      </c>
      <c r="AU6" s="7" t="n">
        <f aca="false">0.1*metadata!$F$47*nys!$I6</f>
        <v>8456</v>
      </c>
      <c r="AV6" s="7" t="n">
        <f aca="false">0.1*metadata!$F$48*nys!$I6</f>
        <v>1057</v>
      </c>
      <c r="AW6" s="7" t="n">
        <f aca="false">0.6*metadata!$F$49*nys!$J6</f>
        <v>1040.4</v>
      </c>
      <c r="AX6" s="7" t="n">
        <f aca="false">0.6*metadata!$F$50*nys!$J6</f>
        <v>4161.6</v>
      </c>
      <c r="AY6" s="7" t="n">
        <f aca="false">0.4*metadata!$F$51*nys!$J6</f>
        <v>693.6</v>
      </c>
      <c r="AZ6" s="7" t="n">
        <f aca="false">0.4*metadata!$F$52*nys!$J6</f>
        <v>2774.4</v>
      </c>
    </row>
    <row r="7" customFormat="false" ht="12.8" hidden="false" customHeight="false" outlineLevel="0" collapsed="false">
      <c r="A7" s="0" t="n">
        <f aca="false">A6-1</f>
        <v>2011</v>
      </c>
      <c r="B7" s="7" t="n">
        <f aca="false">0.1*metadata!$F$2*nys!$B7</f>
        <v>5740</v>
      </c>
      <c r="C7" s="7" t="n">
        <f aca="false">0.1*metadata!$F$3*nys!$B7</f>
        <v>410</v>
      </c>
      <c r="D7" s="7" t="n">
        <f aca="false">0.1*metadata!$F$4*nys!$B7</f>
        <v>820</v>
      </c>
      <c r="E7" s="7" t="n">
        <f aca="false">0.1*metadata!$F$5*nys!$B7</f>
        <v>1230</v>
      </c>
      <c r="F7" s="7" t="n">
        <f aca="false">0.05*metadata!$F$6*nys!$B7</f>
        <v>615</v>
      </c>
      <c r="G7" s="7" t="n">
        <f aca="false">0.05*metadata!$F$7*nys!$B7</f>
        <v>205</v>
      </c>
      <c r="H7" s="7" t="n">
        <f aca="false">0.05*metadata!$F$8*nys!$B7</f>
        <v>410</v>
      </c>
      <c r="I7" s="7" t="n">
        <f aca="false">0.05*metadata!$F$9*nys!$B7</f>
        <v>2870</v>
      </c>
      <c r="J7" s="7" t="n">
        <f aca="false">metadata!$F$10*nys!$B7</f>
        <v>57400</v>
      </c>
      <c r="K7" s="7" t="n">
        <f aca="false">metadata!$F$11*nys!$B7</f>
        <v>4100</v>
      </c>
      <c r="L7" s="7" t="n">
        <f aca="false">metadata!$F$12*nys!$B7</f>
        <v>8200</v>
      </c>
      <c r="M7" s="7" t="n">
        <f aca="false">metadata!$F$13*nys!$B7</f>
        <v>12300</v>
      </c>
      <c r="N7" s="7" t="n">
        <f aca="false">metadata!$F$14*nys!$C7</f>
        <v>1761900</v>
      </c>
      <c r="O7" s="7" t="n">
        <f aca="false">metadata!$F$15*nys!$C7</f>
        <v>125850</v>
      </c>
      <c r="P7" s="7" t="n">
        <f aca="false">metadata!$F$16*nys!$C7</f>
        <v>251700</v>
      </c>
      <c r="Q7" s="7" t="n">
        <f aca="false">metadata!$F$17*nys!$C7</f>
        <v>377550</v>
      </c>
      <c r="R7" s="7" t="n">
        <f aca="false">metadata!$F$18*nys!$D7</f>
        <v>70000</v>
      </c>
      <c r="S7" s="7" t="n">
        <f aca="false">metadata!$F$19*nys!$D7</f>
        <v>5000</v>
      </c>
      <c r="T7" s="7" t="n">
        <f aca="false">metadata!$F$20*nys!$D7</f>
        <v>10000</v>
      </c>
      <c r="U7" s="7" t="n">
        <f aca="false">metadata!$F$21*nys!$D7</f>
        <v>15000</v>
      </c>
      <c r="V7" s="7" t="n">
        <f aca="false">metadata!$F$22*nys!$E7</f>
        <v>43820</v>
      </c>
      <c r="W7" s="7" t="n">
        <f aca="false">metadata!$F$23*nys!$E7</f>
        <v>3130</v>
      </c>
      <c r="X7" s="7" t="n">
        <f aca="false">metadata!$F$24*nys!$E7</f>
        <v>6260</v>
      </c>
      <c r="Y7" s="7" t="n">
        <f aca="false">metadata!$F$25*nys!$E7</f>
        <v>9390</v>
      </c>
      <c r="Z7" s="7" t="n">
        <f aca="false">0.1*metadata!$F$26*nys!$E7</f>
        <v>4382</v>
      </c>
      <c r="AA7" s="7" t="n">
        <f aca="false">0.1*metadata!$F$27*nys!$E7</f>
        <v>626</v>
      </c>
      <c r="AB7" s="7" t="n">
        <f aca="false">0.1*metadata!$F$28*nys!$E7</f>
        <v>626</v>
      </c>
      <c r="AC7" s="7" t="n">
        <f aca="false">0.1*metadata!$F$29*nys!$E7</f>
        <v>626.000000000001</v>
      </c>
      <c r="AD7" s="7" t="n">
        <f aca="false">0.1*metadata!$F$30*nys!$E7</f>
        <v>4382</v>
      </c>
      <c r="AE7" s="7" t="n">
        <f aca="false">0.1*metadata!$F$31*nys!$E7</f>
        <v>626</v>
      </c>
      <c r="AF7" s="7" t="n">
        <f aca="false">0.1*metadata!$F$32*nys!$E7</f>
        <v>626</v>
      </c>
      <c r="AG7" s="7" t="n">
        <f aca="false">0.1*metadata!$F$33*nys!$E7</f>
        <v>626.000000000001</v>
      </c>
      <c r="AH7" s="7" t="n">
        <f aca="false">metadata!$F$34*nys!$F7</f>
        <v>280</v>
      </c>
      <c r="AI7" s="7" t="n">
        <f aca="false">metadata!$F$35*nys!$F7</f>
        <v>2240</v>
      </c>
      <c r="AJ7" s="7" t="n">
        <f aca="false">metadata!$F$36*nys!$F7</f>
        <v>280</v>
      </c>
      <c r="AK7" s="7" t="n">
        <f aca="false">metadata!$F$37*nys!$G7</f>
        <v>20170</v>
      </c>
      <c r="AL7" s="7" t="n">
        <f aca="false">metadata!$F$38*nys!$G7</f>
        <v>161360</v>
      </c>
      <c r="AM7" s="7" t="n">
        <f aca="false">metadata!$F$39*nys!$G7</f>
        <v>20170</v>
      </c>
      <c r="AN7" s="7" t="n">
        <f aca="false">metadata!$F$40*nys!$H7</f>
        <v>5310</v>
      </c>
      <c r="AO7" s="7" t="n">
        <f aca="false">metadata!$F$41*nys!$H7</f>
        <v>42480</v>
      </c>
      <c r="AP7" s="7" t="n">
        <f aca="false">metadata!$F$42*nys!$H7</f>
        <v>5310</v>
      </c>
      <c r="AQ7" s="7" t="n">
        <f aca="false">metadata!$F$43*nys!$I7</f>
        <v>11220</v>
      </c>
      <c r="AR7" s="7" t="n">
        <f aca="false">metadata!$F$44*nys!$I7</f>
        <v>89760</v>
      </c>
      <c r="AS7" s="7" t="n">
        <f aca="false">metadata!$F$45*nys!$I7</f>
        <v>11220</v>
      </c>
      <c r="AT7" s="7" t="n">
        <f aca="false">0.1*metadata!$F$46*nys!$I7</f>
        <v>1122</v>
      </c>
      <c r="AU7" s="7" t="n">
        <f aca="false">0.1*metadata!$F$47*nys!$I7</f>
        <v>8976</v>
      </c>
      <c r="AV7" s="7" t="n">
        <f aca="false">0.1*metadata!$F$48*nys!$I7</f>
        <v>1122</v>
      </c>
      <c r="AW7" s="7" t="n">
        <f aca="false">0.6*metadata!$F$49*nys!$J7</f>
        <v>984</v>
      </c>
      <c r="AX7" s="7" t="n">
        <f aca="false">0.6*metadata!$F$50*nys!$J7</f>
        <v>3936</v>
      </c>
      <c r="AY7" s="7" t="n">
        <f aca="false">0.4*metadata!$F$51*nys!$J7</f>
        <v>656</v>
      </c>
      <c r="AZ7" s="7" t="n">
        <f aca="false">0.4*metadata!$F$52*nys!$J7</f>
        <v>2624</v>
      </c>
    </row>
    <row r="8" customFormat="false" ht="12.8" hidden="false" customHeight="false" outlineLevel="0" collapsed="false">
      <c r="A8" s="0" t="n">
        <f aca="false">A7-1</f>
        <v>2010</v>
      </c>
      <c r="B8" s="7" t="n">
        <f aca="false">0.1*metadata!$F$2*nys!$B8</f>
        <v>5215</v>
      </c>
      <c r="C8" s="7" t="n">
        <f aca="false">0.1*metadata!$F$3*nys!$B8</f>
        <v>372.5</v>
      </c>
      <c r="D8" s="7" t="n">
        <f aca="false">0.1*metadata!$F$4*nys!$B8</f>
        <v>745</v>
      </c>
      <c r="E8" s="7" t="n">
        <f aca="false">0.1*metadata!$F$5*nys!$B8</f>
        <v>1117.5</v>
      </c>
      <c r="F8" s="7" t="n">
        <f aca="false">0.05*metadata!$F$6*nys!$B8</f>
        <v>558.75</v>
      </c>
      <c r="G8" s="7" t="n">
        <f aca="false">0.05*metadata!$F$7*nys!$B8</f>
        <v>186.25</v>
      </c>
      <c r="H8" s="7" t="n">
        <f aca="false">0.05*metadata!$F$8*nys!$B8</f>
        <v>372.5</v>
      </c>
      <c r="I8" s="7" t="n">
        <f aca="false">0.05*metadata!$F$9*nys!$B8</f>
        <v>2607.5</v>
      </c>
      <c r="J8" s="7" t="n">
        <f aca="false">metadata!$F$10*nys!$B8</f>
        <v>52150</v>
      </c>
      <c r="K8" s="7" t="n">
        <f aca="false">metadata!$F$11*nys!$B8</f>
        <v>3725</v>
      </c>
      <c r="L8" s="7" t="n">
        <f aca="false">metadata!$F$12*nys!$B8</f>
        <v>7450</v>
      </c>
      <c r="M8" s="7" t="n">
        <f aca="false">metadata!$F$13*nys!$B8</f>
        <v>11175</v>
      </c>
      <c r="N8" s="7" t="n">
        <f aca="false">metadata!$F$14*nys!$C8</f>
        <v>1418970</v>
      </c>
      <c r="O8" s="7" t="n">
        <f aca="false">metadata!$F$15*nys!$C8</f>
        <v>101355</v>
      </c>
      <c r="P8" s="7" t="n">
        <f aca="false">metadata!$F$16*nys!$C8</f>
        <v>202710</v>
      </c>
      <c r="Q8" s="7" t="n">
        <f aca="false">metadata!$F$17*nys!$C8</f>
        <v>304065</v>
      </c>
      <c r="R8" s="7" t="n">
        <f aca="false">metadata!$F$18*nys!$D8</f>
        <v>68670</v>
      </c>
      <c r="S8" s="7" t="n">
        <f aca="false">metadata!$F$19*nys!$D8</f>
        <v>4905</v>
      </c>
      <c r="T8" s="7" t="n">
        <f aca="false">metadata!$F$20*nys!$D8</f>
        <v>9810</v>
      </c>
      <c r="U8" s="7" t="n">
        <f aca="false">metadata!$F$21*nys!$D8</f>
        <v>14715</v>
      </c>
      <c r="V8" s="7" t="n">
        <f aca="false">metadata!$F$22*nys!$E8</f>
        <v>39900</v>
      </c>
      <c r="W8" s="7" t="n">
        <f aca="false">metadata!$F$23*nys!$E8</f>
        <v>2850</v>
      </c>
      <c r="X8" s="7" t="n">
        <f aca="false">metadata!$F$24*nys!$E8</f>
        <v>5700</v>
      </c>
      <c r="Y8" s="7" t="n">
        <f aca="false">metadata!$F$25*nys!$E8</f>
        <v>8550</v>
      </c>
      <c r="Z8" s="7" t="n">
        <f aca="false">0.1*metadata!$F$26*nys!$E8</f>
        <v>3990</v>
      </c>
      <c r="AA8" s="7" t="n">
        <f aca="false">0.1*metadata!$F$27*nys!$E8</f>
        <v>570</v>
      </c>
      <c r="AB8" s="7" t="n">
        <f aca="false">0.1*metadata!$F$28*nys!$E8</f>
        <v>570</v>
      </c>
      <c r="AC8" s="7" t="n">
        <f aca="false">0.1*metadata!$F$29*nys!$E8</f>
        <v>570</v>
      </c>
      <c r="AD8" s="7" t="n">
        <f aca="false">0.1*metadata!$F$30*nys!$E8</f>
        <v>3990</v>
      </c>
      <c r="AE8" s="7" t="n">
        <f aca="false">0.1*metadata!$F$31*nys!$E8</f>
        <v>570</v>
      </c>
      <c r="AF8" s="7" t="n">
        <f aca="false">0.1*metadata!$F$32*nys!$E8</f>
        <v>570</v>
      </c>
      <c r="AG8" s="7" t="n">
        <f aca="false">0.1*metadata!$F$33*nys!$E8</f>
        <v>570</v>
      </c>
      <c r="AH8" s="7" t="n">
        <f aca="false">metadata!$F$34*nys!$F8</f>
        <v>350</v>
      </c>
      <c r="AI8" s="7" t="n">
        <f aca="false">metadata!$F$35*nys!$F8</f>
        <v>2800</v>
      </c>
      <c r="AJ8" s="7" t="n">
        <f aca="false">metadata!$F$36*nys!$F8</f>
        <v>350</v>
      </c>
      <c r="AK8" s="7" t="n">
        <f aca="false">metadata!$F$37*nys!$G8</f>
        <v>17590</v>
      </c>
      <c r="AL8" s="7" t="n">
        <f aca="false">metadata!$F$38*nys!$G8</f>
        <v>140720</v>
      </c>
      <c r="AM8" s="7" t="n">
        <f aca="false">metadata!$F$39*nys!$G8</f>
        <v>17590</v>
      </c>
      <c r="AN8" s="7" t="n">
        <f aca="false">metadata!$F$40*nys!$H8</f>
        <v>5240</v>
      </c>
      <c r="AO8" s="7" t="n">
        <f aca="false">metadata!$F$41*nys!$H8</f>
        <v>41920</v>
      </c>
      <c r="AP8" s="7" t="n">
        <f aca="false">metadata!$F$42*nys!$H8</f>
        <v>5240</v>
      </c>
      <c r="AQ8" s="7" t="n">
        <f aca="false">metadata!$F$43*nys!$I8</f>
        <v>9680</v>
      </c>
      <c r="AR8" s="7" t="n">
        <f aca="false">metadata!$F$44*nys!$I8</f>
        <v>77440</v>
      </c>
      <c r="AS8" s="7" t="n">
        <f aca="false">metadata!$F$45*nys!$I8</f>
        <v>9680</v>
      </c>
      <c r="AT8" s="7" t="n">
        <f aca="false">0.1*metadata!$F$46*nys!$I8</f>
        <v>968</v>
      </c>
      <c r="AU8" s="7" t="n">
        <f aca="false">0.1*metadata!$F$47*nys!$I8</f>
        <v>7744</v>
      </c>
      <c r="AV8" s="7" t="n">
        <f aca="false">0.1*metadata!$F$48*nys!$I8</f>
        <v>968</v>
      </c>
      <c r="AW8" s="7" t="n">
        <f aca="false">0.6*metadata!$F$49*nys!$J8</f>
        <v>894</v>
      </c>
      <c r="AX8" s="7" t="n">
        <f aca="false">0.6*metadata!$F$50*nys!$J8</f>
        <v>3576</v>
      </c>
      <c r="AY8" s="7" t="n">
        <f aca="false">0.4*metadata!$F$51*nys!$J8</f>
        <v>596</v>
      </c>
      <c r="AZ8" s="7" t="n">
        <f aca="false">0.4*metadata!$F$52*nys!$J8</f>
        <v>2384</v>
      </c>
    </row>
    <row r="9" customFormat="false" ht="12.8" hidden="false" customHeight="false" outlineLevel="0" collapsed="false">
      <c r="A9" s="0" t="n">
        <f aca="false">A8-1</f>
        <v>2009</v>
      </c>
      <c r="B9" s="7" t="n">
        <f aca="false">0.1*metadata!$F$2*nys!$B9</f>
        <v>4739</v>
      </c>
      <c r="C9" s="7" t="n">
        <f aca="false">0.1*metadata!$F$3*nys!$B9</f>
        <v>338.5</v>
      </c>
      <c r="D9" s="7" t="n">
        <f aca="false">0.1*metadata!$F$4*nys!$B9</f>
        <v>677</v>
      </c>
      <c r="E9" s="7" t="n">
        <f aca="false">0.1*metadata!$F$5*nys!$B9</f>
        <v>1015.5</v>
      </c>
      <c r="F9" s="7" t="n">
        <f aca="false">0.05*metadata!$F$6*nys!$B9</f>
        <v>507.75</v>
      </c>
      <c r="G9" s="7" t="n">
        <f aca="false">0.05*metadata!$F$7*nys!$B9</f>
        <v>169.25</v>
      </c>
      <c r="H9" s="7" t="n">
        <f aca="false">0.05*metadata!$F$8*nys!$B9</f>
        <v>338.5</v>
      </c>
      <c r="I9" s="7" t="n">
        <f aca="false">0.05*metadata!$F$9*nys!$B9</f>
        <v>2369.5</v>
      </c>
      <c r="J9" s="7" t="n">
        <f aca="false">metadata!$F$10*nys!$B9</f>
        <v>47390</v>
      </c>
      <c r="K9" s="7" t="n">
        <f aca="false">metadata!$F$11*nys!$B9</f>
        <v>3385</v>
      </c>
      <c r="L9" s="7" t="n">
        <f aca="false">metadata!$F$12*nys!$B9</f>
        <v>6770</v>
      </c>
      <c r="M9" s="7" t="n">
        <f aca="false">metadata!$F$13*nys!$B9</f>
        <v>10155</v>
      </c>
      <c r="N9" s="7" t="n">
        <f aca="false">metadata!$F$14*nys!$C9</f>
        <v>1126510</v>
      </c>
      <c r="O9" s="7" t="n">
        <f aca="false">metadata!$F$15*nys!$C9</f>
        <v>80465</v>
      </c>
      <c r="P9" s="7" t="n">
        <f aca="false">metadata!$F$16*nys!$C9</f>
        <v>160930</v>
      </c>
      <c r="Q9" s="7" t="n">
        <f aca="false">metadata!$F$17*nys!$C9</f>
        <v>241395</v>
      </c>
      <c r="R9" s="7" t="n">
        <f aca="false">metadata!$F$18*nys!$D9</f>
        <v>66570</v>
      </c>
      <c r="S9" s="7" t="n">
        <f aca="false">metadata!$F$19*nys!$D9</f>
        <v>4755</v>
      </c>
      <c r="T9" s="7" t="n">
        <f aca="false">metadata!$F$20*nys!$D9</f>
        <v>9510</v>
      </c>
      <c r="U9" s="7" t="n">
        <f aca="false">metadata!$F$21*nys!$D9</f>
        <v>14265</v>
      </c>
      <c r="V9" s="7" t="n">
        <f aca="false">metadata!$F$22*nys!$E9</f>
        <v>36330</v>
      </c>
      <c r="W9" s="7" t="n">
        <f aca="false">metadata!$F$23*nys!$E9</f>
        <v>2595</v>
      </c>
      <c r="X9" s="7" t="n">
        <f aca="false">metadata!$F$24*nys!$E9</f>
        <v>5190</v>
      </c>
      <c r="Y9" s="7" t="n">
        <f aca="false">metadata!$F$25*nys!$E9</f>
        <v>7785</v>
      </c>
      <c r="Z9" s="7" t="n">
        <f aca="false">0.1*metadata!$F$26*nys!$E9</f>
        <v>3633</v>
      </c>
      <c r="AA9" s="7" t="n">
        <f aca="false">0.1*metadata!$F$27*nys!$E9</f>
        <v>519</v>
      </c>
      <c r="AB9" s="7" t="n">
        <f aca="false">0.1*metadata!$F$28*nys!$E9</f>
        <v>519</v>
      </c>
      <c r="AC9" s="7" t="n">
        <f aca="false">0.1*metadata!$F$29*nys!$E9</f>
        <v>519.000000000001</v>
      </c>
      <c r="AD9" s="7" t="n">
        <f aca="false">0.1*metadata!$F$30*nys!$E9</f>
        <v>3633</v>
      </c>
      <c r="AE9" s="7" t="n">
        <f aca="false">0.1*metadata!$F$31*nys!$E9</f>
        <v>519</v>
      </c>
      <c r="AF9" s="7" t="n">
        <f aca="false">0.1*metadata!$F$32*nys!$E9</f>
        <v>519</v>
      </c>
      <c r="AG9" s="7" t="n">
        <f aca="false">0.1*metadata!$F$33*nys!$E9</f>
        <v>519.000000000001</v>
      </c>
      <c r="AH9" s="7" t="n">
        <f aca="false">metadata!$F$34*nys!$F9</f>
        <v>450</v>
      </c>
      <c r="AI9" s="7" t="n">
        <f aca="false">metadata!$F$35*nys!$F9</f>
        <v>3600</v>
      </c>
      <c r="AJ9" s="7" t="n">
        <f aca="false">metadata!$F$36*nys!$F9</f>
        <v>450</v>
      </c>
      <c r="AK9" s="7" t="n">
        <f aca="false">metadata!$F$37*nys!$G9</f>
        <v>14760</v>
      </c>
      <c r="AL9" s="7" t="n">
        <f aca="false">metadata!$F$38*nys!$G9</f>
        <v>118080</v>
      </c>
      <c r="AM9" s="7" t="n">
        <f aca="false">metadata!$F$39*nys!$G9</f>
        <v>14760</v>
      </c>
      <c r="AN9" s="7" t="n">
        <f aca="false">metadata!$F$40*nys!$H9</f>
        <v>4900</v>
      </c>
      <c r="AO9" s="7" t="n">
        <f aca="false">metadata!$F$41*nys!$H9</f>
        <v>39200</v>
      </c>
      <c r="AP9" s="7" t="n">
        <f aca="false">metadata!$F$42*nys!$H9</f>
        <v>4900</v>
      </c>
      <c r="AQ9" s="7" t="n">
        <f aca="false">metadata!$F$43*nys!$I9</f>
        <v>7620</v>
      </c>
      <c r="AR9" s="7" t="n">
        <f aca="false">metadata!$F$44*nys!$I9</f>
        <v>60960</v>
      </c>
      <c r="AS9" s="7" t="n">
        <f aca="false">metadata!$F$45*nys!$I9</f>
        <v>7620</v>
      </c>
      <c r="AT9" s="7" t="n">
        <f aca="false">0.1*metadata!$F$46*nys!$I9</f>
        <v>762</v>
      </c>
      <c r="AU9" s="7" t="n">
        <f aca="false">0.1*metadata!$F$47*nys!$I9</f>
        <v>6096</v>
      </c>
      <c r="AV9" s="7" t="n">
        <f aca="false">0.1*metadata!$F$48*nys!$I9</f>
        <v>762</v>
      </c>
      <c r="AW9" s="7" t="n">
        <f aca="false">0.6*metadata!$F$49*nys!$J9</f>
        <v>812.4</v>
      </c>
      <c r="AX9" s="7" t="n">
        <f aca="false">0.6*metadata!$F$50*nys!$J9</f>
        <v>3249.6</v>
      </c>
      <c r="AY9" s="7" t="n">
        <f aca="false">0.4*metadata!$F$51*nys!$J9</f>
        <v>541.6</v>
      </c>
      <c r="AZ9" s="7" t="n">
        <f aca="false">0.4*metadata!$F$52*nys!$J9</f>
        <v>2166.4</v>
      </c>
    </row>
    <row r="10" customFormat="false" ht="12.8" hidden="false" customHeight="false" outlineLevel="0" collapsed="false">
      <c r="A10" s="0" t="n">
        <f aca="false">A9-1</f>
        <v>2008</v>
      </c>
      <c r="B10" s="7" t="n">
        <f aca="false">0.1*metadata!$F$2*nys!$B10</f>
        <v>4242</v>
      </c>
      <c r="C10" s="7" t="n">
        <f aca="false">0.1*metadata!$F$3*nys!$B10</f>
        <v>303</v>
      </c>
      <c r="D10" s="7" t="n">
        <f aca="false">0.1*metadata!$F$4*nys!$B10</f>
        <v>606</v>
      </c>
      <c r="E10" s="7" t="n">
        <f aca="false">0.1*metadata!$F$5*nys!$B10</f>
        <v>909</v>
      </c>
      <c r="F10" s="7" t="n">
        <f aca="false">0.05*metadata!$F$6*nys!$B10</f>
        <v>454.5</v>
      </c>
      <c r="G10" s="7" t="n">
        <f aca="false">0.05*metadata!$F$7*nys!$B10</f>
        <v>151.5</v>
      </c>
      <c r="H10" s="7" t="n">
        <f aca="false">0.05*metadata!$F$8*nys!$B10</f>
        <v>303</v>
      </c>
      <c r="I10" s="7" t="n">
        <f aca="false">0.05*metadata!$F$9*nys!$B10</f>
        <v>2121</v>
      </c>
      <c r="J10" s="7" t="n">
        <f aca="false">metadata!$F$10*nys!$B10</f>
        <v>42420</v>
      </c>
      <c r="K10" s="7" t="n">
        <f aca="false">metadata!$F$11*nys!$B10</f>
        <v>3030</v>
      </c>
      <c r="L10" s="7" t="n">
        <f aca="false">metadata!$F$12*nys!$B10</f>
        <v>6060</v>
      </c>
      <c r="M10" s="7" t="n">
        <f aca="false">metadata!$F$13*nys!$B10</f>
        <v>9090</v>
      </c>
      <c r="N10" s="7" t="n">
        <f aca="false">metadata!$F$14*nys!$C10</f>
        <v>874580</v>
      </c>
      <c r="O10" s="7" t="n">
        <f aca="false">metadata!$F$15*nys!$C10</f>
        <v>62470</v>
      </c>
      <c r="P10" s="7" t="n">
        <f aca="false">metadata!$F$16*nys!$C10</f>
        <v>124940</v>
      </c>
      <c r="Q10" s="7" t="n">
        <f aca="false">metadata!$F$17*nys!$C10</f>
        <v>187410</v>
      </c>
      <c r="R10" s="7" t="n">
        <f aca="false">metadata!$F$18*nys!$D10</f>
        <v>63980</v>
      </c>
      <c r="S10" s="7" t="n">
        <f aca="false">metadata!$F$19*nys!$D10</f>
        <v>4570</v>
      </c>
      <c r="T10" s="7" t="n">
        <f aca="false">metadata!$F$20*nys!$D10</f>
        <v>9140</v>
      </c>
      <c r="U10" s="7" t="n">
        <f aca="false">metadata!$F$21*nys!$D10</f>
        <v>13710</v>
      </c>
      <c r="V10" s="7" t="n">
        <f aca="false">metadata!$F$22*nys!$E10</f>
        <v>33180</v>
      </c>
      <c r="W10" s="7" t="n">
        <f aca="false">metadata!$F$23*nys!$E10</f>
        <v>2370</v>
      </c>
      <c r="X10" s="7" t="n">
        <f aca="false">metadata!$F$24*nys!$E10</f>
        <v>4740</v>
      </c>
      <c r="Y10" s="7" t="n">
        <f aca="false">metadata!$F$25*nys!$E10</f>
        <v>7110</v>
      </c>
      <c r="Z10" s="7" t="n">
        <f aca="false">0.1*metadata!$F$26*nys!$E10</f>
        <v>3318</v>
      </c>
      <c r="AA10" s="7" t="n">
        <f aca="false">0.1*metadata!$F$27*nys!$E10</f>
        <v>474</v>
      </c>
      <c r="AB10" s="7" t="n">
        <f aca="false">0.1*metadata!$F$28*nys!$E10</f>
        <v>474</v>
      </c>
      <c r="AC10" s="7" t="n">
        <f aca="false">0.1*metadata!$F$29*nys!$E10</f>
        <v>474</v>
      </c>
      <c r="AD10" s="7" t="n">
        <f aca="false">0.1*metadata!$F$30*nys!$E10</f>
        <v>3318</v>
      </c>
      <c r="AE10" s="7" t="n">
        <f aca="false">0.1*metadata!$F$31*nys!$E10</f>
        <v>474</v>
      </c>
      <c r="AF10" s="7" t="n">
        <f aca="false">0.1*metadata!$F$32*nys!$E10</f>
        <v>474</v>
      </c>
      <c r="AG10" s="7" t="n">
        <f aca="false">0.1*metadata!$F$33*nys!$E10</f>
        <v>474</v>
      </c>
      <c r="AH10" s="7" t="n">
        <f aca="false">metadata!$F$34*nys!$F10</f>
        <v>560</v>
      </c>
      <c r="AI10" s="7" t="n">
        <f aca="false">metadata!$F$35*nys!$F10</f>
        <v>4480</v>
      </c>
      <c r="AJ10" s="7" t="n">
        <f aca="false">metadata!$F$36*nys!$F10</f>
        <v>560</v>
      </c>
      <c r="AK10" s="7" t="n">
        <f aca="false">metadata!$F$37*nys!$G10</f>
        <v>12400</v>
      </c>
      <c r="AL10" s="7" t="n">
        <f aca="false">metadata!$F$38*nys!$G10</f>
        <v>99200</v>
      </c>
      <c r="AM10" s="7" t="n">
        <f aca="false">metadata!$F$39*nys!$G10</f>
        <v>12400</v>
      </c>
      <c r="AN10" s="7" t="n">
        <f aca="false">metadata!$F$40*nys!$H10</f>
        <v>4320</v>
      </c>
      <c r="AO10" s="7" t="n">
        <f aca="false">metadata!$F$41*nys!$H10</f>
        <v>34560</v>
      </c>
      <c r="AP10" s="7" t="n">
        <f aca="false">metadata!$F$42*nys!$H10</f>
        <v>4320</v>
      </c>
      <c r="AQ10" s="7" t="n">
        <f aca="false">metadata!$F$43*nys!$I10</f>
        <v>5010</v>
      </c>
      <c r="AR10" s="7" t="n">
        <f aca="false">metadata!$F$44*nys!$I10</f>
        <v>40080</v>
      </c>
      <c r="AS10" s="7" t="n">
        <f aca="false">metadata!$F$45*nys!$I10</f>
        <v>5010</v>
      </c>
      <c r="AT10" s="7" t="n">
        <f aca="false">0.1*metadata!$F$46*nys!$I10</f>
        <v>501</v>
      </c>
      <c r="AU10" s="7" t="n">
        <f aca="false">0.1*metadata!$F$47*nys!$I10</f>
        <v>4008</v>
      </c>
      <c r="AV10" s="7" t="n">
        <f aca="false">0.1*metadata!$F$48*nys!$I10</f>
        <v>501</v>
      </c>
      <c r="AW10" s="7" t="n">
        <f aca="false">0.6*metadata!$F$49*nys!$J10</f>
        <v>727.2</v>
      </c>
      <c r="AX10" s="7" t="n">
        <f aca="false">0.6*metadata!$F$50*nys!$J10</f>
        <v>2908.8</v>
      </c>
      <c r="AY10" s="7" t="n">
        <f aca="false">0.4*metadata!$F$51*nys!$J10</f>
        <v>484.8</v>
      </c>
      <c r="AZ10" s="7" t="n">
        <f aca="false">0.4*metadata!$F$52*nys!$J10</f>
        <v>1939.2</v>
      </c>
    </row>
    <row r="11" customFormat="false" ht="12.8" hidden="false" customHeight="false" outlineLevel="0" collapsed="false">
      <c r="A11" s="0" t="n">
        <f aca="false">A10-1</f>
        <v>2007</v>
      </c>
      <c r="B11" s="7" t="n">
        <f aca="false">0.1*metadata!$F$2*nys!$B11</f>
        <v>4375</v>
      </c>
      <c r="C11" s="7" t="n">
        <f aca="false">0.1*metadata!$F$3*nys!$B11</f>
        <v>312.5</v>
      </c>
      <c r="D11" s="7" t="n">
        <f aca="false">0.1*metadata!$F$4*nys!$B11</f>
        <v>625</v>
      </c>
      <c r="E11" s="7" t="n">
        <f aca="false">0.1*metadata!$F$5*nys!$B11</f>
        <v>937.5</v>
      </c>
      <c r="F11" s="7" t="n">
        <f aca="false">0.05*metadata!$F$6*nys!$B11</f>
        <v>468.75</v>
      </c>
      <c r="G11" s="7" t="n">
        <f aca="false">0.05*metadata!$F$7*nys!$B11</f>
        <v>156.25</v>
      </c>
      <c r="H11" s="7" t="n">
        <f aca="false">0.05*metadata!$F$8*nys!$B11</f>
        <v>312.5</v>
      </c>
      <c r="I11" s="7" t="n">
        <f aca="false">0.05*metadata!$F$9*nys!$B11</f>
        <v>2187.5</v>
      </c>
      <c r="J11" s="7" t="n">
        <f aca="false">metadata!$F$10*nys!$B11</f>
        <v>43750</v>
      </c>
      <c r="K11" s="7" t="n">
        <f aca="false">metadata!$F$11*nys!$B11</f>
        <v>3125</v>
      </c>
      <c r="L11" s="7" t="n">
        <f aca="false">metadata!$F$12*nys!$B11</f>
        <v>6250</v>
      </c>
      <c r="M11" s="7" t="n">
        <f aca="false">metadata!$F$13*nys!$B11</f>
        <v>9375</v>
      </c>
      <c r="N11" s="7" t="n">
        <f aca="false">metadata!$F$14*nys!$C11</f>
        <v>730450</v>
      </c>
      <c r="O11" s="7" t="n">
        <f aca="false">metadata!$F$15*nys!$C11</f>
        <v>52175</v>
      </c>
      <c r="P11" s="7" t="n">
        <f aca="false">metadata!$F$16*nys!$C11</f>
        <v>104350</v>
      </c>
      <c r="Q11" s="7" t="n">
        <f aca="false">metadata!$F$17*nys!$C11</f>
        <v>156525</v>
      </c>
      <c r="R11" s="7" t="n">
        <f aca="false">metadata!$F$18*nys!$D11</f>
        <v>63490</v>
      </c>
      <c r="S11" s="7" t="n">
        <f aca="false">metadata!$F$19*nys!$D11</f>
        <v>4535</v>
      </c>
      <c r="T11" s="7" t="n">
        <f aca="false">metadata!$F$20*nys!$D11</f>
        <v>9070</v>
      </c>
      <c r="U11" s="7" t="n">
        <f aca="false">metadata!$F$21*nys!$D11</f>
        <v>13605</v>
      </c>
      <c r="V11" s="7" t="n">
        <f aca="false">metadata!$F$22*nys!$E11</f>
        <v>31150</v>
      </c>
      <c r="W11" s="7" t="n">
        <f aca="false">metadata!$F$23*nys!$E11</f>
        <v>2225</v>
      </c>
      <c r="X11" s="7" t="n">
        <f aca="false">metadata!$F$24*nys!$E11</f>
        <v>4450</v>
      </c>
      <c r="Y11" s="7" t="n">
        <f aca="false">metadata!$F$25*nys!$E11</f>
        <v>6675</v>
      </c>
      <c r="Z11" s="7" t="n">
        <f aca="false">0.1*metadata!$F$26*nys!$E11</f>
        <v>3115</v>
      </c>
      <c r="AA11" s="7" t="n">
        <f aca="false">0.1*metadata!$F$27*nys!$E11</f>
        <v>445</v>
      </c>
      <c r="AB11" s="7" t="n">
        <f aca="false">0.1*metadata!$F$28*nys!$E11</f>
        <v>445</v>
      </c>
      <c r="AC11" s="7" t="n">
        <f aca="false">0.1*metadata!$F$29*nys!$E11</f>
        <v>445</v>
      </c>
      <c r="AD11" s="7" t="n">
        <f aca="false">0.1*metadata!$F$30*nys!$E11</f>
        <v>3115</v>
      </c>
      <c r="AE11" s="7" t="n">
        <f aca="false">0.1*metadata!$F$31*nys!$E11</f>
        <v>445</v>
      </c>
      <c r="AF11" s="7" t="n">
        <f aca="false">0.1*metadata!$F$32*nys!$E11</f>
        <v>445</v>
      </c>
      <c r="AG11" s="7" t="n">
        <f aca="false">0.1*metadata!$F$33*nys!$E11</f>
        <v>445</v>
      </c>
      <c r="AH11" s="7" t="n">
        <f aca="false">metadata!$F$34*nys!$F11</f>
        <v>550</v>
      </c>
      <c r="AI11" s="7" t="n">
        <f aca="false">metadata!$F$35*nys!$F11</f>
        <v>4400</v>
      </c>
      <c r="AJ11" s="7" t="n">
        <f aca="false">metadata!$F$36*nys!$F11</f>
        <v>550</v>
      </c>
      <c r="AK11" s="7" t="n">
        <f aca="false">metadata!$F$37*nys!$G11</f>
        <v>11380</v>
      </c>
      <c r="AL11" s="7" t="n">
        <f aca="false">metadata!$F$38*nys!$G11</f>
        <v>91040</v>
      </c>
      <c r="AM11" s="7" t="n">
        <f aca="false">metadata!$F$39*nys!$G11</f>
        <v>11380</v>
      </c>
      <c r="AN11" s="7" t="n">
        <f aca="false">metadata!$F$40*nys!$H11</f>
        <v>4180</v>
      </c>
      <c r="AO11" s="7" t="n">
        <f aca="false">metadata!$F$41*nys!$H11</f>
        <v>33440</v>
      </c>
      <c r="AP11" s="7" t="n">
        <f aca="false">metadata!$F$42*nys!$H11</f>
        <v>4180</v>
      </c>
      <c r="AQ11" s="7" t="n">
        <f aca="false">metadata!$F$43*nys!$I11</f>
        <v>4700</v>
      </c>
      <c r="AR11" s="7" t="n">
        <f aca="false">metadata!$F$44*nys!$I11</f>
        <v>37600</v>
      </c>
      <c r="AS11" s="7" t="n">
        <f aca="false">metadata!$F$45*nys!$I11</f>
        <v>4700</v>
      </c>
      <c r="AT11" s="7" t="n">
        <f aca="false">0.1*metadata!$F$46*nys!$I11</f>
        <v>470</v>
      </c>
      <c r="AU11" s="7" t="n">
        <f aca="false">0.1*metadata!$F$47*nys!$I11</f>
        <v>3760</v>
      </c>
      <c r="AV11" s="7" t="n">
        <f aca="false">0.1*metadata!$F$48*nys!$I11</f>
        <v>470</v>
      </c>
      <c r="AW11" s="7" t="n">
        <f aca="false">0.6*metadata!$F$49*nys!$J11</f>
        <v>750</v>
      </c>
      <c r="AX11" s="7" t="n">
        <f aca="false">0.6*metadata!$F$50*nys!$J11</f>
        <v>3000</v>
      </c>
      <c r="AY11" s="7" t="n">
        <f aca="false">0.4*metadata!$F$51*nys!$J11</f>
        <v>500</v>
      </c>
      <c r="AZ11" s="7" t="n">
        <f aca="false">0.4*metadata!$F$52*nys!$J11</f>
        <v>2000</v>
      </c>
    </row>
    <row r="12" customFormat="false" ht="12.8" hidden="false" customHeight="false" outlineLevel="0" collapsed="false">
      <c r="A12" s="0" t="n">
        <f aca="false">A11-1</f>
        <v>2006</v>
      </c>
      <c r="B12" s="7" t="n">
        <f aca="false">0.1*metadata!$F$2*nys!$B12</f>
        <v>5929</v>
      </c>
      <c r="C12" s="7" t="n">
        <f aca="false">0.1*metadata!$F$3*nys!$B12</f>
        <v>423.5</v>
      </c>
      <c r="D12" s="7" t="n">
        <f aca="false">0.1*metadata!$F$4*nys!$B12</f>
        <v>847</v>
      </c>
      <c r="E12" s="7" t="n">
        <f aca="false">0.1*metadata!$F$5*nys!$B12</f>
        <v>1270.5</v>
      </c>
      <c r="F12" s="7" t="n">
        <f aca="false">0.05*metadata!$F$6*nys!$B12</f>
        <v>635.25</v>
      </c>
      <c r="G12" s="7" t="n">
        <f aca="false">0.05*metadata!$F$7*nys!$B12</f>
        <v>211.75</v>
      </c>
      <c r="H12" s="7" t="n">
        <f aca="false">0.05*metadata!$F$8*nys!$B12</f>
        <v>423.5</v>
      </c>
      <c r="I12" s="7" t="n">
        <f aca="false">0.05*metadata!$F$9*nys!$B12</f>
        <v>2964.5</v>
      </c>
      <c r="J12" s="7" t="n">
        <f aca="false">metadata!$F$10*nys!$B12</f>
        <v>59290</v>
      </c>
      <c r="K12" s="7" t="n">
        <f aca="false">metadata!$F$11*nys!$B12</f>
        <v>4235</v>
      </c>
      <c r="L12" s="7" t="n">
        <f aca="false">metadata!$F$12*nys!$B12</f>
        <v>8470</v>
      </c>
      <c r="M12" s="7" t="n">
        <f aca="false">metadata!$F$13*nys!$B12</f>
        <v>12705</v>
      </c>
      <c r="N12" s="7" t="n">
        <f aca="false">metadata!$F$14*nys!$C12</f>
        <v>595840</v>
      </c>
      <c r="O12" s="7" t="n">
        <f aca="false">metadata!$F$15*nys!$C12</f>
        <v>42560</v>
      </c>
      <c r="P12" s="7" t="n">
        <f aca="false">metadata!$F$16*nys!$C12</f>
        <v>85120</v>
      </c>
      <c r="Q12" s="7" t="n">
        <f aca="false">metadata!$F$17*nys!$C12</f>
        <v>127680</v>
      </c>
      <c r="R12" s="7" t="n">
        <f aca="false">metadata!$F$18*nys!$D12</f>
        <v>67060</v>
      </c>
      <c r="S12" s="7" t="n">
        <f aca="false">metadata!$F$19*nys!$D12</f>
        <v>4790</v>
      </c>
      <c r="T12" s="7" t="n">
        <f aca="false">metadata!$F$20*nys!$D12</f>
        <v>9580</v>
      </c>
      <c r="U12" s="7" t="n">
        <f aca="false">metadata!$F$21*nys!$D12</f>
        <v>14370</v>
      </c>
      <c r="V12" s="7" t="n">
        <f aca="false">metadata!$F$22*nys!$E12</f>
        <v>29190</v>
      </c>
      <c r="W12" s="7" t="n">
        <f aca="false">metadata!$F$23*nys!$E12</f>
        <v>2085</v>
      </c>
      <c r="X12" s="7" t="n">
        <f aca="false">metadata!$F$24*nys!$E12</f>
        <v>4170</v>
      </c>
      <c r="Y12" s="7" t="n">
        <f aca="false">metadata!$F$25*nys!$E12</f>
        <v>6255</v>
      </c>
      <c r="Z12" s="7" t="n">
        <f aca="false">0.1*metadata!$F$26*nys!$E12</f>
        <v>2919</v>
      </c>
      <c r="AA12" s="7" t="n">
        <f aca="false">0.1*metadata!$F$27*nys!$E12</f>
        <v>417</v>
      </c>
      <c r="AB12" s="7" t="n">
        <f aca="false">0.1*metadata!$F$28*nys!$E12</f>
        <v>417</v>
      </c>
      <c r="AC12" s="7" t="n">
        <f aca="false">0.1*metadata!$F$29*nys!$E12</f>
        <v>417</v>
      </c>
      <c r="AD12" s="7" t="n">
        <f aca="false">0.1*metadata!$F$30*nys!$E12</f>
        <v>2919</v>
      </c>
      <c r="AE12" s="7" t="n">
        <f aca="false">0.1*metadata!$F$31*nys!$E12</f>
        <v>417</v>
      </c>
      <c r="AF12" s="7" t="n">
        <f aca="false">0.1*metadata!$F$32*nys!$E12</f>
        <v>417</v>
      </c>
      <c r="AG12" s="7" t="n">
        <f aca="false">0.1*metadata!$F$33*nys!$E12</f>
        <v>417</v>
      </c>
      <c r="AH12" s="7" t="n">
        <f aca="false">metadata!$F$34*nys!$F12</f>
        <v>510</v>
      </c>
      <c r="AI12" s="7" t="n">
        <f aca="false">metadata!$F$35*nys!$F12</f>
        <v>4080</v>
      </c>
      <c r="AJ12" s="7" t="n">
        <f aca="false">metadata!$F$36*nys!$F12</f>
        <v>510</v>
      </c>
      <c r="AK12" s="7" t="n">
        <f aca="false">metadata!$F$37*nys!$G12</f>
        <v>9170</v>
      </c>
      <c r="AL12" s="7" t="n">
        <f aca="false">metadata!$F$38*nys!$G12</f>
        <v>73360</v>
      </c>
      <c r="AM12" s="7" t="n">
        <f aca="false">metadata!$F$39*nys!$G12</f>
        <v>9170</v>
      </c>
      <c r="AN12" s="7" t="n">
        <f aca="false">metadata!$F$40*nys!$H12</f>
        <v>3610</v>
      </c>
      <c r="AO12" s="7" t="n">
        <f aca="false">metadata!$F$41*nys!$H12</f>
        <v>28880</v>
      </c>
      <c r="AP12" s="7" t="n">
        <f aca="false">metadata!$F$42*nys!$H12</f>
        <v>3610</v>
      </c>
      <c r="AQ12" s="7" t="n">
        <f aca="false">metadata!$F$43*nys!$I12</f>
        <v>4330</v>
      </c>
      <c r="AR12" s="7" t="n">
        <f aca="false">metadata!$F$44*nys!$I12</f>
        <v>34640</v>
      </c>
      <c r="AS12" s="7" t="n">
        <f aca="false">metadata!$F$45*nys!$I12</f>
        <v>4330</v>
      </c>
      <c r="AT12" s="7" t="n">
        <f aca="false">0.1*metadata!$F$46*nys!$I12</f>
        <v>433</v>
      </c>
      <c r="AU12" s="7" t="n">
        <f aca="false">0.1*metadata!$F$47*nys!$I12</f>
        <v>3464</v>
      </c>
      <c r="AV12" s="7" t="n">
        <f aca="false">0.1*metadata!$F$48*nys!$I12</f>
        <v>433</v>
      </c>
      <c r="AW12" s="7" t="n">
        <f aca="false">0.6*metadata!$F$49*nys!$J12</f>
        <v>1016.4</v>
      </c>
      <c r="AX12" s="7" t="n">
        <f aca="false">0.6*metadata!$F$50*nys!$J12</f>
        <v>4065.6</v>
      </c>
      <c r="AY12" s="7" t="n">
        <f aca="false">0.4*metadata!$F$51*nys!$J12</f>
        <v>677.6</v>
      </c>
      <c r="AZ12" s="7" t="n">
        <f aca="false">0.4*metadata!$F$52*nys!$J12</f>
        <v>2710.4</v>
      </c>
    </row>
    <row r="13" customFormat="false" ht="12.8" hidden="false" customHeight="false" outlineLevel="0" collapsed="false">
      <c r="A13" s="0" t="n">
        <f aca="false">A12-1</f>
        <v>2005</v>
      </c>
      <c r="B13" s="7" t="n">
        <f aca="false">0.1*metadata!$F$2*nys!$B13</f>
        <v>4382</v>
      </c>
      <c r="C13" s="7" t="n">
        <f aca="false">0.1*metadata!$F$3*nys!$B13</f>
        <v>313</v>
      </c>
      <c r="D13" s="7" t="n">
        <f aca="false">0.1*metadata!$F$4*nys!$B13</f>
        <v>626</v>
      </c>
      <c r="E13" s="7" t="n">
        <f aca="false">0.1*metadata!$F$5*nys!$B13</f>
        <v>939</v>
      </c>
      <c r="F13" s="7" t="n">
        <f aca="false">0.05*metadata!$F$6*nys!$B13</f>
        <v>469.5</v>
      </c>
      <c r="G13" s="7" t="n">
        <f aca="false">0.05*metadata!$F$7*nys!$B13</f>
        <v>156.5</v>
      </c>
      <c r="H13" s="7" t="n">
        <f aca="false">0.05*metadata!$F$8*nys!$B13</f>
        <v>313</v>
      </c>
      <c r="I13" s="7" t="n">
        <f aca="false">0.05*metadata!$F$9*nys!$B13</f>
        <v>2191</v>
      </c>
      <c r="J13" s="7" t="n">
        <f aca="false">metadata!$F$10*nys!$B13</f>
        <v>43820</v>
      </c>
      <c r="K13" s="7" t="n">
        <f aca="false">metadata!$F$11*nys!$B13</f>
        <v>3130</v>
      </c>
      <c r="L13" s="7" t="n">
        <f aca="false">metadata!$F$12*nys!$B13</f>
        <v>6260</v>
      </c>
      <c r="M13" s="7" t="n">
        <f aca="false">metadata!$F$13*nys!$B13</f>
        <v>9390</v>
      </c>
      <c r="N13" s="7" t="n">
        <f aca="false">metadata!$F$14*nys!$C13</f>
        <v>494340</v>
      </c>
      <c r="O13" s="7" t="n">
        <f aca="false">metadata!$F$15*nys!$C13</f>
        <v>35310</v>
      </c>
      <c r="P13" s="7" t="n">
        <f aca="false">metadata!$F$16*nys!$C13</f>
        <v>70620</v>
      </c>
      <c r="Q13" s="7" t="n">
        <f aca="false">metadata!$F$17*nys!$C13</f>
        <v>105930</v>
      </c>
      <c r="R13" s="7" t="n">
        <f aca="false">metadata!$F$18*nys!$D13</f>
        <v>59780</v>
      </c>
      <c r="S13" s="7" t="n">
        <f aca="false">metadata!$F$19*nys!$D13</f>
        <v>4270</v>
      </c>
      <c r="T13" s="7" t="n">
        <f aca="false">metadata!$F$20*nys!$D13</f>
        <v>8540</v>
      </c>
      <c r="U13" s="7" t="n">
        <f aca="false">metadata!$F$21*nys!$D13</f>
        <v>12810</v>
      </c>
      <c r="V13" s="7" t="n">
        <f aca="false">metadata!$F$22*nys!$E13</f>
        <v>29400</v>
      </c>
      <c r="W13" s="7" t="n">
        <f aca="false">metadata!$F$23*nys!$E13</f>
        <v>2100</v>
      </c>
      <c r="X13" s="7" t="n">
        <f aca="false">metadata!$F$24*nys!$E13</f>
        <v>4200</v>
      </c>
      <c r="Y13" s="7" t="n">
        <f aca="false">metadata!$F$25*nys!$E13</f>
        <v>6300</v>
      </c>
      <c r="Z13" s="7" t="n">
        <f aca="false">0.1*metadata!$F$26*nys!$E13</f>
        <v>2940</v>
      </c>
      <c r="AA13" s="7" t="n">
        <f aca="false">0.1*metadata!$F$27*nys!$E13</f>
        <v>420</v>
      </c>
      <c r="AB13" s="7" t="n">
        <f aca="false">0.1*metadata!$F$28*nys!$E13</f>
        <v>420</v>
      </c>
      <c r="AC13" s="7" t="n">
        <f aca="false">0.1*metadata!$F$29*nys!$E13</f>
        <v>420</v>
      </c>
      <c r="AD13" s="7" t="n">
        <f aca="false">0.1*metadata!$F$30*nys!$E13</f>
        <v>2940</v>
      </c>
      <c r="AE13" s="7" t="n">
        <f aca="false">0.1*metadata!$F$31*nys!$E13</f>
        <v>420</v>
      </c>
      <c r="AF13" s="7" t="n">
        <f aca="false">0.1*metadata!$F$32*nys!$E13</f>
        <v>420</v>
      </c>
      <c r="AG13" s="7" t="n">
        <f aca="false">0.1*metadata!$F$33*nys!$E13</f>
        <v>420</v>
      </c>
      <c r="AH13" s="7" t="n">
        <f aca="false">metadata!$F$34*nys!$F13</f>
        <v>510</v>
      </c>
      <c r="AI13" s="7" t="n">
        <f aca="false">metadata!$F$35*nys!$F13</f>
        <v>4080</v>
      </c>
      <c r="AJ13" s="7" t="n">
        <f aca="false">metadata!$F$36*nys!$F13</f>
        <v>510</v>
      </c>
      <c r="AK13" s="7" t="n">
        <f aca="false">metadata!$F$37*nys!$G13</f>
        <v>9260</v>
      </c>
      <c r="AL13" s="7" t="n">
        <f aca="false">metadata!$F$38*nys!$G13</f>
        <v>74080</v>
      </c>
      <c r="AM13" s="7" t="n">
        <f aca="false">metadata!$F$39*nys!$G13</f>
        <v>9260</v>
      </c>
      <c r="AN13" s="7" t="n">
        <f aca="false">metadata!$F$40*nys!$H13</f>
        <v>3820</v>
      </c>
      <c r="AO13" s="7" t="n">
        <f aca="false">metadata!$F$41*nys!$H13</f>
        <v>30560</v>
      </c>
      <c r="AP13" s="7" t="n">
        <f aca="false">metadata!$F$42*nys!$H13</f>
        <v>3820</v>
      </c>
      <c r="AQ13" s="7" t="n">
        <f aca="false">metadata!$F$43*nys!$I13</f>
        <v>4320</v>
      </c>
      <c r="AR13" s="7" t="n">
        <f aca="false">metadata!$F$44*nys!$I13</f>
        <v>34560</v>
      </c>
      <c r="AS13" s="7" t="n">
        <f aca="false">metadata!$F$45*nys!$I13</f>
        <v>4320</v>
      </c>
      <c r="AT13" s="7" t="n">
        <f aca="false">0.1*metadata!$F$46*nys!$I13</f>
        <v>432</v>
      </c>
      <c r="AU13" s="7" t="n">
        <f aca="false">0.1*metadata!$F$47*nys!$I13</f>
        <v>3456</v>
      </c>
      <c r="AV13" s="7" t="n">
        <f aca="false">0.1*metadata!$F$48*nys!$I13</f>
        <v>432</v>
      </c>
      <c r="AW13" s="7" t="n">
        <f aca="false">0.6*metadata!$F$49*nys!$J13</f>
        <v>751.2</v>
      </c>
      <c r="AX13" s="7" t="n">
        <f aca="false">0.6*metadata!$F$50*nys!$J13</f>
        <v>3004.8</v>
      </c>
      <c r="AY13" s="7" t="n">
        <f aca="false">0.4*metadata!$F$51*nys!$J13</f>
        <v>500.8</v>
      </c>
      <c r="AZ13" s="7" t="n">
        <f aca="false">0.4*metadata!$F$52*nys!$J13</f>
        <v>2003.2</v>
      </c>
    </row>
    <row r="14" customFormat="false" ht="12.8" hidden="false" customHeight="false" outlineLevel="0" collapsed="false">
      <c r="A14" s="0" t="n">
        <f aca="false">A13-1</f>
        <v>2004</v>
      </c>
      <c r="B14" s="7" t="n">
        <f aca="false">0.1*metadata!$F$2*nys!$B14</f>
        <v>3353</v>
      </c>
      <c r="C14" s="7" t="n">
        <f aca="false">0.1*metadata!$F$3*nys!$B14</f>
        <v>239.5</v>
      </c>
      <c r="D14" s="7" t="n">
        <f aca="false">0.1*metadata!$F$4*nys!$B14</f>
        <v>479</v>
      </c>
      <c r="E14" s="7" t="n">
        <f aca="false">0.1*metadata!$F$5*nys!$B14</f>
        <v>718.5</v>
      </c>
      <c r="F14" s="7" t="n">
        <f aca="false">0.05*metadata!$F$6*nys!$B14</f>
        <v>359.25</v>
      </c>
      <c r="G14" s="7" t="n">
        <f aca="false">0.05*metadata!$F$7*nys!$B14</f>
        <v>119.75</v>
      </c>
      <c r="H14" s="7" t="n">
        <f aca="false">0.05*metadata!$F$8*nys!$B14</f>
        <v>239.5</v>
      </c>
      <c r="I14" s="7" t="n">
        <f aca="false">0.05*metadata!$F$9*nys!$B14</f>
        <v>1676.5</v>
      </c>
      <c r="J14" s="7" t="n">
        <f aca="false">metadata!$F$10*nys!$B14</f>
        <v>33530</v>
      </c>
      <c r="K14" s="7" t="n">
        <f aca="false">metadata!$F$11*nys!$B14</f>
        <v>2395</v>
      </c>
      <c r="L14" s="7" t="n">
        <f aca="false">metadata!$F$12*nys!$B14</f>
        <v>4790</v>
      </c>
      <c r="M14" s="7" t="n">
        <f aca="false">metadata!$F$13*nys!$B14</f>
        <v>7185</v>
      </c>
      <c r="N14" s="7" t="n">
        <f aca="false">metadata!$F$14*nys!$C14</f>
        <v>401240</v>
      </c>
      <c r="O14" s="7" t="n">
        <f aca="false">metadata!$F$15*nys!$C14</f>
        <v>28660</v>
      </c>
      <c r="P14" s="7" t="n">
        <f aca="false">metadata!$F$16*nys!$C14</f>
        <v>57320</v>
      </c>
      <c r="Q14" s="7" t="n">
        <f aca="false">metadata!$F$17*nys!$C14</f>
        <v>85980</v>
      </c>
      <c r="R14" s="7" t="n">
        <f aca="false">metadata!$F$18*nys!$D14</f>
        <v>43820</v>
      </c>
      <c r="S14" s="7" t="n">
        <f aca="false">metadata!$F$19*nys!$D14</f>
        <v>3130</v>
      </c>
      <c r="T14" s="7" t="n">
        <f aca="false">metadata!$F$20*nys!$D14</f>
        <v>6260</v>
      </c>
      <c r="U14" s="7" t="n">
        <f aca="false">metadata!$F$21*nys!$D14</f>
        <v>9390</v>
      </c>
      <c r="V14" s="7" t="n">
        <f aca="false">metadata!$F$22*nys!$E14</f>
        <v>35910</v>
      </c>
      <c r="W14" s="7" t="n">
        <f aca="false">metadata!$F$23*nys!$E14</f>
        <v>2565</v>
      </c>
      <c r="X14" s="7" t="n">
        <f aca="false">metadata!$F$24*nys!$E14</f>
        <v>5130</v>
      </c>
      <c r="Y14" s="7" t="n">
        <f aca="false">metadata!$F$25*nys!$E14</f>
        <v>7695</v>
      </c>
      <c r="Z14" s="7" t="n">
        <f aca="false">0.1*metadata!$F$26*nys!$E14</f>
        <v>3591</v>
      </c>
      <c r="AA14" s="7" t="n">
        <f aca="false">0.1*metadata!$F$27*nys!$E14</f>
        <v>513</v>
      </c>
      <c r="AB14" s="7" t="n">
        <f aca="false">0.1*metadata!$F$28*nys!$E14</f>
        <v>513</v>
      </c>
      <c r="AC14" s="7" t="n">
        <f aca="false">0.1*metadata!$F$29*nys!$E14</f>
        <v>513</v>
      </c>
      <c r="AD14" s="7" t="n">
        <f aca="false">0.1*metadata!$F$30*nys!$E14</f>
        <v>3591</v>
      </c>
      <c r="AE14" s="7" t="n">
        <f aca="false">0.1*metadata!$F$31*nys!$E14</f>
        <v>513</v>
      </c>
      <c r="AF14" s="7" t="n">
        <f aca="false">0.1*metadata!$F$32*nys!$E14</f>
        <v>513</v>
      </c>
      <c r="AG14" s="7" t="n">
        <f aca="false">0.1*metadata!$F$33*nys!$E14</f>
        <v>513</v>
      </c>
      <c r="AH14" s="7" t="n">
        <f aca="false">metadata!$F$34*nys!$F14</f>
        <v>450</v>
      </c>
      <c r="AI14" s="7" t="n">
        <f aca="false">metadata!$F$35*nys!$F14</f>
        <v>3600</v>
      </c>
      <c r="AJ14" s="7" t="n">
        <f aca="false">metadata!$F$36*nys!$F14</f>
        <v>450</v>
      </c>
      <c r="AK14" s="7" t="n">
        <f aca="false">metadata!$F$37*nys!$G14</f>
        <v>8590</v>
      </c>
      <c r="AL14" s="7" t="n">
        <f aca="false">metadata!$F$38*nys!$G14</f>
        <v>68720</v>
      </c>
      <c r="AM14" s="7" t="n">
        <f aca="false">metadata!$F$39*nys!$G14</f>
        <v>8590</v>
      </c>
      <c r="AN14" s="7" t="n">
        <f aca="false">metadata!$F$40*nys!$H14</f>
        <v>4230</v>
      </c>
      <c r="AO14" s="7" t="n">
        <f aca="false">metadata!$F$41*nys!$H14</f>
        <v>33840</v>
      </c>
      <c r="AP14" s="7" t="n">
        <f aca="false">metadata!$F$42*nys!$H14</f>
        <v>4230</v>
      </c>
      <c r="AQ14" s="7" t="n">
        <f aca="false">metadata!$F$43*nys!$I14</f>
        <v>3940</v>
      </c>
      <c r="AR14" s="7" t="n">
        <f aca="false">metadata!$F$44*nys!$I14</f>
        <v>31520</v>
      </c>
      <c r="AS14" s="7" t="n">
        <f aca="false">metadata!$F$45*nys!$I14</f>
        <v>3940</v>
      </c>
      <c r="AT14" s="7" t="n">
        <f aca="false">0.1*metadata!$F$46*nys!$I14</f>
        <v>394</v>
      </c>
      <c r="AU14" s="7" t="n">
        <f aca="false">0.1*metadata!$F$47*nys!$I14</f>
        <v>3152</v>
      </c>
      <c r="AV14" s="7" t="n">
        <f aca="false">0.1*metadata!$F$48*nys!$I14</f>
        <v>394</v>
      </c>
      <c r="AW14" s="7" t="n">
        <f aca="false">0.6*metadata!$F$49*nys!$J14</f>
        <v>574.8</v>
      </c>
      <c r="AX14" s="7" t="n">
        <f aca="false">0.6*metadata!$F$50*nys!$J14</f>
        <v>2299.2</v>
      </c>
      <c r="AY14" s="7" t="n">
        <f aca="false">0.4*metadata!$F$51*nys!$J14</f>
        <v>383.2</v>
      </c>
      <c r="AZ14" s="7" t="n">
        <f aca="false">0.4*metadata!$F$52*nys!$J14</f>
        <v>1532.8</v>
      </c>
    </row>
    <row r="15" customFormat="false" ht="12.8" hidden="false" customHeight="false" outlineLevel="0" collapsed="false">
      <c r="A15" s="0" t="n">
        <f aca="false">A14-1</f>
        <v>2003</v>
      </c>
      <c r="B15" s="7" t="n">
        <f aca="false">0.1*metadata!$F$2*nys!$B15</f>
        <v>4473</v>
      </c>
      <c r="C15" s="7" t="n">
        <f aca="false">0.1*metadata!$F$3*nys!$B15</f>
        <v>319.5</v>
      </c>
      <c r="D15" s="7" t="n">
        <f aca="false">0.1*metadata!$F$4*nys!$B15</f>
        <v>639</v>
      </c>
      <c r="E15" s="7" t="n">
        <f aca="false">0.1*metadata!$F$5*nys!$B15</f>
        <v>958.5</v>
      </c>
      <c r="F15" s="7" t="n">
        <f aca="false">0.05*metadata!$F$6*nys!$B15</f>
        <v>479.25</v>
      </c>
      <c r="G15" s="7" t="n">
        <f aca="false">0.05*metadata!$F$7*nys!$B15</f>
        <v>159.75</v>
      </c>
      <c r="H15" s="7" t="n">
        <f aca="false">0.05*metadata!$F$8*nys!$B15</f>
        <v>319.5</v>
      </c>
      <c r="I15" s="7" t="n">
        <f aca="false">0.05*metadata!$F$9*nys!$B15</f>
        <v>2236.5</v>
      </c>
      <c r="J15" s="7" t="n">
        <f aca="false">metadata!$F$10*nys!$B15</f>
        <v>44730</v>
      </c>
      <c r="K15" s="7" t="n">
        <f aca="false">metadata!$F$11*nys!$B15</f>
        <v>3195</v>
      </c>
      <c r="L15" s="7" t="n">
        <f aca="false">metadata!$F$12*nys!$B15</f>
        <v>6390</v>
      </c>
      <c r="M15" s="7" t="n">
        <f aca="false">metadata!$F$13*nys!$B15</f>
        <v>9585</v>
      </c>
      <c r="N15" s="7" t="n">
        <f aca="false">metadata!$F$14*nys!$C15</f>
        <v>336560</v>
      </c>
      <c r="O15" s="7" t="n">
        <f aca="false">metadata!$F$15*nys!$C15</f>
        <v>24040</v>
      </c>
      <c r="P15" s="7" t="n">
        <f aca="false">metadata!$F$16*nys!$C15</f>
        <v>48080</v>
      </c>
      <c r="Q15" s="7" t="n">
        <f aca="false">metadata!$F$17*nys!$C15</f>
        <v>72120</v>
      </c>
      <c r="R15" s="7" t="n">
        <f aca="false">metadata!$F$18*nys!$D15</f>
        <v>34370</v>
      </c>
      <c r="S15" s="7" t="n">
        <f aca="false">metadata!$F$19*nys!$D15</f>
        <v>2455</v>
      </c>
      <c r="T15" s="7" t="n">
        <f aca="false">metadata!$F$20*nys!$D15</f>
        <v>4910</v>
      </c>
      <c r="U15" s="7" t="n">
        <f aca="false">metadata!$F$21*nys!$D15</f>
        <v>7365</v>
      </c>
      <c r="V15" s="7" t="n">
        <f aca="false">metadata!$F$22*nys!$E15</f>
        <v>36400</v>
      </c>
      <c r="W15" s="7" t="n">
        <f aca="false">metadata!$F$23*nys!$E15</f>
        <v>2600</v>
      </c>
      <c r="X15" s="7" t="n">
        <f aca="false">metadata!$F$24*nys!$E15</f>
        <v>5200</v>
      </c>
      <c r="Y15" s="7" t="n">
        <f aca="false">metadata!$F$25*nys!$E15</f>
        <v>7800</v>
      </c>
      <c r="Z15" s="7" t="n">
        <f aca="false">0.1*metadata!$F$26*nys!$E15</f>
        <v>3640</v>
      </c>
      <c r="AA15" s="7" t="n">
        <f aca="false">0.1*metadata!$F$27*nys!$E15</f>
        <v>520</v>
      </c>
      <c r="AB15" s="7" t="n">
        <f aca="false">0.1*metadata!$F$28*nys!$E15</f>
        <v>520</v>
      </c>
      <c r="AC15" s="7" t="n">
        <f aca="false">0.1*metadata!$F$29*nys!$E15</f>
        <v>520</v>
      </c>
      <c r="AD15" s="7" t="n">
        <f aca="false">0.1*metadata!$F$30*nys!$E15</f>
        <v>3640</v>
      </c>
      <c r="AE15" s="7" t="n">
        <f aca="false">0.1*metadata!$F$31*nys!$E15</f>
        <v>520</v>
      </c>
      <c r="AF15" s="7" t="n">
        <f aca="false">0.1*metadata!$F$32*nys!$E15</f>
        <v>520</v>
      </c>
      <c r="AG15" s="7" t="n">
        <f aca="false">0.1*metadata!$F$33*nys!$E15</f>
        <v>520</v>
      </c>
      <c r="AH15" s="7" t="n">
        <f aca="false">metadata!$F$34*nys!$F15</f>
        <v>390</v>
      </c>
      <c r="AI15" s="7" t="n">
        <f aca="false">metadata!$F$35*nys!$F15</f>
        <v>3120</v>
      </c>
      <c r="AJ15" s="7" t="n">
        <f aca="false">metadata!$F$36*nys!$F15</f>
        <v>390</v>
      </c>
      <c r="AK15" s="7" t="n">
        <f aca="false">metadata!$F$37*nys!$G15</f>
        <v>8690</v>
      </c>
      <c r="AL15" s="7" t="n">
        <f aca="false">metadata!$F$38*nys!$G15</f>
        <v>69520</v>
      </c>
      <c r="AM15" s="7" t="n">
        <f aca="false">metadata!$F$39*nys!$G15</f>
        <v>8690</v>
      </c>
      <c r="AN15" s="7" t="n">
        <f aca="false">metadata!$F$40*nys!$H15</f>
        <v>4760</v>
      </c>
      <c r="AO15" s="7" t="n">
        <f aca="false">metadata!$F$41*nys!$H15</f>
        <v>38080</v>
      </c>
      <c r="AP15" s="7" t="n">
        <f aca="false">metadata!$F$42*nys!$H15</f>
        <v>4760</v>
      </c>
      <c r="AQ15" s="7" t="n">
        <f aca="false">metadata!$F$43*nys!$I15</f>
        <v>3790</v>
      </c>
      <c r="AR15" s="7" t="n">
        <f aca="false">metadata!$F$44*nys!$I15</f>
        <v>30320</v>
      </c>
      <c r="AS15" s="7" t="n">
        <f aca="false">metadata!$F$45*nys!$I15</f>
        <v>3790</v>
      </c>
      <c r="AT15" s="7" t="n">
        <f aca="false">0.1*metadata!$F$46*nys!$I15</f>
        <v>379</v>
      </c>
      <c r="AU15" s="7" t="n">
        <f aca="false">0.1*metadata!$F$47*nys!$I15</f>
        <v>3032</v>
      </c>
      <c r="AV15" s="7" t="n">
        <f aca="false">0.1*metadata!$F$48*nys!$I15</f>
        <v>379</v>
      </c>
      <c r="AW15" s="7" t="n">
        <f aca="false">0.6*metadata!$F$49*nys!$J15</f>
        <v>766.8</v>
      </c>
      <c r="AX15" s="7" t="n">
        <f aca="false">0.6*metadata!$F$50*nys!$J15</f>
        <v>3067.2</v>
      </c>
      <c r="AY15" s="7" t="n">
        <f aca="false">0.4*metadata!$F$51*nys!$J15</f>
        <v>511.2</v>
      </c>
      <c r="AZ15" s="7" t="n">
        <f aca="false">0.4*metadata!$F$52*nys!$J15</f>
        <v>2044.8</v>
      </c>
    </row>
    <row r="16" customFormat="false" ht="12.8" hidden="false" customHeight="false" outlineLevel="0" collapsed="false">
      <c r="A16" s="0" t="n">
        <f aca="false">A15-1</f>
        <v>2002</v>
      </c>
      <c r="B16" s="7" t="n">
        <f aca="false">0.1*metadata!$F$2*nys!$B16</f>
        <v>2926</v>
      </c>
      <c r="C16" s="7" t="n">
        <f aca="false">0.1*metadata!$F$3*nys!$B16</f>
        <v>209</v>
      </c>
      <c r="D16" s="7" t="n">
        <f aca="false">0.1*metadata!$F$4*nys!$B16</f>
        <v>418</v>
      </c>
      <c r="E16" s="7" t="n">
        <f aca="false">0.1*metadata!$F$5*nys!$B16</f>
        <v>627</v>
      </c>
      <c r="F16" s="7" t="n">
        <f aca="false">0.05*metadata!$F$6*nys!$B16</f>
        <v>313.5</v>
      </c>
      <c r="G16" s="7" t="n">
        <f aca="false">0.05*metadata!$F$7*nys!$B16</f>
        <v>104.5</v>
      </c>
      <c r="H16" s="7" t="n">
        <f aca="false">0.05*metadata!$F$8*nys!$B16</f>
        <v>209</v>
      </c>
      <c r="I16" s="7" t="n">
        <f aca="false">0.05*metadata!$F$9*nys!$B16</f>
        <v>1463</v>
      </c>
      <c r="J16" s="7" t="n">
        <f aca="false">metadata!$F$10*nys!$B16</f>
        <v>29260</v>
      </c>
      <c r="K16" s="7" t="n">
        <f aca="false">metadata!$F$11*nys!$B16</f>
        <v>2090</v>
      </c>
      <c r="L16" s="7" t="n">
        <f aca="false">metadata!$F$12*nys!$B16</f>
        <v>4180</v>
      </c>
      <c r="M16" s="7" t="n">
        <f aca="false">metadata!$F$13*nys!$B16</f>
        <v>6270</v>
      </c>
      <c r="N16" s="7" t="n">
        <f aca="false">metadata!$F$14*nys!$C16</f>
        <v>283959.392703651</v>
      </c>
      <c r="O16" s="7" t="n">
        <f aca="false">metadata!$F$15*nys!$C16</f>
        <v>20282.8137645465</v>
      </c>
      <c r="P16" s="7" t="n">
        <f aca="false">metadata!$F$16*nys!$C16</f>
        <v>40565.627529093</v>
      </c>
      <c r="Q16" s="7" t="n">
        <f aca="false">metadata!$F$17*nys!$C16</f>
        <v>60848.4412936395</v>
      </c>
      <c r="R16" s="7" t="n">
        <f aca="false">metadata!$F$18*nys!$D16</f>
        <v>19880</v>
      </c>
      <c r="S16" s="7" t="n">
        <f aca="false">metadata!$F$19*nys!$D16</f>
        <v>1420</v>
      </c>
      <c r="T16" s="7" t="n">
        <f aca="false">metadata!$F$20*nys!$D16</f>
        <v>2840</v>
      </c>
      <c r="U16" s="7" t="n">
        <f aca="false">metadata!$F$21*nys!$D16</f>
        <v>4260</v>
      </c>
      <c r="V16" s="7" t="n">
        <f aca="false">metadata!$F$22*nys!$E16</f>
        <v>22680</v>
      </c>
      <c r="W16" s="7" t="n">
        <f aca="false">metadata!$F$23*nys!$E16</f>
        <v>1620</v>
      </c>
      <c r="X16" s="7" t="n">
        <f aca="false">metadata!$F$24*nys!$E16</f>
        <v>3240</v>
      </c>
      <c r="Y16" s="7" t="n">
        <f aca="false">metadata!$F$25*nys!$E16</f>
        <v>4860</v>
      </c>
      <c r="Z16" s="7" t="n">
        <f aca="false">0.1*metadata!$F$26*nys!$E16</f>
        <v>2268</v>
      </c>
      <c r="AA16" s="7" t="n">
        <f aca="false">0.1*metadata!$F$27*nys!$E16</f>
        <v>324</v>
      </c>
      <c r="AB16" s="7" t="n">
        <f aca="false">0.1*metadata!$F$28*nys!$E16</f>
        <v>324</v>
      </c>
      <c r="AC16" s="7" t="n">
        <f aca="false">0.1*metadata!$F$29*nys!$E16</f>
        <v>324</v>
      </c>
      <c r="AD16" s="7" t="n">
        <f aca="false">0.1*metadata!$F$30*nys!$E16</f>
        <v>2268</v>
      </c>
      <c r="AE16" s="7" t="n">
        <f aca="false">0.1*metadata!$F$31*nys!$E16</f>
        <v>324</v>
      </c>
      <c r="AF16" s="7" t="n">
        <f aca="false">0.1*metadata!$F$32*nys!$E16</f>
        <v>324</v>
      </c>
      <c r="AG16" s="7" t="n">
        <f aca="false">0.1*metadata!$F$33*nys!$E16</f>
        <v>324</v>
      </c>
      <c r="AH16" s="7" t="n">
        <f aca="false">metadata!$F$34*nys!$F16</f>
        <v>600</v>
      </c>
      <c r="AI16" s="7" t="n">
        <f aca="false">metadata!$F$35*nys!$F16</f>
        <v>4800</v>
      </c>
      <c r="AJ16" s="7" t="n">
        <f aca="false">metadata!$F$36*nys!$F16</f>
        <v>600</v>
      </c>
      <c r="AK16" s="7" t="n">
        <f aca="false">metadata!$F$37*nys!$G16</f>
        <v>6570</v>
      </c>
      <c r="AL16" s="7" t="n">
        <f aca="false">metadata!$F$38*nys!$G16</f>
        <v>52560</v>
      </c>
      <c r="AM16" s="7" t="n">
        <f aca="false">metadata!$F$39*nys!$G16</f>
        <v>6570</v>
      </c>
      <c r="AN16" s="7" t="n">
        <f aca="false">metadata!$F$40*nys!$H16</f>
        <v>6950</v>
      </c>
      <c r="AO16" s="7" t="n">
        <f aca="false">metadata!$F$41*nys!$H16</f>
        <v>55600</v>
      </c>
      <c r="AP16" s="7" t="n">
        <f aca="false">metadata!$F$42*nys!$H16</f>
        <v>6950</v>
      </c>
      <c r="AQ16" s="7" t="n">
        <f aca="false">metadata!$F$43*nys!$I16</f>
        <v>3600</v>
      </c>
      <c r="AR16" s="7" t="n">
        <f aca="false">metadata!$F$44*nys!$I16</f>
        <v>28800</v>
      </c>
      <c r="AS16" s="7" t="n">
        <f aca="false">metadata!$F$45*nys!$I16</f>
        <v>3600</v>
      </c>
      <c r="AT16" s="7" t="n">
        <f aca="false">0.1*metadata!$F$46*nys!$I16</f>
        <v>360</v>
      </c>
      <c r="AU16" s="7" t="n">
        <f aca="false">0.1*metadata!$F$47*nys!$I16</f>
        <v>2880</v>
      </c>
      <c r="AV16" s="7" t="n">
        <f aca="false">0.1*metadata!$F$48*nys!$I16</f>
        <v>360</v>
      </c>
      <c r="AW16" s="7" t="n">
        <f aca="false">0.6*metadata!$F$49*nys!$J16</f>
        <v>501.6</v>
      </c>
      <c r="AX16" s="7" t="n">
        <f aca="false">0.6*metadata!$F$50*nys!$J16</f>
        <v>2006.4</v>
      </c>
      <c r="AY16" s="7" t="n">
        <f aca="false">0.4*metadata!$F$51*nys!$J16</f>
        <v>334.4</v>
      </c>
      <c r="AZ16" s="7" t="n">
        <f aca="false">0.4*metadata!$F$52*nys!$J16</f>
        <v>1337.6</v>
      </c>
    </row>
    <row r="17" customFormat="false" ht="12.8" hidden="false" customHeight="false" outlineLevel="0" collapsed="false">
      <c r="A17" s="0" t="n">
        <f aca="false">A16-1</f>
        <v>2001</v>
      </c>
      <c r="B17" s="7" t="n">
        <f aca="false">0.1*metadata!$F$2*nys!$B17</f>
        <v>1914.03442879499</v>
      </c>
      <c r="C17" s="7" t="n">
        <f aca="false">0.1*metadata!$F$3*nys!$B17</f>
        <v>136.716744913928</v>
      </c>
      <c r="D17" s="7" t="n">
        <f aca="false">0.1*metadata!$F$4*nys!$B17</f>
        <v>273.433489827856</v>
      </c>
      <c r="E17" s="7" t="n">
        <f aca="false">0.1*metadata!$F$5*nys!$B17</f>
        <v>410.150234741784</v>
      </c>
      <c r="F17" s="7" t="n">
        <f aca="false">0.05*metadata!$F$6*nys!$B17</f>
        <v>205.075117370892</v>
      </c>
      <c r="G17" s="7" t="n">
        <f aca="false">0.05*metadata!$F$7*nys!$B17</f>
        <v>68.358372456964</v>
      </c>
      <c r="H17" s="7" t="n">
        <f aca="false">0.05*metadata!$F$8*nys!$B17</f>
        <v>136.716744913928</v>
      </c>
      <c r="I17" s="7" t="n">
        <f aca="false">0.05*metadata!$F$9*nys!$B17</f>
        <v>957.017214397496</v>
      </c>
      <c r="J17" s="7" t="n">
        <f aca="false">metadata!$F$10*nys!$B17</f>
        <v>19140.3442879499</v>
      </c>
      <c r="K17" s="7" t="n">
        <f aca="false">metadata!$F$11*nys!$B17</f>
        <v>1367.16744913928</v>
      </c>
      <c r="L17" s="7" t="n">
        <f aca="false">metadata!$F$12*nys!$B17</f>
        <v>2734.33489827856</v>
      </c>
      <c r="M17" s="7" t="n">
        <f aca="false">metadata!$F$13*nys!$B17</f>
        <v>4101.50234741784</v>
      </c>
      <c r="N17" s="7" t="n">
        <f aca="false">metadata!$F$14*nys!$C17</f>
        <v>233978.97116431</v>
      </c>
      <c r="O17" s="7" t="n">
        <f aca="false">metadata!$F$15*nys!$C17</f>
        <v>16712.7836545936</v>
      </c>
      <c r="P17" s="7" t="n">
        <f aca="false">metadata!$F$16*nys!$C17</f>
        <v>33425.5673091872</v>
      </c>
      <c r="Q17" s="7" t="n">
        <f aca="false">metadata!$F$17*nys!$C17</f>
        <v>50138.3509637808</v>
      </c>
      <c r="R17" s="7" t="n">
        <f aca="false">metadata!$F$18*nys!$D17</f>
        <v>15092.7431625883</v>
      </c>
      <c r="S17" s="7" t="n">
        <f aca="false">metadata!$F$19*nys!$D17</f>
        <v>1078.05308304202</v>
      </c>
      <c r="T17" s="7" t="n">
        <f aca="false">metadata!$F$20*nys!$D17</f>
        <v>2156.10616608404</v>
      </c>
      <c r="U17" s="7" t="n">
        <f aca="false">metadata!$F$21*nys!$D17</f>
        <v>3234.15924912606</v>
      </c>
      <c r="V17" s="7" t="n">
        <f aca="false">metadata!$F$22*nys!$E17</f>
        <v>26271.7835062514</v>
      </c>
      <c r="W17" s="7" t="n">
        <f aca="false">metadata!$F$23*nys!$E17</f>
        <v>1876.55596473224</v>
      </c>
      <c r="X17" s="7" t="n">
        <f aca="false">metadata!$F$24*nys!$E17</f>
        <v>3753.11192946448</v>
      </c>
      <c r="Y17" s="7" t="n">
        <f aca="false">metadata!$F$25*nys!$E17</f>
        <v>5629.66789419672</v>
      </c>
      <c r="Z17" s="7" t="n">
        <f aca="false">0.1*metadata!$F$26*nys!$E17</f>
        <v>2627.17835062514</v>
      </c>
      <c r="AA17" s="7" t="n">
        <f aca="false">0.1*metadata!$F$27*nys!$E17</f>
        <v>375.311192946448</v>
      </c>
      <c r="AB17" s="7" t="n">
        <f aca="false">0.1*metadata!$F$28*nys!$E17</f>
        <v>375.311192946448</v>
      </c>
      <c r="AC17" s="7" t="n">
        <f aca="false">0.1*metadata!$F$29*nys!$E17</f>
        <v>375.311192946448</v>
      </c>
      <c r="AD17" s="7" t="n">
        <f aca="false">0.1*metadata!$F$30*nys!$E17</f>
        <v>2627.17835062514</v>
      </c>
      <c r="AE17" s="7" t="n">
        <f aca="false">0.1*metadata!$F$31*nys!$E17</f>
        <v>375.311192946448</v>
      </c>
      <c r="AF17" s="7" t="n">
        <f aca="false">0.1*metadata!$F$32*nys!$E17</f>
        <v>375.311192946448</v>
      </c>
      <c r="AG17" s="7" t="n">
        <f aca="false">0.1*metadata!$F$33*nys!$E17</f>
        <v>375.311192946448</v>
      </c>
      <c r="AH17" s="7" t="n">
        <f aca="false">metadata!$F$34*nys!$F17</f>
        <v>299.281352610186</v>
      </c>
      <c r="AI17" s="7" t="n">
        <f aca="false">metadata!$F$35*nys!$F17</f>
        <v>2394.25082088149</v>
      </c>
      <c r="AJ17" s="7" t="n">
        <f aca="false">metadata!$F$36*nys!$F17</f>
        <v>299.281352610186</v>
      </c>
      <c r="AK17" s="7" t="n">
        <f aca="false">metadata!$F$37*nys!$G17</f>
        <v>5885.73439573659</v>
      </c>
      <c r="AL17" s="7" t="n">
        <f aca="false">metadata!$F$38*nys!$G17</f>
        <v>47085.8751658927</v>
      </c>
      <c r="AM17" s="7" t="n">
        <f aca="false">metadata!$F$39*nys!$G17</f>
        <v>5885.73439573659</v>
      </c>
      <c r="AN17" s="7" t="n">
        <f aca="false">metadata!$F$40*nys!$H17</f>
        <v>2764.835000591</v>
      </c>
      <c r="AO17" s="7" t="n">
        <f aca="false">metadata!$F$41*nys!$H17</f>
        <v>22118.680004728</v>
      </c>
      <c r="AP17" s="7" t="n">
        <f aca="false">metadata!$F$42*nys!$H17</f>
        <v>2764.835000591</v>
      </c>
      <c r="AQ17" s="7" t="n">
        <f aca="false">metadata!$F$43*nys!$I17</f>
        <v>2904.62313138799</v>
      </c>
      <c r="AR17" s="7" t="n">
        <f aca="false">metadata!$F$44*nys!$I17</f>
        <v>23236.9850511039</v>
      </c>
      <c r="AS17" s="7" t="n">
        <f aca="false">metadata!$F$45*nys!$I17</f>
        <v>2904.62313138799</v>
      </c>
      <c r="AT17" s="7" t="n">
        <f aca="false">0.1*metadata!$F$46*nys!$I17</f>
        <v>290.462313138799</v>
      </c>
      <c r="AU17" s="7" t="n">
        <f aca="false">0.1*metadata!$F$47*nys!$I17</f>
        <v>2323.69850511039</v>
      </c>
      <c r="AV17" s="7" t="n">
        <f aca="false">0.1*metadata!$F$48*nys!$I17</f>
        <v>290.462313138799</v>
      </c>
      <c r="AW17" s="7" t="n">
        <f aca="false">0.6*metadata!$F$49*nys!$J17</f>
        <v>328.120187793427</v>
      </c>
      <c r="AX17" s="7" t="n">
        <f aca="false">0.6*metadata!$F$50*nys!$J17</f>
        <v>1312.48075117371</v>
      </c>
      <c r="AY17" s="7" t="n">
        <f aca="false">0.4*metadata!$F$51*nys!$J17</f>
        <v>218.746791862285</v>
      </c>
      <c r="AZ17" s="7" t="n">
        <f aca="false">0.4*metadata!$F$52*nys!$J17</f>
        <v>874.98716744914</v>
      </c>
    </row>
    <row r="18" customFormat="false" ht="12.8" hidden="false" customHeight="false" outlineLevel="0" collapsed="false">
      <c r="A18" s="0" t="n">
        <f aca="false">A17-1</f>
        <v>2000</v>
      </c>
      <c r="B18" s="7" t="n">
        <f aca="false">0.1*metadata!$F$2*nys!$B18</f>
        <v>2397.0366</v>
      </c>
      <c r="C18" s="7" t="n">
        <f aca="false">0.1*metadata!$F$3*nys!$B18</f>
        <v>171.2169</v>
      </c>
      <c r="D18" s="7" t="n">
        <f aca="false">0.1*metadata!$F$4*nys!$B18</f>
        <v>342.4338</v>
      </c>
      <c r="E18" s="7" t="n">
        <f aca="false">0.1*metadata!$F$5*nys!$B18</f>
        <v>513.6507</v>
      </c>
      <c r="F18" s="7" t="n">
        <f aca="false">0.05*metadata!$F$6*nys!$B18</f>
        <v>256.82535</v>
      </c>
      <c r="G18" s="7" t="n">
        <f aca="false">0.05*metadata!$F$7*nys!$B18</f>
        <v>85.60845</v>
      </c>
      <c r="H18" s="7" t="n">
        <f aca="false">0.05*metadata!$F$8*nys!$B18</f>
        <v>171.2169</v>
      </c>
      <c r="I18" s="7" t="n">
        <f aca="false">0.05*metadata!$F$9*nys!$B18</f>
        <v>1198.5183</v>
      </c>
      <c r="J18" s="7" t="n">
        <f aca="false">metadata!$F$10*nys!$B18</f>
        <v>23970.366</v>
      </c>
      <c r="K18" s="7" t="n">
        <f aca="false">metadata!$F$11*nys!$B18</f>
        <v>1712.169</v>
      </c>
      <c r="L18" s="7" t="n">
        <f aca="false">metadata!$F$12*nys!$B18</f>
        <v>3424.338</v>
      </c>
      <c r="M18" s="7" t="n">
        <f aca="false">metadata!$F$13*nys!$B18</f>
        <v>5136.507</v>
      </c>
      <c r="N18" s="7" t="n">
        <f aca="false">metadata!$F$14*nys!$C18</f>
        <v>192795.731903272</v>
      </c>
      <c r="O18" s="7" t="n">
        <f aca="false">metadata!$F$15*nys!$C18</f>
        <v>13771.1237073766</v>
      </c>
      <c r="P18" s="7" t="n">
        <f aca="false">metadata!$F$16*nys!$C18</f>
        <v>27542.2474147532</v>
      </c>
      <c r="Q18" s="7" t="n">
        <f aca="false">metadata!$F$17*nys!$C18</f>
        <v>41313.3711221298</v>
      </c>
      <c r="R18" s="7" t="n">
        <f aca="false">metadata!$F$18*nys!$D18</f>
        <v>10587.9233291694</v>
      </c>
      <c r="S18" s="7" t="n">
        <f aca="false">metadata!$F$19*nys!$D18</f>
        <v>756.280237797815</v>
      </c>
      <c r="T18" s="7" t="n">
        <f aca="false">metadata!$F$20*nys!$D18</f>
        <v>1512.56047559563</v>
      </c>
      <c r="U18" s="7" t="n">
        <f aca="false">metadata!$F$21*nys!$D18</f>
        <v>2268.84071339345</v>
      </c>
      <c r="V18" s="7" t="n">
        <f aca="false">metadata!$F$22*nys!$E18</f>
        <v>25145.9158764729</v>
      </c>
      <c r="W18" s="7" t="n">
        <f aca="false">metadata!$F$23*nys!$E18</f>
        <v>1796.13684831949</v>
      </c>
      <c r="X18" s="7" t="n">
        <f aca="false">metadata!$F$24*nys!$E18</f>
        <v>3592.27369663898</v>
      </c>
      <c r="Y18" s="7" t="n">
        <f aca="false">metadata!$F$25*nys!$E18</f>
        <v>5388.41054495847</v>
      </c>
      <c r="Z18" s="7" t="n">
        <f aca="false">0.1*metadata!$F$26*nys!$E18</f>
        <v>2514.59158764729</v>
      </c>
      <c r="AA18" s="7" t="n">
        <f aca="false">0.1*metadata!$F$27*nys!$E18</f>
        <v>359.227369663898</v>
      </c>
      <c r="AB18" s="7" t="n">
        <f aca="false">0.1*metadata!$F$28*nys!$E18</f>
        <v>359.227369663898</v>
      </c>
      <c r="AC18" s="7" t="n">
        <f aca="false">0.1*metadata!$F$29*nys!$E18</f>
        <v>359.227369663898</v>
      </c>
      <c r="AD18" s="7" t="n">
        <f aca="false">0.1*metadata!$F$30*nys!$E18</f>
        <v>2514.59158764729</v>
      </c>
      <c r="AE18" s="7" t="n">
        <f aca="false">0.1*metadata!$F$31*nys!$E18</f>
        <v>359.227369663898</v>
      </c>
      <c r="AF18" s="7" t="n">
        <f aca="false">0.1*metadata!$F$32*nys!$E18</f>
        <v>359.227369663898</v>
      </c>
      <c r="AG18" s="7" t="n">
        <f aca="false">0.1*metadata!$F$33*nys!$E18</f>
        <v>359.227369663898</v>
      </c>
      <c r="AH18" s="7" t="n">
        <f aca="false">metadata!$F$34*nys!$F18</f>
        <v>261.722323972863</v>
      </c>
      <c r="AI18" s="7" t="n">
        <f aca="false">metadata!$F$35*nys!$F18</f>
        <v>2093.7785917829</v>
      </c>
      <c r="AJ18" s="7" t="n">
        <f aca="false">metadata!$F$36*nys!$F18</f>
        <v>261.722323972863</v>
      </c>
      <c r="AK18" s="7" t="n">
        <f aca="false">metadata!$F$37*nys!$G18</f>
        <v>5230.62892422919</v>
      </c>
      <c r="AL18" s="7" t="n">
        <f aca="false">metadata!$F$38*nys!$G18</f>
        <v>41845.0313938335</v>
      </c>
      <c r="AM18" s="7" t="n">
        <f aca="false">metadata!$F$39*nys!$G18</f>
        <v>5230.62892422919</v>
      </c>
      <c r="AN18" s="7" t="n">
        <f aca="false">metadata!$F$40*nys!$H18</f>
        <v>2584.10949411145</v>
      </c>
      <c r="AO18" s="7" t="n">
        <f aca="false">metadata!$F$41*nys!$H18</f>
        <v>20672.8759528916</v>
      </c>
      <c r="AP18" s="7" t="n">
        <f aca="false">metadata!$F$42*nys!$H18</f>
        <v>2584.10949411145</v>
      </c>
      <c r="AQ18" s="7" t="n">
        <f aca="false">metadata!$F$43*nys!$I18</f>
        <v>2602.32077033512</v>
      </c>
      <c r="AR18" s="7" t="n">
        <f aca="false">metadata!$F$44*nys!$I18</f>
        <v>20818.566162681</v>
      </c>
      <c r="AS18" s="7" t="n">
        <f aca="false">metadata!$F$45*nys!$I18</f>
        <v>2602.32077033512</v>
      </c>
      <c r="AT18" s="7" t="n">
        <f aca="false">0.1*metadata!$F$46*nys!$I18</f>
        <v>260.232077033512</v>
      </c>
      <c r="AU18" s="7" t="n">
        <f aca="false">0.1*metadata!$F$47*nys!$I18</f>
        <v>2081.8566162681</v>
      </c>
      <c r="AV18" s="7" t="n">
        <f aca="false">0.1*metadata!$F$48*nys!$I18</f>
        <v>260.232077033512</v>
      </c>
      <c r="AW18" s="7" t="n">
        <f aca="false">0.6*metadata!$F$49*nys!$J18</f>
        <v>410.92056</v>
      </c>
      <c r="AX18" s="7" t="n">
        <f aca="false">0.6*metadata!$F$50*nys!$J18</f>
        <v>1643.68224</v>
      </c>
      <c r="AY18" s="7" t="n">
        <f aca="false">0.4*metadata!$F$51*nys!$J18</f>
        <v>273.94704</v>
      </c>
      <c r="AZ18" s="7" t="n">
        <f aca="false">0.4*metadata!$F$52*nys!$J18</f>
        <v>1095.78816</v>
      </c>
    </row>
    <row r="19" customFormat="false" ht="12.8" hidden="false" customHeight="false" outlineLevel="0" collapsed="false">
      <c r="A19" s="0" t="n">
        <f aca="false">A18-1</f>
        <v>1999</v>
      </c>
      <c r="B19" s="7" t="n">
        <f aca="false">0.1*metadata!$F$2*nys!$B19</f>
        <v>2169.6591</v>
      </c>
      <c r="C19" s="7" t="n">
        <f aca="false">0.1*metadata!$F$3*nys!$B19</f>
        <v>154.97565</v>
      </c>
      <c r="D19" s="7" t="n">
        <f aca="false">0.1*metadata!$F$4*nys!$B19</f>
        <v>309.9513</v>
      </c>
      <c r="E19" s="7" t="n">
        <f aca="false">0.1*metadata!$F$5*nys!$B19</f>
        <v>464.92695</v>
      </c>
      <c r="F19" s="7" t="n">
        <f aca="false">0.05*metadata!$F$6*nys!$B19</f>
        <v>232.463475</v>
      </c>
      <c r="G19" s="7" t="n">
        <f aca="false">0.05*metadata!$F$7*nys!$B19</f>
        <v>77.487825</v>
      </c>
      <c r="H19" s="7" t="n">
        <f aca="false">0.05*metadata!$F$8*nys!$B19</f>
        <v>154.97565</v>
      </c>
      <c r="I19" s="7" t="n">
        <f aca="false">0.05*metadata!$F$9*nys!$B19</f>
        <v>1084.82955</v>
      </c>
      <c r="J19" s="7" t="n">
        <f aca="false">metadata!$F$10*nys!$B19</f>
        <v>21696.591</v>
      </c>
      <c r="K19" s="7" t="n">
        <f aca="false">metadata!$F$11*nys!$B19</f>
        <v>1549.7565</v>
      </c>
      <c r="L19" s="7" t="n">
        <f aca="false">metadata!$F$12*nys!$B19</f>
        <v>3099.513</v>
      </c>
      <c r="M19" s="7" t="n">
        <f aca="false">metadata!$F$13*nys!$B19</f>
        <v>4649.2695</v>
      </c>
      <c r="N19" s="7" t="n">
        <f aca="false">metadata!$F$14*nys!$C19</f>
        <v>158861.260288285</v>
      </c>
      <c r="O19" s="7" t="n">
        <f aca="false">metadata!$F$15*nys!$C19</f>
        <v>11347.2328777347</v>
      </c>
      <c r="P19" s="7" t="n">
        <f aca="false">metadata!$F$16*nys!$C19</f>
        <v>22694.4657554693</v>
      </c>
      <c r="Q19" s="7" t="n">
        <f aca="false">metadata!$F$17*nys!$C19</f>
        <v>34041.698633204</v>
      </c>
      <c r="R19" s="7" t="n">
        <f aca="false">metadata!$F$18*nys!$D19</f>
        <v>7427.68357062165</v>
      </c>
      <c r="S19" s="7" t="n">
        <f aca="false">metadata!$F$19*nys!$D19</f>
        <v>530.548826472975</v>
      </c>
      <c r="T19" s="7" t="n">
        <f aca="false">metadata!$F$20*nys!$D19</f>
        <v>1061.09765294595</v>
      </c>
      <c r="U19" s="7" t="n">
        <f aca="false">metadata!$F$21*nys!$D19</f>
        <v>1591.64647941893</v>
      </c>
      <c r="V19" s="7" t="n">
        <f aca="false">metadata!$F$22*nys!$E19</f>
        <v>24068.2968903192</v>
      </c>
      <c r="W19" s="7" t="n">
        <f aca="false">metadata!$F$23*nys!$E19</f>
        <v>1719.16406359423</v>
      </c>
      <c r="X19" s="7" t="n">
        <f aca="false">metadata!$F$24*nys!$E19</f>
        <v>3438.32812718846</v>
      </c>
      <c r="Y19" s="7" t="n">
        <f aca="false">metadata!$F$25*nys!$E19</f>
        <v>5157.49219078269</v>
      </c>
      <c r="Z19" s="7" t="n">
        <f aca="false">0.1*metadata!$F$26*nys!$E19</f>
        <v>2406.82968903192</v>
      </c>
      <c r="AA19" s="7" t="n">
        <f aca="false">0.1*metadata!$F$27*nys!$E19</f>
        <v>343.832812718846</v>
      </c>
      <c r="AB19" s="7" t="n">
        <f aca="false">0.1*metadata!$F$28*nys!$E19</f>
        <v>343.832812718846</v>
      </c>
      <c r="AC19" s="7" t="n">
        <f aca="false">0.1*metadata!$F$29*nys!$E19</f>
        <v>343.832812718846</v>
      </c>
      <c r="AD19" s="7" t="n">
        <f aca="false">0.1*metadata!$F$30*nys!$E19</f>
        <v>2406.82968903192</v>
      </c>
      <c r="AE19" s="7" t="n">
        <f aca="false">0.1*metadata!$F$31*nys!$E19</f>
        <v>343.832812718846</v>
      </c>
      <c r="AF19" s="7" t="n">
        <f aca="false">0.1*metadata!$F$32*nys!$E19</f>
        <v>343.832812718846</v>
      </c>
      <c r="AG19" s="7" t="n">
        <f aca="false">0.1*metadata!$F$33*nys!$E19</f>
        <v>343.832812718846</v>
      </c>
      <c r="AH19" s="7" t="n">
        <f aca="false">metadata!$F$34*nys!$F19</f>
        <v>228.876855401599</v>
      </c>
      <c r="AI19" s="7" t="n">
        <f aca="false">metadata!$F$35*nys!$F19</f>
        <v>1831.01484321279</v>
      </c>
      <c r="AJ19" s="7" t="n">
        <f aca="false">metadata!$F$36*nys!$F19</f>
        <v>228.876855401599</v>
      </c>
      <c r="AK19" s="7" t="n">
        <f aca="false">metadata!$F$37*nys!$G19</f>
        <v>4648.43927765432</v>
      </c>
      <c r="AL19" s="7" t="n">
        <f aca="false">metadata!$F$38*nys!$G19</f>
        <v>37187.5142212346</v>
      </c>
      <c r="AM19" s="7" t="n">
        <f aca="false">metadata!$F$39*nys!$G19</f>
        <v>4648.43927765432</v>
      </c>
      <c r="AN19" s="7" t="n">
        <f aca="false">metadata!$F$40*nys!$H19</f>
        <v>2415.1972454521</v>
      </c>
      <c r="AO19" s="7" t="n">
        <f aca="false">metadata!$F$41*nys!$H19</f>
        <v>19321.5779636168</v>
      </c>
      <c r="AP19" s="7" t="n">
        <f aca="false">metadata!$F$42*nys!$H19</f>
        <v>2415.1972454521</v>
      </c>
      <c r="AQ19" s="7" t="n">
        <f aca="false">metadata!$F$43*nys!$I19</f>
        <v>2331.48091349169</v>
      </c>
      <c r="AR19" s="7" t="n">
        <f aca="false">metadata!$F$44*nys!$I19</f>
        <v>18651.8473079335</v>
      </c>
      <c r="AS19" s="7" t="n">
        <f aca="false">metadata!$F$45*nys!$I19</f>
        <v>2331.48091349169</v>
      </c>
      <c r="AT19" s="7" t="n">
        <f aca="false">0.1*metadata!$F$46*nys!$I19</f>
        <v>233.148091349169</v>
      </c>
      <c r="AU19" s="7" t="n">
        <f aca="false">0.1*metadata!$F$47*nys!$I19</f>
        <v>1865.18473079335</v>
      </c>
      <c r="AV19" s="7" t="n">
        <f aca="false">0.1*metadata!$F$48*nys!$I19</f>
        <v>233.148091349169</v>
      </c>
      <c r="AW19" s="7" t="n">
        <f aca="false">0.6*metadata!$F$49*nys!$J19</f>
        <v>371.94156</v>
      </c>
      <c r="AX19" s="7" t="n">
        <f aca="false">0.6*metadata!$F$50*nys!$J19</f>
        <v>1487.76624</v>
      </c>
      <c r="AY19" s="7" t="n">
        <f aca="false">0.4*metadata!$F$51*nys!$J19</f>
        <v>247.96104</v>
      </c>
      <c r="AZ19" s="7" t="n">
        <f aca="false">0.4*metadata!$F$52*nys!$J19</f>
        <v>991.84416</v>
      </c>
    </row>
    <row r="20" customFormat="false" ht="12.8" hidden="false" customHeight="false" outlineLevel="0" collapsed="false">
      <c r="A20" s="0" t="n">
        <f aca="false">A19-1</f>
        <v>1998</v>
      </c>
      <c r="B20" s="7" t="n">
        <f aca="false">0.1*metadata!$F$2*nys!$B20</f>
        <v>1942.2816</v>
      </c>
      <c r="C20" s="7" t="n">
        <f aca="false">0.1*metadata!$F$3*nys!$B20</f>
        <v>138.7344</v>
      </c>
      <c r="D20" s="7" t="n">
        <f aca="false">0.1*metadata!$F$4*nys!$B20</f>
        <v>277.4688</v>
      </c>
      <c r="E20" s="7" t="n">
        <f aca="false">0.1*metadata!$F$5*nys!$B20</f>
        <v>416.2032</v>
      </c>
      <c r="F20" s="7" t="n">
        <f aca="false">0.05*metadata!$F$6*nys!$B20</f>
        <v>208.1016</v>
      </c>
      <c r="G20" s="7" t="n">
        <f aca="false">0.05*metadata!$F$7*nys!$B20</f>
        <v>69.3672</v>
      </c>
      <c r="H20" s="7" t="n">
        <f aca="false">0.05*metadata!$F$8*nys!$B20</f>
        <v>138.7344</v>
      </c>
      <c r="I20" s="7" t="n">
        <f aca="false">0.05*metadata!$F$9*nys!$B20</f>
        <v>971.1408</v>
      </c>
      <c r="J20" s="7" t="n">
        <f aca="false">metadata!$F$10*nys!$B20</f>
        <v>19422.816</v>
      </c>
      <c r="K20" s="7" t="n">
        <f aca="false">metadata!$F$11*nys!$B20</f>
        <v>1387.344</v>
      </c>
      <c r="L20" s="7" t="n">
        <f aca="false">metadata!$F$12*nys!$B20</f>
        <v>2774.688</v>
      </c>
      <c r="M20" s="7" t="n">
        <f aca="false">metadata!$F$13*nys!$B20</f>
        <v>4162.032</v>
      </c>
      <c r="N20" s="7" t="n">
        <f aca="false">metadata!$F$14*nys!$C20</f>
        <v>130899.682120783</v>
      </c>
      <c r="O20" s="7" t="n">
        <f aca="false">metadata!$F$15*nys!$C20</f>
        <v>9349.97729434165</v>
      </c>
      <c r="P20" s="7" t="n">
        <f aca="false">metadata!$F$16*nys!$C20</f>
        <v>18699.9545886833</v>
      </c>
      <c r="Q20" s="7" t="n">
        <f aca="false">metadata!$F$17*nys!$C20</f>
        <v>28049.931883025</v>
      </c>
      <c r="R20" s="7" t="n">
        <f aca="false">metadata!$F$18*nys!$D20</f>
        <v>5210.699162629</v>
      </c>
      <c r="S20" s="7" t="n">
        <f aca="false">metadata!$F$19*nys!$D20</f>
        <v>372.192797330643</v>
      </c>
      <c r="T20" s="7" t="n">
        <f aca="false">metadata!$F$20*nys!$D20</f>
        <v>744.385594661286</v>
      </c>
      <c r="U20" s="7" t="n">
        <f aca="false">metadata!$F$21*nys!$D20</f>
        <v>1116.57839199193</v>
      </c>
      <c r="V20" s="7" t="n">
        <f aca="false">metadata!$F$22*nys!$E20</f>
        <v>23036.8588698947</v>
      </c>
      <c r="W20" s="7" t="n">
        <f aca="false">metadata!$F$23*nys!$E20</f>
        <v>1645.4899192782</v>
      </c>
      <c r="X20" s="7" t="n">
        <f aca="false">metadata!$F$24*nys!$E20</f>
        <v>3290.97983855639</v>
      </c>
      <c r="Y20" s="7" t="n">
        <f aca="false">metadata!$F$25*nys!$E20</f>
        <v>4936.46975783459</v>
      </c>
      <c r="Z20" s="7" t="n">
        <f aca="false">0.1*metadata!$F$26*nys!$E20</f>
        <v>2303.68588698947</v>
      </c>
      <c r="AA20" s="7" t="n">
        <f aca="false">0.1*metadata!$F$27*nys!$E20</f>
        <v>329.097983855639</v>
      </c>
      <c r="AB20" s="7" t="n">
        <f aca="false">0.1*metadata!$F$28*nys!$E20</f>
        <v>329.097983855639</v>
      </c>
      <c r="AC20" s="7" t="n">
        <f aca="false">0.1*metadata!$F$29*nys!$E20</f>
        <v>329.097983855639</v>
      </c>
      <c r="AD20" s="7" t="n">
        <f aca="false">0.1*metadata!$F$30*nys!$E20</f>
        <v>2303.68588698947</v>
      </c>
      <c r="AE20" s="7" t="n">
        <f aca="false">0.1*metadata!$F$31*nys!$E20</f>
        <v>329.097983855639</v>
      </c>
      <c r="AF20" s="7" t="n">
        <f aca="false">0.1*metadata!$F$32*nys!$E20</f>
        <v>329.097983855639</v>
      </c>
      <c r="AG20" s="7" t="n">
        <f aca="false">0.1*metadata!$F$33*nys!$E20</f>
        <v>329.097983855639</v>
      </c>
      <c r="AH20" s="7" t="n">
        <f aca="false">metadata!$F$34*nys!$F20</f>
        <v>200.153407410351</v>
      </c>
      <c r="AI20" s="7" t="n">
        <f aca="false">metadata!$F$35*nys!$F20</f>
        <v>1601.22725928281</v>
      </c>
      <c r="AJ20" s="7" t="n">
        <f aca="false">metadata!$F$36*nys!$F20</f>
        <v>200.153407410351</v>
      </c>
      <c r="AK20" s="7" t="n">
        <f aca="false">metadata!$F$37*nys!$G20</f>
        <v>4131.04963687014</v>
      </c>
      <c r="AL20" s="7" t="n">
        <f aca="false">metadata!$F$38*nys!$G20</f>
        <v>33048.3970949611</v>
      </c>
      <c r="AM20" s="7" t="n">
        <f aca="false">metadata!$F$39*nys!$G20</f>
        <v>4131.04963687014</v>
      </c>
      <c r="AN20" s="7" t="n">
        <f aca="false">metadata!$F$40*nys!$H20</f>
        <v>2257.32607218532</v>
      </c>
      <c r="AO20" s="7" t="n">
        <f aca="false">metadata!$F$41*nys!$H20</f>
        <v>18058.6085774826</v>
      </c>
      <c r="AP20" s="7" t="n">
        <f aca="false">metadata!$F$42*nys!$H20</f>
        <v>2257.32607218532</v>
      </c>
      <c r="AQ20" s="7" t="n">
        <f aca="false">metadata!$F$43*nys!$I20</f>
        <v>2088.82906056045</v>
      </c>
      <c r="AR20" s="7" t="n">
        <f aca="false">metadata!$F$44*nys!$I20</f>
        <v>16710.6324844836</v>
      </c>
      <c r="AS20" s="7" t="n">
        <f aca="false">metadata!$F$45*nys!$I20</f>
        <v>2088.82906056045</v>
      </c>
      <c r="AT20" s="7" t="n">
        <f aca="false">0.1*metadata!$F$46*nys!$I20</f>
        <v>208.882906056045</v>
      </c>
      <c r="AU20" s="7" t="n">
        <f aca="false">0.1*metadata!$F$47*nys!$I20</f>
        <v>1671.06324844836</v>
      </c>
      <c r="AV20" s="7" t="n">
        <f aca="false">0.1*metadata!$F$48*nys!$I20</f>
        <v>208.882906056045</v>
      </c>
      <c r="AW20" s="7" t="n">
        <f aca="false">0.6*metadata!$F$49*nys!$J20</f>
        <v>332.96256</v>
      </c>
      <c r="AX20" s="7" t="n">
        <f aca="false">0.6*metadata!$F$50*nys!$J20</f>
        <v>1331.85024</v>
      </c>
      <c r="AY20" s="7" t="n">
        <f aca="false">0.4*metadata!$F$51*nys!$J20</f>
        <v>221.97504</v>
      </c>
      <c r="AZ20" s="7" t="n">
        <f aca="false">0.4*metadata!$F$52*nys!$J20</f>
        <v>887.90016</v>
      </c>
    </row>
    <row r="21" customFormat="false" ht="12.8" hidden="false" customHeight="false" outlineLevel="0" collapsed="false">
      <c r="A21" s="0" t="n">
        <f aca="false">A20-1</f>
        <v>1997</v>
      </c>
      <c r="B21" s="7" t="n">
        <f aca="false">0.1*metadata!$F$2*nys!$B21</f>
        <v>1714.9041</v>
      </c>
      <c r="C21" s="7" t="n">
        <f aca="false">0.1*metadata!$F$3*nys!$B21</f>
        <v>122.49315</v>
      </c>
      <c r="D21" s="7" t="n">
        <f aca="false">0.1*metadata!$F$4*nys!$B21</f>
        <v>244.9863</v>
      </c>
      <c r="E21" s="7" t="n">
        <f aca="false">0.1*metadata!$F$5*nys!$B21</f>
        <v>367.47945</v>
      </c>
      <c r="F21" s="7" t="n">
        <f aca="false">0.05*metadata!$F$6*nys!$B21</f>
        <v>183.739725</v>
      </c>
      <c r="G21" s="7" t="n">
        <f aca="false">0.05*metadata!$F$7*nys!$B21</f>
        <v>61.246575</v>
      </c>
      <c r="H21" s="7" t="n">
        <f aca="false">0.05*metadata!$F$8*nys!$B21</f>
        <v>122.49315</v>
      </c>
      <c r="I21" s="7" t="n">
        <f aca="false">0.05*metadata!$F$9*nys!$B21</f>
        <v>857.45205</v>
      </c>
      <c r="J21" s="7" t="n">
        <f aca="false">metadata!$F$10*nys!$B21</f>
        <v>17149.041</v>
      </c>
      <c r="K21" s="7" t="n">
        <f aca="false">metadata!$F$11*nys!$B21</f>
        <v>1224.9315</v>
      </c>
      <c r="L21" s="7" t="n">
        <f aca="false">metadata!$F$12*nys!$B21</f>
        <v>2449.863</v>
      </c>
      <c r="M21" s="7" t="n">
        <f aca="false">metadata!$F$13*nys!$B21</f>
        <v>3674.7945</v>
      </c>
      <c r="N21" s="7" t="n">
        <f aca="false">metadata!$F$14*nys!$C21</f>
        <v>107859.69309464</v>
      </c>
      <c r="O21" s="7" t="n">
        <f aca="false">metadata!$F$15*nys!$C21</f>
        <v>7704.2637924743</v>
      </c>
      <c r="P21" s="7" t="n">
        <f aca="false">metadata!$F$16*nys!$C21</f>
        <v>15408.5275849486</v>
      </c>
      <c r="Q21" s="7" t="n">
        <f aca="false">metadata!$F$17*nys!$C21</f>
        <v>23112.7913774229</v>
      </c>
      <c r="R21" s="7" t="n">
        <f aca="false">metadata!$F$18*nys!$D21</f>
        <v>3655.43113209791</v>
      </c>
      <c r="S21" s="7" t="n">
        <f aca="false">metadata!$F$19*nys!$D21</f>
        <v>261.102223721279</v>
      </c>
      <c r="T21" s="7" t="n">
        <f aca="false">metadata!$F$20*nys!$D21</f>
        <v>522.204447442558</v>
      </c>
      <c r="U21" s="7" t="n">
        <f aca="false">metadata!$F$21*nys!$D21</f>
        <v>783.306671163837</v>
      </c>
      <c r="V21" s="7" t="n">
        <f aca="false">metadata!$F$22*nys!$E21</f>
        <v>22049.6227468801</v>
      </c>
      <c r="W21" s="7" t="n">
        <f aca="false">metadata!$F$23*nys!$E21</f>
        <v>1574.97305334858</v>
      </c>
      <c r="X21" s="7" t="n">
        <f aca="false">metadata!$F$24*nys!$E21</f>
        <v>3149.94610669716</v>
      </c>
      <c r="Y21" s="7" t="n">
        <f aca="false">metadata!$F$25*nys!$E21</f>
        <v>4724.91916004574</v>
      </c>
      <c r="Z21" s="7" t="n">
        <f aca="false">0.1*metadata!$F$26*nys!$E21</f>
        <v>2204.96227468801</v>
      </c>
      <c r="AA21" s="7" t="n">
        <f aca="false">0.1*metadata!$F$27*nys!$E21</f>
        <v>314.994610669716</v>
      </c>
      <c r="AB21" s="7" t="n">
        <f aca="false">0.1*metadata!$F$28*nys!$E21</f>
        <v>314.994610669716</v>
      </c>
      <c r="AC21" s="7" t="n">
        <f aca="false">0.1*metadata!$F$29*nys!$E21</f>
        <v>314.994610669716</v>
      </c>
      <c r="AD21" s="7" t="n">
        <f aca="false">0.1*metadata!$F$30*nys!$E21</f>
        <v>2204.96227468801</v>
      </c>
      <c r="AE21" s="7" t="n">
        <f aca="false">0.1*metadata!$F$31*nys!$E21</f>
        <v>314.994610669716</v>
      </c>
      <c r="AF21" s="7" t="n">
        <f aca="false">0.1*metadata!$F$32*nys!$E21</f>
        <v>314.994610669716</v>
      </c>
      <c r="AG21" s="7" t="n">
        <f aca="false">0.1*metadata!$F$33*nys!$E21</f>
        <v>314.994610669716</v>
      </c>
      <c r="AH21" s="7" t="n">
        <f aca="false">metadata!$F$34*nys!$F21</f>
        <v>175.034677174676</v>
      </c>
      <c r="AI21" s="7" t="n">
        <f aca="false">metadata!$F$35*nys!$F21</f>
        <v>1400.27741739741</v>
      </c>
      <c r="AJ21" s="7" t="n">
        <f aca="false">metadata!$F$36*nys!$F21</f>
        <v>175.034677174676</v>
      </c>
      <c r="AK21" s="7" t="n">
        <f aca="false">metadata!$F$37*nys!$G21</f>
        <v>3671.24750544154</v>
      </c>
      <c r="AL21" s="7" t="n">
        <f aca="false">metadata!$F$38*nys!$G21</f>
        <v>29369.9800435323</v>
      </c>
      <c r="AM21" s="7" t="n">
        <f aca="false">metadata!$F$39*nys!$G21</f>
        <v>3671.24750544154</v>
      </c>
      <c r="AN21" s="7" t="n">
        <f aca="false">metadata!$F$40*nys!$H21</f>
        <v>2109.77426616508</v>
      </c>
      <c r="AO21" s="7" t="n">
        <f aca="false">metadata!$F$41*nys!$H21</f>
        <v>16878.1941293206</v>
      </c>
      <c r="AP21" s="7" t="n">
        <f aca="false">metadata!$F$42*nys!$H21</f>
        <v>2109.77426616508</v>
      </c>
      <c r="AQ21" s="7" t="n">
        <f aca="false">metadata!$F$43*nys!$I21</f>
        <v>1871.43150904349</v>
      </c>
      <c r="AR21" s="7" t="n">
        <f aca="false">metadata!$F$44*nys!$I21</f>
        <v>14971.4520723479</v>
      </c>
      <c r="AS21" s="7" t="n">
        <f aca="false">metadata!$F$45*nys!$I21</f>
        <v>1871.43150904349</v>
      </c>
      <c r="AT21" s="7" t="n">
        <f aca="false">0.1*metadata!$F$46*nys!$I21</f>
        <v>187.143150904349</v>
      </c>
      <c r="AU21" s="7" t="n">
        <f aca="false">0.1*metadata!$F$47*nys!$I21</f>
        <v>1497.14520723479</v>
      </c>
      <c r="AV21" s="7" t="n">
        <f aca="false">0.1*metadata!$F$48*nys!$I21</f>
        <v>187.143150904349</v>
      </c>
      <c r="AW21" s="7" t="n">
        <f aca="false">0.6*metadata!$F$49*nys!$J21</f>
        <v>293.98356</v>
      </c>
      <c r="AX21" s="7" t="n">
        <f aca="false">0.6*metadata!$F$50*nys!$J21</f>
        <v>1175.93424</v>
      </c>
      <c r="AY21" s="7" t="n">
        <f aca="false">0.4*metadata!$F$51*nys!$J21</f>
        <v>195.98904</v>
      </c>
      <c r="AZ21" s="7" t="n">
        <f aca="false">0.4*metadata!$F$52*nys!$J21</f>
        <v>783.95616</v>
      </c>
    </row>
    <row r="22" customFormat="false" ht="12.8" hidden="false" customHeight="false" outlineLevel="0" collapsed="false">
      <c r="A22" s="0" t="n">
        <f aca="false">A21-1</f>
        <v>1996</v>
      </c>
      <c r="B22" s="7" t="n">
        <f aca="false">0.1*metadata!$F$2*nys!$B22</f>
        <v>1487.5266</v>
      </c>
      <c r="C22" s="7" t="n">
        <f aca="false">0.1*metadata!$F$3*nys!$B22</f>
        <v>106.2519</v>
      </c>
      <c r="D22" s="7" t="n">
        <f aca="false">0.1*metadata!$F$4*nys!$B22</f>
        <v>212.5038</v>
      </c>
      <c r="E22" s="7" t="n">
        <f aca="false">0.1*metadata!$F$5*nys!$B22</f>
        <v>318.7557</v>
      </c>
      <c r="F22" s="7" t="n">
        <f aca="false">0.05*metadata!$F$6*nys!$B22</f>
        <v>159.37785</v>
      </c>
      <c r="G22" s="7" t="n">
        <f aca="false">0.05*metadata!$F$7*nys!$B22</f>
        <v>53.12595</v>
      </c>
      <c r="H22" s="7" t="n">
        <f aca="false">0.05*metadata!$F$8*nys!$B22</f>
        <v>106.2519</v>
      </c>
      <c r="I22" s="7" t="n">
        <f aca="false">0.05*metadata!$F$9*nys!$B22</f>
        <v>743.7633</v>
      </c>
      <c r="J22" s="7" t="n">
        <f aca="false">metadata!$F$10*nys!$B22</f>
        <v>14875.266</v>
      </c>
      <c r="K22" s="7" t="n">
        <f aca="false">metadata!$F$11*nys!$B22</f>
        <v>1062.519</v>
      </c>
      <c r="L22" s="7" t="n">
        <f aca="false">metadata!$F$12*nys!$B22</f>
        <v>2125.038</v>
      </c>
      <c r="M22" s="7" t="n">
        <f aca="false">metadata!$F$13*nys!$B22</f>
        <v>3187.557</v>
      </c>
      <c r="N22" s="7" t="n">
        <f aca="false">metadata!$F$14*nys!$C22</f>
        <v>88875.0316729975</v>
      </c>
      <c r="O22" s="7" t="n">
        <f aca="false">metadata!$F$15*nys!$C22</f>
        <v>6348.21654807125</v>
      </c>
      <c r="P22" s="7" t="n">
        <f aca="false">metadata!$F$16*nys!$C22</f>
        <v>12696.4330961425</v>
      </c>
      <c r="Q22" s="7" t="n">
        <f aca="false">metadata!$F$17*nys!$C22</f>
        <v>19044.6496442138</v>
      </c>
      <c r="R22" s="7" t="n">
        <f aca="false">metadata!$F$18*nys!$D22</f>
        <v>2564.37309936136</v>
      </c>
      <c r="S22" s="7" t="n">
        <f aca="false">metadata!$F$19*nys!$D22</f>
        <v>183.16950709724</v>
      </c>
      <c r="T22" s="7" t="n">
        <f aca="false">metadata!$F$20*nys!$D22</f>
        <v>366.33901419448</v>
      </c>
      <c r="U22" s="7" t="n">
        <f aca="false">metadata!$F$21*nys!$D22</f>
        <v>549.50852129172</v>
      </c>
      <c r="V22" s="7" t="n">
        <f aca="false">metadata!$F$22*nys!$E22</f>
        <v>21104.694265202</v>
      </c>
      <c r="W22" s="7" t="n">
        <f aca="false">metadata!$F$23*nys!$E22</f>
        <v>1507.47816180014</v>
      </c>
      <c r="X22" s="7" t="n">
        <f aca="false">metadata!$F$24*nys!$E22</f>
        <v>3014.95632360028</v>
      </c>
      <c r="Y22" s="7" t="n">
        <f aca="false">metadata!$F$25*nys!$E22</f>
        <v>4522.43448540042</v>
      </c>
      <c r="Z22" s="7" t="n">
        <f aca="false">0.1*metadata!$F$26*nys!$E22</f>
        <v>2110.4694265202</v>
      </c>
      <c r="AA22" s="7" t="n">
        <f aca="false">0.1*metadata!$F$27*nys!$E22</f>
        <v>301.495632360028</v>
      </c>
      <c r="AB22" s="7" t="n">
        <f aca="false">0.1*metadata!$F$28*nys!$E22</f>
        <v>301.495632360028</v>
      </c>
      <c r="AC22" s="7" t="n">
        <f aca="false">0.1*metadata!$F$29*nys!$E22</f>
        <v>301.495632360028</v>
      </c>
      <c r="AD22" s="7" t="n">
        <f aca="false">0.1*metadata!$F$30*nys!$E22</f>
        <v>2110.4694265202</v>
      </c>
      <c r="AE22" s="7" t="n">
        <f aca="false">0.1*metadata!$F$31*nys!$E22</f>
        <v>301.495632360028</v>
      </c>
      <c r="AF22" s="7" t="n">
        <f aca="false">0.1*metadata!$F$32*nys!$E22</f>
        <v>301.495632360028</v>
      </c>
      <c r="AG22" s="7" t="n">
        <f aca="false">0.1*metadata!$F$33*nys!$E22</f>
        <v>301.495632360028</v>
      </c>
      <c r="AH22" s="7" t="n">
        <f aca="false">metadata!$F$34*nys!$F22</f>
        <v>153.068282024454</v>
      </c>
      <c r="AI22" s="7" t="n">
        <f aca="false">metadata!$F$35*nys!$F22</f>
        <v>1224.54625619563</v>
      </c>
      <c r="AJ22" s="7" t="n">
        <f aca="false">metadata!$F$36*nys!$F22</f>
        <v>153.068282024454</v>
      </c>
      <c r="AK22" s="7" t="n">
        <f aca="false">metadata!$F$37*nys!$G22</f>
        <v>3262.62316625716</v>
      </c>
      <c r="AL22" s="7" t="n">
        <f aca="false">metadata!$F$38*nys!$G22</f>
        <v>26100.9853300573</v>
      </c>
      <c r="AM22" s="7" t="n">
        <f aca="false">metadata!$F$39*nys!$G22</f>
        <v>3262.62316625716</v>
      </c>
      <c r="AN22" s="7" t="n">
        <f aca="false">metadata!$F$40*nys!$H22</f>
        <v>1971.86729423775</v>
      </c>
      <c r="AO22" s="7" t="n">
        <f aca="false">metadata!$F$41*nys!$H22</f>
        <v>15774.938353902</v>
      </c>
      <c r="AP22" s="7" t="n">
        <f aca="false">metadata!$F$42*nys!$H22</f>
        <v>1971.86729423775</v>
      </c>
      <c r="AQ22" s="7" t="n">
        <f aca="false">metadata!$F$43*nys!$I22</f>
        <v>1676.65988527616</v>
      </c>
      <c r="AR22" s="7" t="n">
        <f aca="false">metadata!$F$44*nys!$I22</f>
        <v>13413.2790822093</v>
      </c>
      <c r="AS22" s="7" t="n">
        <f aca="false">metadata!$F$45*nys!$I22</f>
        <v>1676.65988527616</v>
      </c>
      <c r="AT22" s="7" t="n">
        <f aca="false">0.1*metadata!$F$46*nys!$I22</f>
        <v>167.665988527616</v>
      </c>
      <c r="AU22" s="7" t="n">
        <f aca="false">0.1*metadata!$F$47*nys!$I22</f>
        <v>1341.32790822093</v>
      </c>
      <c r="AV22" s="7" t="n">
        <f aca="false">0.1*metadata!$F$48*nys!$I22</f>
        <v>167.665988527616</v>
      </c>
      <c r="AW22" s="7" t="n">
        <f aca="false">0.6*metadata!$F$49*nys!$J22</f>
        <v>255.00456</v>
      </c>
      <c r="AX22" s="7" t="n">
        <f aca="false">0.6*metadata!$F$50*nys!$J22</f>
        <v>1020.01824</v>
      </c>
      <c r="AY22" s="7" t="n">
        <f aca="false">0.4*metadata!$F$51*nys!$J22</f>
        <v>170.00304</v>
      </c>
      <c r="AZ22" s="7" t="n">
        <f aca="false">0.4*metadata!$F$52*nys!$J22</f>
        <v>680.01216</v>
      </c>
    </row>
    <row r="23" customFormat="false" ht="12.8" hidden="false" customHeight="false" outlineLevel="0" collapsed="false">
      <c r="A23" s="0" t="n">
        <f aca="false">A22-1</f>
        <v>1995</v>
      </c>
      <c r="B23" s="7" t="n">
        <f aca="false">0.1*metadata!$F$2*nys!$B23</f>
        <v>1260.1491</v>
      </c>
      <c r="C23" s="7" t="n">
        <f aca="false">0.1*metadata!$F$3*nys!$B23</f>
        <v>90.01065</v>
      </c>
      <c r="D23" s="7" t="n">
        <f aca="false">0.1*metadata!$F$4*nys!$B23</f>
        <v>180.0213</v>
      </c>
      <c r="E23" s="7" t="n">
        <f aca="false">0.1*metadata!$F$5*nys!$B23</f>
        <v>270.03195</v>
      </c>
      <c r="F23" s="7" t="n">
        <f aca="false">0.05*metadata!$F$6*nys!$B23</f>
        <v>135.015975</v>
      </c>
      <c r="G23" s="7" t="n">
        <f aca="false">0.05*metadata!$F$7*nys!$B23</f>
        <v>45.005325</v>
      </c>
      <c r="H23" s="7" t="n">
        <f aca="false">0.05*metadata!$F$8*nys!$B23</f>
        <v>90.01065</v>
      </c>
      <c r="I23" s="7" t="n">
        <f aca="false">0.05*metadata!$F$9*nys!$B23</f>
        <v>630.07455</v>
      </c>
      <c r="J23" s="7" t="n">
        <f aca="false">metadata!$F$10*nys!$B23</f>
        <v>12601.491</v>
      </c>
      <c r="K23" s="7" t="n">
        <f aca="false">metadata!$F$11*nys!$B23</f>
        <v>900.1065</v>
      </c>
      <c r="L23" s="7" t="n">
        <f aca="false">metadata!$F$12*nys!$B23</f>
        <v>1800.213</v>
      </c>
      <c r="M23" s="7" t="n">
        <f aca="false">metadata!$F$13*nys!$B23</f>
        <v>2700.3195</v>
      </c>
      <c r="N23" s="7" t="n">
        <f aca="false">metadata!$F$14*nys!$C23</f>
        <v>73231.9092355074</v>
      </c>
      <c r="O23" s="7" t="n">
        <f aca="false">metadata!$F$15*nys!$C23</f>
        <v>5230.8506596791</v>
      </c>
      <c r="P23" s="7" t="n">
        <f aca="false">metadata!$F$16*nys!$C23</f>
        <v>10461.7013193582</v>
      </c>
      <c r="Q23" s="7" t="n">
        <f aca="false">metadata!$F$17*nys!$C23</f>
        <v>15692.5519790373</v>
      </c>
      <c r="R23" s="7" t="n">
        <f aca="false">metadata!$F$18*nys!$D23</f>
        <v>1798.96957570477</v>
      </c>
      <c r="S23" s="7" t="n">
        <f aca="false">metadata!$F$19*nys!$D23</f>
        <v>128.497826836055</v>
      </c>
      <c r="T23" s="7" t="n">
        <f aca="false">metadata!$F$20*nys!$D23</f>
        <v>256.99565367211</v>
      </c>
      <c r="U23" s="7" t="n">
        <f aca="false">metadata!$F$21*nys!$D23</f>
        <v>385.493480508165</v>
      </c>
      <c r="V23" s="7" t="n">
        <f aca="false">metadata!$F$22*nys!$E23</f>
        <v>20200.2603464347</v>
      </c>
      <c r="W23" s="7" t="n">
        <f aca="false">metadata!$F$23*nys!$E23</f>
        <v>1442.87573903105</v>
      </c>
      <c r="X23" s="7" t="n">
        <f aca="false">metadata!$F$24*nys!$E23</f>
        <v>2885.7514780621</v>
      </c>
      <c r="Y23" s="7" t="n">
        <f aca="false">metadata!$F$25*nys!$E23</f>
        <v>4328.62721709315</v>
      </c>
      <c r="Z23" s="7" t="n">
        <f aca="false">0.1*metadata!$F$26*nys!$E23</f>
        <v>2020.02603464347</v>
      </c>
      <c r="AA23" s="7" t="n">
        <f aca="false">0.1*metadata!$F$27*nys!$E23</f>
        <v>288.57514780621</v>
      </c>
      <c r="AB23" s="7" t="n">
        <f aca="false">0.1*metadata!$F$28*nys!$E23</f>
        <v>288.57514780621</v>
      </c>
      <c r="AC23" s="7" t="n">
        <f aca="false">0.1*metadata!$F$29*nys!$E23</f>
        <v>288.57514780621</v>
      </c>
      <c r="AD23" s="7" t="n">
        <f aca="false">0.1*metadata!$F$30*nys!$E23</f>
        <v>2020.02603464347</v>
      </c>
      <c r="AE23" s="7" t="n">
        <f aca="false">0.1*metadata!$F$31*nys!$E23</f>
        <v>288.57514780621</v>
      </c>
      <c r="AF23" s="7" t="n">
        <f aca="false">0.1*metadata!$F$32*nys!$E23</f>
        <v>288.57514780621</v>
      </c>
      <c r="AG23" s="7" t="n">
        <f aca="false">0.1*metadata!$F$33*nys!$E23</f>
        <v>288.57514780621</v>
      </c>
      <c r="AH23" s="7" t="n">
        <f aca="false">metadata!$F$34*nys!$F23</f>
        <v>133.85861213396</v>
      </c>
      <c r="AI23" s="7" t="n">
        <f aca="false">metadata!$F$35*nys!$F23</f>
        <v>1070.86889707168</v>
      </c>
      <c r="AJ23" s="7" t="n">
        <f aca="false">metadata!$F$36*nys!$F23</f>
        <v>133.85861213396</v>
      </c>
      <c r="AK23" s="7" t="n">
        <f aca="false">metadata!$F$37*nys!$G23</f>
        <v>2899.48032902174</v>
      </c>
      <c r="AL23" s="7" t="n">
        <f aca="false">metadata!$F$38*nys!$G23</f>
        <v>23195.8426321739</v>
      </c>
      <c r="AM23" s="7" t="n">
        <f aca="false">metadata!$F$39*nys!$G23</f>
        <v>2899.48032902174</v>
      </c>
      <c r="AN23" s="7" t="n">
        <f aca="false">metadata!$F$40*nys!$H23</f>
        <v>1842.9747146135</v>
      </c>
      <c r="AO23" s="7" t="n">
        <f aca="false">metadata!$F$41*nys!$H23</f>
        <v>14743.797716908</v>
      </c>
      <c r="AP23" s="7" t="n">
        <f aca="false">metadata!$F$42*nys!$H23</f>
        <v>1842.9747146135</v>
      </c>
      <c r="AQ23" s="7" t="n">
        <f aca="false">metadata!$F$43*nys!$I23</f>
        <v>1502.15936693889</v>
      </c>
      <c r="AR23" s="7" t="n">
        <f aca="false">metadata!$F$44*nys!$I23</f>
        <v>12017.2749355111</v>
      </c>
      <c r="AS23" s="7" t="n">
        <f aca="false">metadata!$F$45*nys!$I23</f>
        <v>1502.15936693889</v>
      </c>
      <c r="AT23" s="7" t="n">
        <f aca="false">0.1*metadata!$F$46*nys!$I23</f>
        <v>150.215936693889</v>
      </c>
      <c r="AU23" s="7" t="n">
        <f aca="false">0.1*metadata!$F$47*nys!$I23</f>
        <v>1201.72749355111</v>
      </c>
      <c r="AV23" s="7" t="n">
        <f aca="false">0.1*metadata!$F$48*nys!$I23</f>
        <v>150.215936693889</v>
      </c>
      <c r="AW23" s="7" t="n">
        <f aca="false">0.6*metadata!$F$49*nys!$J23</f>
        <v>216.02556</v>
      </c>
      <c r="AX23" s="7" t="n">
        <f aca="false">0.6*metadata!$F$50*nys!$J23</f>
        <v>864.10224</v>
      </c>
      <c r="AY23" s="7" t="n">
        <f aca="false">0.4*metadata!$F$51*nys!$J23</f>
        <v>144.01704</v>
      </c>
      <c r="AZ23" s="7" t="n">
        <f aca="false">0.4*metadata!$F$52*nys!$J23</f>
        <v>576.06816</v>
      </c>
    </row>
    <row r="24" customFormat="false" ht="12.8" hidden="false" customHeight="false" outlineLevel="0" collapsed="false">
      <c r="A24" s="0" t="n">
        <f aca="false">A23-1</f>
        <v>1994</v>
      </c>
      <c r="B24" s="7" t="n">
        <f aca="false">0.1*metadata!$F$2*nys!$B24</f>
        <v>1032.7716</v>
      </c>
      <c r="C24" s="7" t="n">
        <f aca="false">0.1*metadata!$F$3*nys!$B24</f>
        <v>73.7694</v>
      </c>
      <c r="D24" s="7" t="n">
        <f aca="false">0.1*metadata!$F$4*nys!$B24</f>
        <v>147.5388</v>
      </c>
      <c r="E24" s="7" t="n">
        <f aca="false">0.1*metadata!$F$5*nys!$B24</f>
        <v>221.3082</v>
      </c>
      <c r="F24" s="7" t="n">
        <f aca="false">0.05*metadata!$F$6*nys!$B24</f>
        <v>110.6541</v>
      </c>
      <c r="G24" s="7" t="n">
        <f aca="false">0.05*metadata!$F$7*nys!$B24</f>
        <v>36.8847</v>
      </c>
      <c r="H24" s="7" t="n">
        <f aca="false">0.05*metadata!$F$8*nys!$B24</f>
        <v>73.7694</v>
      </c>
      <c r="I24" s="7" t="n">
        <f aca="false">0.05*metadata!$F$9*nys!$B24</f>
        <v>516.3858</v>
      </c>
      <c r="J24" s="7" t="n">
        <f aca="false">metadata!$F$10*nys!$B24</f>
        <v>10327.716</v>
      </c>
      <c r="K24" s="7" t="n">
        <f aca="false">metadata!$F$11*nys!$B24</f>
        <v>737.694</v>
      </c>
      <c r="L24" s="7" t="n">
        <f aca="false">metadata!$F$12*nys!$B24</f>
        <v>1475.388</v>
      </c>
      <c r="M24" s="7" t="n">
        <f aca="false">metadata!$F$13*nys!$B24</f>
        <v>2213.082</v>
      </c>
      <c r="N24" s="7" t="n">
        <f aca="false">metadata!$F$14*nys!$C24</f>
        <v>60342.1729289459</v>
      </c>
      <c r="O24" s="7" t="n">
        <f aca="false">metadata!$F$15*nys!$C24</f>
        <v>4310.15520921042</v>
      </c>
      <c r="P24" s="7" t="n">
        <f aca="false">metadata!$F$16*nys!$C24</f>
        <v>8620.31041842084</v>
      </c>
      <c r="Q24" s="7" t="n">
        <f aca="false">metadata!$F$17*nys!$C24</f>
        <v>12930.4656276313</v>
      </c>
      <c r="R24" s="7" t="n">
        <f aca="false">metadata!$F$18*nys!$D24</f>
        <v>1262.02054417018</v>
      </c>
      <c r="S24" s="7" t="n">
        <f aca="false">metadata!$F$19*nys!$D24</f>
        <v>90.1443245835845</v>
      </c>
      <c r="T24" s="7" t="n">
        <f aca="false">metadata!$F$20*nys!$D24</f>
        <v>180.288649167169</v>
      </c>
      <c r="U24" s="7" t="n">
        <f aca="false">metadata!$F$21*nys!$D24</f>
        <v>270.432973750754</v>
      </c>
      <c r="V24" s="7" t="n">
        <f aca="false">metadata!$F$22*nys!$E24</f>
        <v>19334.5856109628</v>
      </c>
      <c r="W24" s="7" t="n">
        <f aca="false">metadata!$F$23*nys!$E24</f>
        <v>1381.04182935449</v>
      </c>
      <c r="X24" s="7" t="n">
        <f aca="false">metadata!$F$24*nys!$E24</f>
        <v>2762.08365870897</v>
      </c>
      <c r="Y24" s="7" t="n">
        <f aca="false">metadata!$F$25*nys!$E24</f>
        <v>4143.12548806346</v>
      </c>
      <c r="Z24" s="7" t="n">
        <f aca="false">0.1*metadata!$F$26*nys!$E24</f>
        <v>1933.45856109628</v>
      </c>
      <c r="AA24" s="7" t="n">
        <f aca="false">0.1*metadata!$F$27*nys!$E24</f>
        <v>276.208365870897</v>
      </c>
      <c r="AB24" s="7" t="n">
        <f aca="false">0.1*metadata!$F$28*nys!$E24</f>
        <v>276.208365870897</v>
      </c>
      <c r="AC24" s="7" t="n">
        <f aca="false">0.1*metadata!$F$29*nys!$E24</f>
        <v>276.208365870897</v>
      </c>
      <c r="AD24" s="7" t="n">
        <f aca="false">0.1*metadata!$F$30*nys!$E24</f>
        <v>1933.45856109628</v>
      </c>
      <c r="AE24" s="7" t="n">
        <f aca="false">0.1*metadata!$F$31*nys!$E24</f>
        <v>276.208365870897</v>
      </c>
      <c r="AF24" s="7" t="n">
        <f aca="false">0.1*metadata!$F$32*nys!$E24</f>
        <v>276.208365870897</v>
      </c>
      <c r="AG24" s="7" t="n">
        <f aca="false">0.1*metadata!$F$33*nys!$E24</f>
        <v>276.208365870897</v>
      </c>
      <c r="AH24" s="7" t="n">
        <f aca="false">metadata!$F$34*nys!$F24</f>
        <v>117.059705678067</v>
      </c>
      <c r="AI24" s="7" t="n">
        <f aca="false">metadata!$F$35*nys!$F24</f>
        <v>936.477645424536</v>
      </c>
      <c r="AJ24" s="7" t="n">
        <f aca="false">metadata!$F$36*nys!$F24</f>
        <v>117.059705678067</v>
      </c>
      <c r="AK24" s="7" t="n">
        <f aca="false">metadata!$F$37*nys!$G24</f>
        <v>2576.75672303535</v>
      </c>
      <c r="AL24" s="7" t="n">
        <f aca="false">metadata!$F$38*nys!$G24</f>
        <v>20614.0537842828</v>
      </c>
      <c r="AM24" s="7" t="n">
        <f aca="false">metadata!$F$39*nys!$G24</f>
        <v>2576.75672303535</v>
      </c>
      <c r="AN24" s="7" t="n">
        <f aca="false">metadata!$F$40*nys!$H24</f>
        <v>1722.50729480135</v>
      </c>
      <c r="AO24" s="7" t="n">
        <f aca="false">metadata!$F$41*nys!$H24</f>
        <v>13780.0583584108</v>
      </c>
      <c r="AP24" s="7" t="n">
        <f aca="false">metadata!$F$42*nys!$H24</f>
        <v>1722.50729480135</v>
      </c>
      <c r="AQ24" s="7" t="n">
        <f aca="false">metadata!$F$43*nys!$I24</f>
        <v>1345.82021285169</v>
      </c>
      <c r="AR24" s="7" t="n">
        <f aca="false">metadata!$F$44*nys!$I24</f>
        <v>10766.5617028135</v>
      </c>
      <c r="AS24" s="7" t="n">
        <f aca="false">metadata!$F$45*nys!$I24</f>
        <v>1345.82021285169</v>
      </c>
      <c r="AT24" s="7" t="n">
        <f aca="false">0.1*metadata!$F$46*nys!$I24</f>
        <v>134.582021285169</v>
      </c>
      <c r="AU24" s="7" t="n">
        <f aca="false">0.1*metadata!$F$47*nys!$I24</f>
        <v>1076.65617028135</v>
      </c>
      <c r="AV24" s="7" t="n">
        <f aca="false">0.1*metadata!$F$48*nys!$I24</f>
        <v>134.582021285169</v>
      </c>
      <c r="AW24" s="7" t="n">
        <f aca="false">0.6*metadata!$F$49*nys!$J24</f>
        <v>177.04656</v>
      </c>
      <c r="AX24" s="7" t="n">
        <f aca="false">0.6*metadata!$F$50*nys!$J24</f>
        <v>708.18624</v>
      </c>
      <c r="AY24" s="7" t="n">
        <f aca="false">0.4*metadata!$F$51*nys!$J24</f>
        <v>118.03104</v>
      </c>
      <c r="AZ24" s="7" t="n">
        <f aca="false">0.4*metadata!$F$52*nys!$J24</f>
        <v>472.12416</v>
      </c>
    </row>
    <row r="25" customFormat="false" ht="12.8" hidden="false" customHeight="false" outlineLevel="0" collapsed="false">
      <c r="A25" s="0" t="n">
        <f aca="false">A24-1</f>
        <v>1993</v>
      </c>
      <c r="B25" s="7" t="n">
        <f aca="false">0.1*metadata!$F$2*nys!$B25</f>
        <v>805.3941</v>
      </c>
      <c r="C25" s="7" t="n">
        <f aca="false">0.1*metadata!$F$3*nys!$B25</f>
        <v>57.52815</v>
      </c>
      <c r="D25" s="7" t="n">
        <f aca="false">0.1*metadata!$F$4*nys!$B25</f>
        <v>115.0563</v>
      </c>
      <c r="E25" s="7" t="n">
        <f aca="false">0.1*metadata!$F$5*nys!$B25</f>
        <v>172.58445</v>
      </c>
      <c r="F25" s="7" t="n">
        <f aca="false">0.05*metadata!$F$6*nys!$B25</f>
        <v>86.292225</v>
      </c>
      <c r="G25" s="7" t="n">
        <f aca="false">0.05*metadata!$F$7*nys!$B25</f>
        <v>28.764075</v>
      </c>
      <c r="H25" s="7" t="n">
        <f aca="false">0.05*metadata!$F$8*nys!$B25</f>
        <v>57.52815</v>
      </c>
      <c r="I25" s="7" t="n">
        <f aca="false">0.05*metadata!$F$9*nys!$B25</f>
        <v>402.69705</v>
      </c>
      <c r="J25" s="7" t="n">
        <f aca="false">metadata!$F$10*nys!$B25</f>
        <v>8053.941</v>
      </c>
      <c r="K25" s="7" t="n">
        <f aca="false">metadata!$F$11*nys!$B25</f>
        <v>575.2815</v>
      </c>
      <c r="L25" s="7" t="n">
        <f aca="false">metadata!$F$12*nys!$B25</f>
        <v>1150.563</v>
      </c>
      <c r="M25" s="7" t="n">
        <f aca="false">metadata!$F$13*nys!$B25</f>
        <v>1725.8445</v>
      </c>
      <c r="N25" s="7" t="n">
        <f aca="false">metadata!$F$14*nys!$C25</f>
        <v>49721.1921933799</v>
      </c>
      <c r="O25" s="7" t="n">
        <f aca="false">metadata!$F$15*nys!$C25</f>
        <v>3551.51372809856</v>
      </c>
      <c r="P25" s="7" t="n">
        <f aca="false">metadata!$F$16*nys!$C25</f>
        <v>7103.02745619713</v>
      </c>
      <c r="Q25" s="7" t="n">
        <f aca="false">metadata!$F$17*nys!$C25</f>
        <v>10654.5411842957</v>
      </c>
      <c r="R25" s="7" t="n">
        <f aca="false">metadata!$F$18*nys!$D25</f>
        <v>885.337848631292</v>
      </c>
      <c r="S25" s="7" t="n">
        <f aca="false">metadata!$F$19*nys!$D25</f>
        <v>63.238417759378</v>
      </c>
      <c r="T25" s="7" t="n">
        <f aca="false">metadata!$F$20*nys!$D25</f>
        <v>126.476835518756</v>
      </c>
      <c r="U25" s="7" t="n">
        <f aca="false">metadata!$F$21*nys!$D25</f>
        <v>189.715253278134</v>
      </c>
      <c r="V25" s="7" t="n">
        <f aca="false">metadata!$F$22*nys!$E25</f>
        <v>18506.0090482264</v>
      </c>
      <c r="W25" s="7" t="n">
        <f aca="false">metadata!$F$23*nys!$E25</f>
        <v>1321.85778915903</v>
      </c>
      <c r="X25" s="7" t="n">
        <f aca="false">metadata!$F$24*nys!$E25</f>
        <v>2643.71557831806</v>
      </c>
      <c r="Y25" s="7" t="n">
        <f aca="false">metadata!$F$25*nys!$E25</f>
        <v>3965.57336747709</v>
      </c>
      <c r="Z25" s="7" t="n">
        <f aca="false">0.1*metadata!$F$26*nys!$E25</f>
        <v>1850.60090482264</v>
      </c>
      <c r="AA25" s="7" t="n">
        <f aca="false">0.1*metadata!$F$27*nys!$E25</f>
        <v>264.371557831806</v>
      </c>
      <c r="AB25" s="7" t="n">
        <f aca="false">0.1*metadata!$F$28*nys!$E25</f>
        <v>264.371557831806</v>
      </c>
      <c r="AC25" s="7" t="n">
        <f aca="false">0.1*metadata!$F$29*nys!$E25</f>
        <v>264.371557831806</v>
      </c>
      <c r="AD25" s="7" t="n">
        <f aca="false">0.1*metadata!$F$30*nys!$E25</f>
        <v>1850.60090482264</v>
      </c>
      <c r="AE25" s="7" t="n">
        <f aca="false">0.1*metadata!$F$31*nys!$E25</f>
        <v>264.371557831806</v>
      </c>
      <c r="AF25" s="7" t="n">
        <f aca="false">0.1*metadata!$F$32*nys!$E25</f>
        <v>264.371557831806</v>
      </c>
      <c r="AG25" s="7" t="n">
        <f aca="false">0.1*metadata!$F$33*nys!$E25</f>
        <v>264.371557831806</v>
      </c>
      <c r="AH25" s="7" t="n">
        <f aca="false">metadata!$F$34*nys!$F25</f>
        <v>102.369018137752</v>
      </c>
      <c r="AI25" s="7" t="n">
        <f aca="false">metadata!$F$35*nys!$F25</f>
        <v>818.952145102016</v>
      </c>
      <c r="AJ25" s="7" t="n">
        <f aca="false">metadata!$F$36*nys!$F25</f>
        <v>102.369018137752</v>
      </c>
      <c r="AK25" s="7" t="n">
        <f aca="false">metadata!$F$37*nys!$G25</f>
        <v>2289.9535283097</v>
      </c>
      <c r="AL25" s="7" t="n">
        <f aca="false">metadata!$F$38*nys!$G25</f>
        <v>18319.6282264776</v>
      </c>
      <c r="AM25" s="7" t="n">
        <f aca="false">metadata!$F$39*nys!$G25</f>
        <v>2289.9535283097</v>
      </c>
      <c r="AN25" s="7" t="n">
        <f aca="false">metadata!$F$40*nys!$H25</f>
        <v>1609.91431793251</v>
      </c>
      <c r="AO25" s="7" t="n">
        <f aca="false">metadata!$F$41*nys!$H25</f>
        <v>12879.3145434601</v>
      </c>
      <c r="AP25" s="7" t="n">
        <f aca="false">metadata!$F$42*nys!$H25</f>
        <v>1609.91431793251</v>
      </c>
      <c r="AQ25" s="7" t="n">
        <f aca="false">metadata!$F$43*nys!$I25</f>
        <v>1205.75225584161</v>
      </c>
      <c r="AR25" s="7" t="n">
        <f aca="false">metadata!$F$44*nys!$I25</f>
        <v>9646.01804673288</v>
      </c>
      <c r="AS25" s="7" t="n">
        <f aca="false">metadata!$F$45*nys!$I25</f>
        <v>1205.75225584161</v>
      </c>
      <c r="AT25" s="7" t="n">
        <f aca="false">0.1*metadata!$F$46*nys!$I25</f>
        <v>120.575225584161</v>
      </c>
      <c r="AU25" s="7" t="n">
        <f aca="false">0.1*metadata!$F$47*nys!$I25</f>
        <v>964.601804673288</v>
      </c>
      <c r="AV25" s="7" t="n">
        <f aca="false">0.1*metadata!$F$48*nys!$I25</f>
        <v>120.575225584161</v>
      </c>
      <c r="AW25" s="7" t="n">
        <f aca="false">0.6*metadata!$F$49*nys!$J25</f>
        <v>138.06756</v>
      </c>
      <c r="AX25" s="7" t="n">
        <f aca="false">0.6*metadata!$F$50*nys!$J25</f>
        <v>552.27024</v>
      </c>
      <c r="AY25" s="7" t="n">
        <f aca="false">0.4*metadata!$F$51*nys!$J25</f>
        <v>92.04504</v>
      </c>
      <c r="AZ25" s="7" t="n">
        <f aca="false">0.4*metadata!$F$52*nys!$J25</f>
        <v>368.18016</v>
      </c>
    </row>
    <row r="26" customFormat="false" ht="12.8" hidden="false" customHeight="false" outlineLevel="0" collapsed="false">
      <c r="A26" s="0" t="n">
        <f aca="false">A25-1</f>
        <v>1992</v>
      </c>
      <c r="B26" s="7" t="n">
        <f aca="false">0.1*metadata!$F$2*nys!$B26</f>
        <v>578.016600000001</v>
      </c>
      <c r="C26" s="7" t="n">
        <f aca="false">0.1*metadata!$F$3*nys!$B26</f>
        <v>41.2869000000001</v>
      </c>
      <c r="D26" s="7" t="n">
        <f aca="false">0.1*metadata!$F$4*nys!$B26</f>
        <v>82.5738000000001</v>
      </c>
      <c r="E26" s="7" t="n">
        <f aca="false">0.1*metadata!$F$5*nys!$B26</f>
        <v>123.8607</v>
      </c>
      <c r="F26" s="7" t="n">
        <f aca="false">0.05*metadata!$F$6*nys!$B26</f>
        <v>61.9303500000001</v>
      </c>
      <c r="G26" s="7" t="n">
        <f aca="false">0.05*metadata!$F$7*nys!$B26</f>
        <v>20.64345</v>
      </c>
      <c r="H26" s="7" t="n">
        <f aca="false">0.05*metadata!$F$8*nys!$B26</f>
        <v>41.2869000000001</v>
      </c>
      <c r="I26" s="7" t="n">
        <f aca="false">0.05*metadata!$F$9*nys!$B26</f>
        <v>289.0083</v>
      </c>
      <c r="J26" s="7" t="n">
        <f aca="false">metadata!$F$10*nys!$B26</f>
        <v>5780.16600000001</v>
      </c>
      <c r="K26" s="7" t="n">
        <f aca="false">metadata!$F$11*nys!$B26</f>
        <v>412.869000000001</v>
      </c>
      <c r="L26" s="7" t="n">
        <f aca="false">metadata!$F$12*nys!$B26</f>
        <v>825.738000000001</v>
      </c>
      <c r="M26" s="7" t="n">
        <f aca="false">metadata!$F$13*nys!$B26</f>
        <v>1238.607</v>
      </c>
      <c r="N26" s="7" t="n">
        <f aca="false">metadata!$F$14*nys!$C26</f>
        <v>40969.6375376154</v>
      </c>
      <c r="O26" s="7" t="n">
        <f aca="false">metadata!$F$15*nys!$C26</f>
        <v>2926.40268125825</v>
      </c>
      <c r="P26" s="7" t="n">
        <f aca="false">metadata!$F$16*nys!$C26</f>
        <v>5852.80536251649</v>
      </c>
      <c r="Q26" s="7" t="n">
        <f aca="false">metadata!$F$17*nys!$C26</f>
        <v>8779.20804377474</v>
      </c>
      <c r="R26" s="7" t="n">
        <f aca="false">metadata!$F$18*nys!$D26</f>
        <v>621.085853031395</v>
      </c>
      <c r="S26" s="7" t="n">
        <f aca="false">metadata!$F$19*nys!$D26</f>
        <v>44.3632752165282</v>
      </c>
      <c r="T26" s="7" t="n">
        <f aca="false">metadata!$F$20*nys!$D26</f>
        <v>88.7265504330564</v>
      </c>
      <c r="U26" s="7" t="n">
        <f aca="false">metadata!$F$21*nys!$D26</f>
        <v>133.089825649585</v>
      </c>
      <c r="V26" s="7" t="n">
        <f aca="false">metadata!$F$22*nys!$E26</f>
        <v>17712.940829663</v>
      </c>
      <c r="W26" s="7" t="n">
        <f aca="false">metadata!$F$23*nys!$E26</f>
        <v>1265.21005926165</v>
      </c>
      <c r="X26" s="7" t="n">
        <f aca="false">metadata!$F$24*nys!$E26</f>
        <v>2530.42011852329</v>
      </c>
      <c r="Y26" s="7" t="n">
        <f aca="false">metadata!$F$25*nys!$E26</f>
        <v>3795.63017778494</v>
      </c>
      <c r="Z26" s="7" t="n">
        <f aca="false">0.1*metadata!$F$26*nys!$E26</f>
        <v>1771.2940829663</v>
      </c>
      <c r="AA26" s="7" t="n">
        <f aca="false">0.1*metadata!$F$27*nys!$E26</f>
        <v>253.042011852329</v>
      </c>
      <c r="AB26" s="7" t="n">
        <f aca="false">0.1*metadata!$F$28*nys!$E26</f>
        <v>253.042011852329</v>
      </c>
      <c r="AC26" s="7" t="n">
        <f aca="false">0.1*metadata!$F$29*nys!$E26</f>
        <v>253.042011852329</v>
      </c>
      <c r="AD26" s="7" t="n">
        <f aca="false">0.1*metadata!$F$30*nys!$E26</f>
        <v>1771.2940829663</v>
      </c>
      <c r="AE26" s="7" t="n">
        <f aca="false">0.1*metadata!$F$31*nys!$E26</f>
        <v>253.042011852329</v>
      </c>
      <c r="AF26" s="7" t="n">
        <f aca="false">0.1*metadata!$F$32*nys!$E26</f>
        <v>253.042011852329</v>
      </c>
      <c r="AG26" s="7" t="n">
        <f aca="false">0.1*metadata!$F$33*nys!$E26</f>
        <v>253.042011852329</v>
      </c>
      <c r="AH26" s="7" t="n">
        <f aca="false">metadata!$F$34*nys!$F26</f>
        <v>89.5219735414974</v>
      </c>
      <c r="AI26" s="7" t="n">
        <f aca="false">metadata!$F$35*nys!$F26</f>
        <v>716.175788331979</v>
      </c>
      <c r="AJ26" s="7" t="n">
        <f aca="false">metadata!$F$36*nys!$F26</f>
        <v>89.5219735414974</v>
      </c>
      <c r="AK26" s="7" t="n">
        <f aca="false">metadata!$F$37*nys!$G26</f>
        <v>2035.07266127974</v>
      </c>
      <c r="AL26" s="7" t="n">
        <f aca="false">metadata!$F$38*nys!$G26</f>
        <v>16280.5812902379</v>
      </c>
      <c r="AM26" s="7" t="n">
        <f aca="false">metadata!$F$39*nys!$G26</f>
        <v>2035.07266127974</v>
      </c>
      <c r="AN26" s="7" t="n">
        <f aca="false">metadata!$F$40*nys!$H26</f>
        <v>1504.68106515799</v>
      </c>
      <c r="AO26" s="7" t="n">
        <f aca="false">metadata!$F$41*nys!$H26</f>
        <v>12037.4485212639</v>
      </c>
      <c r="AP26" s="7" t="n">
        <f aca="false">metadata!$F$42*nys!$H26</f>
        <v>1504.68106515799</v>
      </c>
      <c r="AQ26" s="7" t="n">
        <f aca="false">metadata!$F$43*nys!$I26</f>
        <v>1080.2620502976</v>
      </c>
      <c r="AR26" s="7" t="n">
        <f aca="false">metadata!$F$44*nys!$I26</f>
        <v>8642.0964023808</v>
      </c>
      <c r="AS26" s="7" t="n">
        <f aca="false">metadata!$F$45*nys!$I26</f>
        <v>1080.2620502976</v>
      </c>
      <c r="AT26" s="7" t="n">
        <f aca="false">0.1*metadata!$F$46*nys!$I26</f>
        <v>108.02620502976</v>
      </c>
      <c r="AU26" s="7" t="n">
        <f aca="false">0.1*metadata!$F$47*nys!$I26</f>
        <v>864.20964023808</v>
      </c>
      <c r="AV26" s="7" t="n">
        <f aca="false">0.1*metadata!$F$48*nys!$I26</f>
        <v>108.02620502976</v>
      </c>
      <c r="AW26" s="7" t="n">
        <f aca="false">0.6*metadata!$F$49*nys!$J26</f>
        <v>99.0885600000001</v>
      </c>
      <c r="AX26" s="7" t="n">
        <f aca="false">0.6*metadata!$F$50*nys!$J26</f>
        <v>396.35424</v>
      </c>
      <c r="AY26" s="7" t="n">
        <f aca="false">0.4*metadata!$F$51*nys!$J26</f>
        <v>66.0590400000001</v>
      </c>
      <c r="AZ26" s="7" t="n">
        <f aca="false">0.4*metadata!$F$52*nys!$J26</f>
        <v>264.23616</v>
      </c>
    </row>
    <row r="27" customFormat="false" ht="12.8" hidden="false" customHeight="false" outlineLevel="0" collapsed="false">
      <c r="A27" s="0" t="n">
        <f aca="false">A26-1</f>
        <v>1991</v>
      </c>
      <c r="B27" s="7" t="n">
        <f aca="false">0.1*metadata!$F$2*nys!$B27</f>
        <v>289.008300000001</v>
      </c>
      <c r="C27" s="7" t="n">
        <f aca="false">0.1*metadata!$F$3*nys!$B27</f>
        <v>20.6434500000001</v>
      </c>
      <c r="D27" s="7" t="n">
        <f aca="false">0.1*metadata!$F$4*nys!$B27</f>
        <v>41.2869000000001</v>
      </c>
      <c r="E27" s="7" t="n">
        <f aca="false">0.1*metadata!$F$5*nys!$B27</f>
        <v>61.9303500000002</v>
      </c>
      <c r="F27" s="7" t="n">
        <f aca="false">0.05*metadata!$F$6*nys!$B27</f>
        <v>30.9651750000001</v>
      </c>
      <c r="G27" s="7" t="n">
        <f aca="false">0.05*metadata!$F$7*nys!$B27</f>
        <v>10.321725</v>
      </c>
      <c r="H27" s="7" t="n">
        <f aca="false">0.05*metadata!$F$8*nys!$B27</f>
        <v>20.6434500000001</v>
      </c>
      <c r="I27" s="7" t="n">
        <f aca="false">0.05*metadata!$F$9*nys!$B27</f>
        <v>144.50415</v>
      </c>
      <c r="J27" s="7" t="n">
        <f aca="false">metadata!$F$10*nys!$B27</f>
        <v>2890.08300000001</v>
      </c>
      <c r="K27" s="7" t="n">
        <f aca="false">metadata!$F$11*nys!$B27</f>
        <v>206.4345</v>
      </c>
      <c r="L27" s="7" t="n">
        <f aca="false">metadata!$F$12*nys!$B27</f>
        <v>412.869000000001</v>
      </c>
      <c r="M27" s="7" t="n">
        <f aca="false">metadata!$F$13*nys!$B27</f>
        <v>619.303500000002</v>
      </c>
      <c r="N27" s="7" t="n">
        <f aca="false">metadata!$F$14*nys!$C27</f>
        <v>20484.8187688077</v>
      </c>
      <c r="O27" s="7" t="n">
        <f aca="false">metadata!$F$15*nys!$C27</f>
        <v>1463.20134062913</v>
      </c>
      <c r="P27" s="7" t="n">
        <f aca="false">metadata!$F$16*nys!$C27</f>
        <v>2926.40268125825</v>
      </c>
      <c r="Q27" s="7" t="n">
        <f aca="false">metadata!$F$17*nys!$C27</f>
        <v>4389.60402188738</v>
      </c>
      <c r="R27" s="7" t="n">
        <f aca="false">metadata!$F$18*nys!$D27</f>
        <v>310.542926515697</v>
      </c>
      <c r="S27" s="7" t="n">
        <f aca="false">metadata!$F$19*nys!$D27</f>
        <v>22.1816376082641</v>
      </c>
      <c r="T27" s="7" t="n">
        <f aca="false">metadata!$F$20*nys!$D27</f>
        <v>44.3632752165282</v>
      </c>
      <c r="U27" s="7" t="n">
        <f aca="false">metadata!$F$21*nys!$D27</f>
        <v>66.5449128247923</v>
      </c>
      <c r="V27" s="7" t="n">
        <f aca="false">metadata!$F$22*nys!$E27</f>
        <v>8856.47041483155</v>
      </c>
      <c r="W27" s="7" t="n">
        <f aca="false">metadata!$F$23*nys!$E27</f>
        <v>632.605029630825</v>
      </c>
      <c r="X27" s="7" t="n">
        <f aca="false">metadata!$F$24*nys!$E27</f>
        <v>1265.21005926165</v>
      </c>
      <c r="Y27" s="7" t="n">
        <f aca="false">metadata!$F$25*nys!$E27</f>
        <v>1897.81508889248</v>
      </c>
      <c r="Z27" s="7" t="n">
        <f aca="false">0.1*metadata!$F$26*nys!$E27</f>
        <v>885.647041483155</v>
      </c>
      <c r="AA27" s="7" t="n">
        <f aca="false">0.1*metadata!$F$27*nys!$E27</f>
        <v>126.521005926165</v>
      </c>
      <c r="AB27" s="7" t="n">
        <f aca="false">0.1*metadata!$F$28*nys!$E27</f>
        <v>126.521005926165</v>
      </c>
      <c r="AC27" s="7" t="n">
        <f aca="false">0.1*metadata!$F$29*nys!$E27</f>
        <v>126.521005926165</v>
      </c>
      <c r="AD27" s="7" t="n">
        <f aca="false">0.1*metadata!$F$30*nys!$E27</f>
        <v>885.647041483155</v>
      </c>
      <c r="AE27" s="7" t="n">
        <f aca="false">0.1*metadata!$F$31*nys!$E27</f>
        <v>126.521005926165</v>
      </c>
      <c r="AF27" s="7" t="n">
        <f aca="false">0.1*metadata!$F$32*nys!$E27</f>
        <v>126.521005926165</v>
      </c>
      <c r="AG27" s="7" t="n">
        <f aca="false">0.1*metadata!$F$33*nys!$E27</f>
        <v>126.521005926165</v>
      </c>
      <c r="AH27" s="7" t="n">
        <f aca="false">metadata!$F$34*nys!$F27</f>
        <v>44.7609867707487</v>
      </c>
      <c r="AI27" s="7" t="n">
        <f aca="false">metadata!$F$35*nys!$F27</f>
        <v>358.08789416599</v>
      </c>
      <c r="AJ27" s="7" t="n">
        <f aca="false">metadata!$F$36*nys!$F27</f>
        <v>44.7609867707487</v>
      </c>
      <c r="AK27" s="7" t="n">
        <f aca="false">metadata!$F$37*nys!$G27</f>
        <v>1017.53633063987</v>
      </c>
      <c r="AL27" s="7" t="n">
        <f aca="false">metadata!$F$38*nys!$G27</f>
        <v>8140.29064511896</v>
      </c>
      <c r="AM27" s="7" t="n">
        <f aca="false">metadata!$F$39*nys!$G27</f>
        <v>1017.53633063987</v>
      </c>
      <c r="AN27" s="7" t="n">
        <f aca="false">metadata!$F$40*nys!$H27</f>
        <v>752.340532578995</v>
      </c>
      <c r="AO27" s="7" t="n">
        <f aca="false">metadata!$F$41*nys!$H27</f>
        <v>6018.72426063196</v>
      </c>
      <c r="AP27" s="7" t="n">
        <f aca="false">metadata!$F$42*nys!$H27</f>
        <v>752.340532578995</v>
      </c>
      <c r="AQ27" s="7" t="n">
        <f aca="false">metadata!$F$43*nys!$I27</f>
        <v>540.1310251488</v>
      </c>
      <c r="AR27" s="7" t="n">
        <f aca="false">metadata!$F$44*nys!$I27</f>
        <v>4321.0482011904</v>
      </c>
      <c r="AS27" s="7" t="n">
        <f aca="false">metadata!$F$45*nys!$I27</f>
        <v>540.1310251488</v>
      </c>
      <c r="AT27" s="7" t="n">
        <f aca="false">0.1*metadata!$F$46*nys!$I27</f>
        <v>54.01310251488</v>
      </c>
      <c r="AU27" s="7" t="n">
        <f aca="false">0.1*metadata!$F$47*nys!$I27</f>
        <v>432.10482011904</v>
      </c>
      <c r="AV27" s="7" t="n">
        <f aca="false">0.1*metadata!$F$48*nys!$I27</f>
        <v>54.01310251488</v>
      </c>
      <c r="AW27" s="7" t="n">
        <f aca="false">0.6*metadata!$F$49*nys!$J27</f>
        <v>49.5442800000001</v>
      </c>
      <c r="AX27" s="7" t="n">
        <f aca="false">0.6*metadata!$F$50*nys!$J27</f>
        <v>198.17712</v>
      </c>
      <c r="AY27" s="7" t="n">
        <f aca="false">0.4*metadata!$F$51*nys!$J27</f>
        <v>33.0295200000001</v>
      </c>
      <c r="AZ27" s="7" t="n">
        <f aca="false">0.4*metadata!$F$52*nys!$J27</f>
        <v>132.11808</v>
      </c>
    </row>
    <row r="28" customFormat="false" ht="12.8" hidden="false" customHeight="false" outlineLevel="0" collapsed="false">
      <c r="A28" s="0" t="n">
        <f aca="false">A27-1</f>
        <v>1990</v>
      </c>
      <c r="B28" s="7" t="n">
        <f aca="false">0.1*metadata!$F$2*nys!$B28</f>
        <v>144.50415</v>
      </c>
      <c r="C28" s="7" t="n">
        <f aca="false">0.1*metadata!$F$3*nys!$B28</f>
        <v>10.321725</v>
      </c>
      <c r="D28" s="7" t="n">
        <f aca="false">0.1*metadata!$F$4*nys!$B28</f>
        <v>20.64345</v>
      </c>
      <c r="E28" s="7" t="n">
        <f aca="false">0.1*metadata!$F$5*nys!$B28</f>
        <v>30.965175</v>
      </c>
      <c r="F28" s="7" t="n">
        <f aca="false">0.05*metadata!$F$6*nys!$B28</f>
        <v>15.4825875</v>
      </c>
      <c r="G28" s="7" t="n">
        <f aca="false">0.05*metadata!$F$7*nys!$B28</f>
        <v>5.1608625</v>
      </c>
      <c r="H28" s="7" t="n">
        <f aca="false">0.05*metadata!$F$8*nys!$B28</f>
        <v>10.321725</v>
      </c>
      <c r="I28" s="7" t="n">
        <f aca="false">0.05*metadata!$F$9*nys!$B28</f>
        <v>72.252075</v>
      </c>
      <c r="J28" s="7" t="n">
        <f aca="false">metadata!$F$10*nys!$B28</f>
        <v>1445.0415</v>
      </c>
      <c r="K28" s="7" t="n">
        <f aca="false">metadata!$F$11*nys!$B28</f>
        <v>103.21725</v>
      </c>
      <c r="L28" s="7" t="n">
        <f aca="false">metadata!$F$12*nys!$B28</f>
        <v>206.4345</v>
      </c>
      <c r="M28" s="7" t="n">
        <f aca="false">metadata!$F$13*nys!$B28</f>
        <v>309.65175</v>
      </c>
      <c r="N28" s="7" t="n">
        <f aca="false">metadata!$F$14*nys!$C28</f>
        <v>10242.4093844038</v>
      </c>
      <c r="O28" s="7" t="n">
        <f aca="false">metadata!$F$15*nys!$C28</f>
        <v>731.60067031456</v>
      </c>
      <c r="P28" s="7" t="n">
        <f aca="false">metadata!$F$16*nys!$C28</f>
        <v>1463.20134062912</v>
      </c>
      <c r="Q28" s="7" t="n">
        <f aca="false">metadata!$F$17*nys!$C28</f>
        <v>2194.80201094368</v>
      </c>
      <c r="R28" s="7" t="n">
        <f aca="false">metadata!$F$18*nys!$D28</f>
        <v>155.271463257849</v>
      </c>
      <c r="S28" s="7" t="n">
        <f aca="false">metadata!$F$19*nys!$D28</f>
        <v>11.0908188041321</v>
      </c>
      <c r="T28" s="7" t="n">
        <f aca="false">metadata!$F$20*nys!$D28</f>
        <v>22.1816376082641</v>
      </c>
      <c r="U28" s="7" t="n">
        <f aca="false">metadata!$F$21*nys!$D28</f>
        <v>33.2724564123962</v>
      </c>
      <c r="V28" s="7" t="n">
        <f aca="false">metadata!$F$22*nys!$E28</f>
        <v>4428.23520741576</v>
      </c>
      <c r="W28" s="7" t="n">
        <f aca="false">metadata!$F$23*nys!$E28</f>
        <v>316.302514815412</v>
      </c>
      <c r="X28" s="7" t="n">
        <f aca="false">metadata!$F$24*nys!$E28</f>
        <v>632.605029630823</v>
      </c>
      <c r="Y28" s="7" t="n">
        <f aca="false">metadata!$F$25*nys!$E28</f>
        <v>948.907544446235</v>
      </c>
      <c r="Z28" s="7" t="n">
        <f aca="false">0.1*metadata!$F$26*nys!$E28</f>
        <v>442.823520741576</v>
      </c>
      <c r="AA28" s="7" t="n">
        <f aca="false">0.1*metadata!$F$27*nys!$E28</f>
        <v>63.2605029630823</v>
      </c>
      <c r="AB28" s="7" t="n">
        <f aca="false">0.1*metadata!$F$28*nys!$E28</f>
        <v>63.2605029630823</v>
      </c>
      <c r="AC28" s="7" t="n">
        <f aca="false">0.1*metadata!$F$29*nys!$E28</f>
        <v>63.2605029630824</v>
      </c>
      <c r="AD28" s="7" t="n">
        <f aca="false">0.1*metadata!$F$30*nys!$E28</f>
        <v>442.823520741576</v>
      </c>
      <c r="AE28" s="7" t="n">
        <f aca="false">0.1*metadata!$F$31*nys!$E28</f>
        <v>63.2605029630823</v>
      </c>
      <c r="AF28" s="7" t="n">
        <f aca="false">0.1*metadata!$F$32*nys!$E28</f>
        <v>63.2605029630823</v>
      </c>
      <c r="AG28" s="7" t="n">
        <f aca="false">0.1*metadata!$F$33*nys!$E28</f>
        <v>63.2605029630824</v>
      </c>
      <c r="AH28" s="7" t="n">
        <f aca="false">metadata!$F$34*nys!$F28</f>
        <v>22.3804933853744</v>
      </c>
      <c r="AI28" s="7" t="n">
        <f aca="false">metadata!$F$35*nys!$F28</f>
        <v>179.043947082995</v>
      </c>
      <c r="AJ28" s="7" t="n">
        <f aca="false">metadata!$F$36*nys!$F28</f>
        <v>22.3804933853744</v>
      </c>
      <c r="AK28" s="7" t="n">
        <f aca="false">metadata!$F$37*nys!$G28</f>
        <v>508.768165319935</v>
      </c>
      <c r="AL28" s="7" t="n">
        <f aca="false">metadata!$F$38*nys!$G28</f>
        <v>4070.14532255948</v>
      </c>
      <c r="AM28" s="7" t="n">
        <f aca="false">metadata!$F$39*nys!$G28</f>
        <v>508.768165319935</v>
      </c>
      <c r="AN28" s="7" t="n">
        <f aca="false">metadata!$F$40*nys!$H28</f>
        <v>376.170266289497</v>
      </c>
      <c r="AO28" s="7" t="n">
        <f aca="false">metadata!$F$41*nys!$H28</f>
        <v>3009.36213031598</v>
      </c>
      <c r="AP28" s="7" t="n">
        <f aca="false">metadata!$F$42*nys!$H28</f>
        <v>376.170266289497</v>
      </c>
      <c r="AQ28" s="7" t="n">
        <f aca="false">metadata!$F$43*nys!$I28</f>
        <v>270.0655125744</v>
      </c>
      <c r="AR28" s="7" t="n">
        <f aca="false">metadata!$F$44*nys!$I28</f>
        <v>2160.5241005952</v>
      </c>
      <c r="AS28" s="7" t="n">
        <f aca="false">metadata!$F$45*nys!$I28</f>
        <v>270.0655125744</v>
      </c>
      <c r="AT28" s="7" t="n">
        <f aca="false">0.1*metadata!$F$46*nys!$I28</f>
        <v>27.00655125744</v>
      </c>
      <c r="AU28" s="7" t="n">
        <f aca="false">0.1*metadata!$F$47*nys!$I28</f>
        <v>216.05241005952</v>
      </c>
      <c r="AV28" s="7" t="n">
        <f aca="false">0.1*metadata!$F$48*nys!$I28</f>
        <v>27.00655125744</v>
      </c>
      <c r="AW28" s="7" t="n">
        <f aca="false">0.6*metadata!$F$49*nys!$J28</f>
        <v>24.77214</v>
      </c>
      <c r="AX28" s="7" t="n">
        <f aca="false">0.6*metadata!$F$50*nys!$J28</f>
        <v>99.08856</v>
      </c>
      <c r="AY28" s="7" t="n">
        <f aca="false">0.4*metadata!$F$51*nys!$J28</f>
        <v>16.51476</v>
      </c>
      <c r="AZ28" s="7" t="n">
        <f aca="false">0.4*metadata!$F$52*nys!$J28</f>
        <v>66.05904</v>
      </c>
    </row>
    <row r="29" customFormat="false" ht="12.8" hidden="false" customHeight="false" outlineLevel="0" collapsed="false">
      <c r="A29" s="0" t="n">
        <f aca="false">A28-1</f>
        <v>1989</v>
      </c>
      <c r="B29" s="7" t="n">
        <f aca="false">0.1*metadata!$F$2*nys!$B29</f>
        <v>72.252075</v>
      </c>
      <c r="C29" s="7" t="n">
        <f aca="false">0.1*metadata!$F$3*nys!$B29</f>
        <v>5.1608625</v>
      </c>
      <c r="D29" s="7" t="n">
        <f aca="false">0.1*metadata!$F$4*nys!$B29</f>
        <v>10.321725</v>
      </c>
      <c r="E29" s="7" t="n">
        <f aca="false">0.1*metadata!$F$5*nys!$B29</f>
        <v>15.4825875</v>
      </c>
      <c r="F29" s="7" t="n">
        <f aca="false">0.05*metadata!$F$6*nys!$B29</f>
        <v>7.74129375</v>
      </c>
      <c r="G29" s="7" t="n">
        <f aca="false">0.05*metadata!$F$7*nys!$B29</f>
        <v>2.58043125</v>
      </c>
      <c r="H29" s="7" t="n">
        <f aca="false">0.05*metadata!$F$8*nys!$B29</f>
        <v>5.1608625</v>
      </c>
      <c r="I29" s="7" t="n">
        <f aca="false">0.05*metadata!$F$9*nys!$B29</f>
        <v>36.1260375</v>
      </c>
      <c r="J29" s="7" t="n">
        <f aca="false">metadata!$F$10*nys!$B29</f>
        <v>722.52075</v>
      </c>
      <c r="K29" s="7" t="n">
        <f aca="false">metadata!$F$11*nys!$B29</f>
        <v>51.608625</v>
      </c>
      <c r="L29" s="7" t="n">
        <f aca="false">metadata!$F$12*nys!$B29</f>
        <v>103.21725</v>
      </c>
      <c r="M29" s="7" t="n">
        <f aca="false">metadata!$F$13*nys!$B29</f>
        <v>154.825875</v>
      </c>
      <c r="N29" s="7" t="n">
        <f aca="false">metadata!$F$14*nys!$C29</f>
        <v>5121.20469220193</v>
      </c>
      <c r="O29" s="7" t="n">
        <f aca="false">metadata!$F$15*nys!$C29</f>
        <v>365.800335157281</v>
      </c>
      <c r="P29" s="7" t="n">
        <f aca="false">metadata!$F$16*nys!$C29</f>
        <v>731.600670314561</v>
      </c>
      <c r="Q29" s="7" t="n">
        <f aca="false">metadata!$F$17*nys!$C29</f>
        <v>1097.40100547184</v>
      </c>
      <c r="R29" s="7" t="n">
        <f aca="false">metadata!$F$18*nys!$D29</f>
        <v>77.6357316289247</v>
      </c>
      <c r="S29" s="7" t="n">
        <f aca="false">metadata!$F$19*nys!$D29</f>
        <v>5.54540940206605</v>
      </c>
      <c r="T29" s="7" t="n">
        <f aca="false">metadata!$F$20*nys!$D29</f>
        <v>11.0908188041321</v>
      </c>
      <c r="U29" s="7" t="n">
        <f aca="false">metadata!$F$21*nys!$D29</f>
        <v>16.6362282061982</v>
      </c>
      <c r="V29" s="7" t="n">
        <f aca="false">metadata!$F$22*nys!$E29</f>
        <v>2214.11760370788</v>
      </c>
      <c r="W29" s="7" t="n">
        <f aca="false">metadata!$F$23*nys!$E29</f>
        <v>158.151257407706</v>
      </c>
      <c r="X29" s="7" t="n">
        <f aca="false">metadata!$F$24*nys!$E29</f>
        <v>316.302514815411</v>
      </c>
      <c r="Y29" s="7" t="n">
        <f aca="false">metadata!$F$25*nys!$E29</f>
        <v>474.453772223117</v>
      </c>
      <c r="Z29" s="7" t="n">
        <f aca="false">0.1*metadata!$F$26*nys!$E29</f>
        <v>221.411760370788</v>
      </c>
      <c r="AA29" s="7" t="n">
        <f aca="false">0.1*metadata!$F$27*nys!$E29</f>
        <v>31.6302514815411</v>
      </c>
      <c r="AB29" s="7" t="n">
        <f aca="false">0.1*metadata!$F$28*nys!$E29</f>
        <v>31.6302514815411</v>
      </c>
      <c r="AC29" s="7" t="n">
        <f aca="false">0.1*metadata!$F$29*nys!$E29</f>
        <v>31.6302514815411</v>
      </c>
      <c r="AD29" s="7" t="n">
        <f aca="false">0.1*metadata!$F$30*nys!$E29</f>
        <v>221.411760370788</v>
      </c>
      <c r="AE29" s="7" t="n">
        <f aca="false">0.1*metadata!$F$31*nys!$E29</f>
        <v>31.6302514815411</v>
      </c>
      <c r="AF29" s="7" t="n">
        <f aca="false">0.1*metadata!$F$32*nys!$E29</f>
        <v>31.6302514815411</v>
      </c>
      <c r="AG29" s="7" t="n">
        <f aca="false">0.1*metadata!$F$33*nys!$E29</f>
        <v>31.6302514815411</v>
      </c>
      <c r="AH29" s="7" t="n">
        <f aca="false">metadata!$F$34*nys!$F29</f>
        <v>11.1902466926872</v>
      </c>
      <c r="AI29" s="7" t="n">
        <f aca="false">metadata!$F$35*nys!$F29</f>
        <v>89.5219735414976</v>
      </c>
      <c r="AJ29" s="7" t="n">
        <f aca="false">metadata!$F$36*nys!$F29</f>
        <v>11.1902466926872</v>
      </c>
      <c r="AK29" s="7" t="n">
        <f aca="false">metadata!$F$37*nys!$G29</f>
        <v>254.384082659967</v>
      </c>
      <c r="AL29" s="7" t="n">
        <f aca="false">metadata!$F$38*nys!$G29</f>
        <v>2035.07266127974</v>
      </c>
      <c r="AM29" s="7" t="n">
        <f aca="false">metadata!$F$39*nys!$G29</f>
        <v>254.384082659967</v>
      </c>
      <c r="AN29" s="7" t="n">
        <f aca="false">metadata!$F$40*nys!$H29</f>
        <v>188.085133144749</v>
      </c>
      <c r="AO29" s="7" t="n">
        <f aca="false">metadata!$F$41*nys!$H29</f>
        <v>1504.68106515799</v>
      </c>
      <c r="AP29" s="7" t="n">
        <f aca="false">metadata!$F$42*nys!$H29</f>
        <v>188.085133144749</v>
      </c>
      <c r="AQ29" s="7" t="n">
        <f aca="false">metadata!$F$43*nys!$I29</f>
        <v>135.0327562872</v>
      </c>
      <c r="AR29" s="7" t="n">
        <f aca="false">metadata!$F$44*nys!$I29</f>
        <v>1080.2620502976</v>
      </c>
      <c r="AS29" s="7" t="n">
        <f aca="false">metadata!$F$45*nys!$I29</f>
        <v>135.0327562872</v>
      </c>
      <c r="AT29" s="7" t="n">
        <f aca="false">0.1*metadata!$F$46*nys!$I29</f>
        <v>13.50327562872</v>
      </c>
      <c r="AU29" s="7" t="n">
        <f aca="false">0.1*metadata!$F$47*nys!$I29</f>
        <v>108.02620502976</v>
      </c>
      <c r="AV29" s="7" t="n">
        <f aca="false">0.1*metadata!$F$48*nys!$I29</f>
        <v>13.50327562872</v>
      </c>
      <c r="AW29" s="7" t="n">
        <f aca="false">0.6*metadata!$F$49*nys!$J29</f>
        <v>12.38607</v>
      </c>
      <c r="AX29" s="7" t="n">
        <f aca="false">0.6*metadata!$F$50*nys!$J29</f>
        <v>49.54428</v>
      </c>
      <c r="AY29" s="7" t="n">
        <f aca="false">0.4*metadata!$F$51*nys!$J29</f>
        <v>8.25738</v>
      </c>
      <c r="AZ29" s="7" t="n">
        <f aca="false">0.4*metadata!$F$52*nys!$J29</f>
        <v>33.02952</v>
      </c>
    </row>
    <row r="30" customFormat="false" ht="12.8" hidden="false" customHeight="false" outlineLevel="0" collapsed="false">
      <c r="A30" s="0" t="n">
        <f aca="false">A29-1</f>
        <v>1988</v>
      </c>
      <c r="B30" s="7" t="n">
        <f aca="false">0.1*metadata!$F$2*nys!$B30</f>
        <v>36.1260375000001</v>
      </c>
      <c r="C30" s="7" t="n">
        <f aca="false">0.1*metadata!$F$3*nys!$B30</f>
        <v>2.58043125000001</v>
      </c>
      <c r="D30" s="7" t="n">
        <f aca="false">0.1*metadata!$F$4*nys!$B30</f>
        <v>5.16086250000001</v>
      </c>
      <c r="E30" s="7" t="n">
        <f aca="false">0.1*metadata!$F$5*nys!$B30</f>
        <v>7.74129375000002</v>
      </c>
      <c r="F30" s="7" t="n">
        <f aca="false">0.05*metadata!$F$6*nys!$B30</f>
        <v>3.87064687500001</v>
      </c>
      <c r="G30" s="7" t="n">
        <f aca="false">0.05*metadata!$F$7*nys!$B30</f>
        <v>1.290215625</v>
      </c>
      <c r="H30" s="7" t="n">
        <f aca="false">0.05*metadata!$F$8*nys!$B30</f>
        <v>2.58043125000001</v>
      </c>
      <c r="I30" s="7" t="n">
        <f aca="false">0.05*metadata!$F$9*nys!$B30</f>
        <v>18.06301875</v>
      </c>
      <c r="J30" s="7" t="n">
        <f aca="false">metadata!$F$10*nys!$B30</f>
        <v>361.260375000001</v>
      </c>
      <c r="K30" s="7" t="n">
        <f aca="false">metadata!$F$11*nys!$B30</f>
        <v>25.8043125</v>
      </c>
      <c r="L30" s="7" t="n">
        <f aca="false">metadata!$F$12*nys!$B30</f>
        <v>51.6086250000001</v>
      </c>
      <c r="M30" s="7" t="n">
        <f aca="false">metadata!$F$13*nys!$B30</f>
        <v>77.4129375000002</v>
      </c>
      <c r="N30" s="7" t="n">
        <f aca="false">metadata!$F$14*nys!$C30</f>
        <v>2560.60234610097</v>
      </c>
      <c r="O30" s="7" t="n">
        <f aca="false">metadata!$F$15*nys!$C30</f>
        <v>182.900167578641</v>
      </c>
      <c r="P30" s="7" t="n">
        <f aca="false">metadata!$F$16*nys!$C30</f>
        <v>365.800335157281</v>
      </c>
      <c r="Q30" s="7" t="n">
        <f aca="false">metadata!$F$17*nys!$C30</f>
        <v>548.700502735922</v>
      </c>
      <c r="R30" s="7" t="n">
        <f aca="false">metadata!$F$18*nys!$D30</f>
        <v>38.8178658144622</v>
      </c>
      <c r="S30" s="7" t="n">
        <f aca="false">metadata!$F$19*nys!$D30</f>
        <v>2.77270470103302</v>
      </c>
      <c r="T30" s="7" t="n">
        <f aca="false">metadata!$F$20*nys!$D30</f>
        <v>5.54540940206603</v>
      </c>
      <c r="U30" s="7" t="n">
        <f aca="false">metadata!$F$21*nys!$D30</f>
        <v>8.31811410309905</v>
      </c>
      <c r="V30" s="7" t="n">
        <f aca="false">metadata!$F$22*nys!$E30</f>
        <v>1107.05880185394</v>
      </c>
      <c r="W30" s="7" t="n">
        <f aca="false">metadata!$F$23*nys!$E30</f>
        <v>79.075628703853</v>
      </c>
      <c r="X30" s="7" t="n">
        <f aca="false">metadata!$F$24*nys!$E30</f>
        <v>158.151257407706</v>
      </c>
      <c r="Y30" s="7" t="n">
        <f aca="false">metadata!$F$25*nys!$E30</f>
        <v>237.226886111559</v>
      </c>
      <c r="Z30" s="7" t="n">
        <f aca="false">0.1*metadata!$F$26*nys!$E30</f>
        <v>110.705880185394</v>
      </c>
      <c r="AA30" s="7" t="n">
        <f aca="false">0.1*metadata!$F$27*nys!$E30</f>
        <v>15.8151257407706</v>
      </c>
      <c r="AB30" s="7" t="n">
        <f aca="false">0.1*metadata!$F$28*nys!$E30</f>
        <v>15.8151257407706</v>
      </c>
      <c r="AC30" s="7" t="n">
        <f aca="false">0.1*metadata!$F$29*nys!$E30</f>
        <v>15.8151257407706</v>
      </c>
      <c r="AD30" s="7" t="n">
        <f aca="false">0.1*metadata!$F$30*nys!$E30</f>
        <v>110.705880185394</v>
      </c>
      <c r="AE30" s="7" t="n">
        <f aca="false">0.1*metadata!$F$31*nys!$E30</f>
        <v>15.8151257407706</v>
      </c>
      <c r="AF30" s="7" t="n">
        <f aca="false">0.1*metadata!$F$32*nys!$E30</f>
        <v>15.8151257407706</v>
      </c>
      <c r="AG30" s="7" t="n">
        <f aca="false">0.1*metadata!$F$33*nys!$E30</f>
        <v>15.8151257407706</v>
      </c>
      <c r="AH30" s="7" t="n">
        <f aca="false">metadata!$F$34*nys!$F30</f>
        <v>5.59512334634359</v>
      </c>
      <c r="AI30" s="7" t="n">
        <f aca="false">metadata!$F$35*nys!$F30</f>
        <v>44.7609867707487</v>
      </c>
      <c r="AJ30" s="7" t="n">
        <f aca="false">metadata!$F$36*nys!$F30</f>
        <v>5.59512334634359</v>
      </c>
      <c r="AK30" s="7" t="n">
        <f aca="false">metadata!$F$37*nys!$G30</f>
        <v>127.192041329984</v>
      </c>
      <c r="AL30" s="7" t="n">
        <f aca="false">metadata!$F$38*nys!$G30</f>
        <v>1017.53633063987</v>
      </c>
      <c r="AM30" s="7" t="n">
        <f aca="false">metadata!$F$39*nys!$G30</f>
        <v>127.192041329984</v>
      </c>
      <c r="AN30" s="7" t="n">
        <f aca="false">metadata!$F$40*nys!$H30</f>
        <v>94.0425665723744</v>
      </c>
      <c r="AO30" s="7" t="n">
        <f aca="false">metadata!$F$41*nys!$H30</f>
        <v>752.340532578995</v>
      </c>
      <c r="AP30" s="7" t="n">
        <f aca="false">metadata!$F$42*nys!$H30</f>
        <v>94.0425665723744</v>
      </c>
      <c r="AQ30" s="7" t="n">
        <f aca="false">metadata!$F$43*nys!$I30</f>
        <v>67.5163781436</v>
      </c>
      <c r="AR30" s="7" t="n">
        <f aca="false">metadata!$F$44*nys!$I30</f>
        <v>540.1310251488</v>
      </c>
      <c r="AS30" s="7" t="n">
        <f aca="false">metadata!$F$45*nys!$I30</f>
        <v>67.5163781436</v>
      </c>
      <c r="AT30" s="7" t="n">
        <f aca="false">0.1*metadata!$F$46*nys!$I30</f>
        <v>6.75163781436</v>
      </c>
      <c r="AU30" s="7" t="n">
        <f aca="false">0.1*metadata!$F$47*nys!$I30</f>
        <v>54.01310251488</v>
      </c>
      <c r="AV30" s="7" t="n">
        <f aca="false">0.1*metadata!$F$48*nys!$I30</f>
        <v>6.75163781436</v>
      </c>
      <c r="AW30" s="7" t="n">
        <f aca="false">0.6*metadata!$F$49*nys!$J30</f>
        <v>6.19303500000001</v>
      </c>
      <c r="AX30" s="7" t="n">
        <f aca="false">0.6*metadata!$F$50*nys!$J30</f>
        <v>24.77214</v>
      </c>
      <c r="AY30" s="7" t="n">
        <f aca="false">0.4*metadata!$F$51*nys!$J30</f>
        <v>4.12869000000001</v>
      </c>
      <c r="AZ30" s="7" t="n">
        <f aca="false">0.4*metadata!$F$52*nys!$J30</f>
        <v>16.51476</v>
      </c>
    </row>
    <row r="31" customFormat="false" ht="12.8" hidden="false" customHeight="false" outlineLevel="0" collapsed="false">
      <c r="A31" s="0" t="n">
        <f aca="false">A30-1</f>
        <v>1987</v>
      </c>
      <c r="B31" s="7" t="n">
        <f aca="false">0.1*metadata!$F$2*nys!$B31</f>
        <v>18.06301875</v>
      </c>
      <c r="C31" s="7" t="n">
        <f aca="false">0.1*metadata!$F$3*nys!$B31</f>
        <v>1.290215625</v>
      </c>
      <c r="D31" s="7" t="n">
        <f aca="false">0.1*metadata!$F$4*nys!$B31</f>
        <v>2.58043125</v>
      </c>
      <c r="E31" s="7" t="n">
        <f aca="false">0.1*metadata!$F$5*nys!$B31</f>
        <v>3.870646875</v>
      </c>
      <c r="F31" s="7" t="n">
        <f aca="false">0.05*metadata!$F$6*nys!$B31</f>
        <v>1.9353234375</v>
      </c>
      <c r="G31" s="7" t="n">
        <f aca="false">0.05*metadata!$F$7*nys!$B31</f>
        <v>0.6451078125</v>
      </c>
      <c r="H31" s="7" t="n">
        <f aca="false">0.05*metadata!$F$8*nys!$B31</f>
        <v>1.290215625</v>
      </c>
      <c r="I31" s="7" t="n">
        <f aca="false">0.05*metadata!$F$9*nys!$B31</f>
        <v>9.031509375</v>
      </c>
      <c r="J31" s="7" t="n">
        <f aca="false">metadata!$F$10*nys!$B31</f>
        <v>180.6301875</v>
      </c>
      <c r="K31" s="7" t="n">
        <f aca="false">metadata!$F$11*nys!$B31</f>
        <v>12.90215625</v>
      </c>
      <c r="L31" s="7" t="n">
        <f aca="false">metadata!$F$12*nys!$B31</f>
        <v>25.8043125</v>
      </c>
      <c r="M31" s="7" t="n">
        <f aca="false">metadata!$F$13*nys!$B31</f>
        <v>38.70646875</v>
      </c>
      <c r="N31" s="7" t="n">
        <f aca="false">metadata!$F$14*nys!$C31</f>
        <v>1280.30117305048</v>
      </c>
      <c r="O31" s="7" t="n">
        <f aca="false">metadata!$F$15*nys!$C31</f>
        <v>91.45008378932</v>
      </c>
      <c r="P31" s="7" t="n">
        <f aca="false">metadata!$F$16*nys!$C31</f>
        <v>182.90016757864</v>
      </c>
      <c r="Q31" s="7" t="n">
        <f aca="false">metadata!$F$17*nys!$C31</f>
        <v>274.35025136796</v>
      </c>
      <c r="R31" s="7" t="n">
        <f aca="false">metadata!$F$18*nys!$D31</f>
        <v>19.4089329072311</v>
      </c>
      <c r="S31" s="7" t="n">
        <f aca="false">metadata!$F$19*nys!$D31</f>
        <v>1.38635235051651</v>
      </c>
      <c r="T31" s="7" t="n">
        <f aca="false">metadata!$F$20*nys!$D31</f>
        <v>2.77270470103301</v>
      </c>
      <c r="U31" s="7" t="n">
        <f aca="false">metadata!$F$21*nys!$D31</f>
        <v>4.15905705154952</v>
      </c>
      <c r="V31" s="7" t="n">
        <f aca="false">metadata!$F$22*nys!$E31</f>
        <v>553.52940092697</v>
      </c>
      <c r="W31" s="7" t="n">
        <f aca="false">metadata!$F$23*nys!$E31</f>
        <v>39.5378143519264</v>
      </c>
      <c r="X31" s="7" t="n">
        <f aca="false">metadata!$F$24*nys!$E31</f>
        <v>79.0756287038528</v>
      </c>
      <c r="Y31" s="7" t="n">
        <f aca="false">metadata!$F$25*nys!$E31</f>
        <v>118.613443055779</v>
      </c>
      <c r="Z31" s="7" t="n">
        <f aca="false">0.1*metadata!$F$26*nys!$E31</f>
        <v>55.352940092697</v>
      </c>
      <c r="AA31" s="7" t="n">
        <f aca="false">0.1*metadata!$F$27*nys!$E31</f>
        <v>7.90756287038528</v>
      </c>
      <c r="AB31" s="7" t="n">
        <f aca="false">0.1*metadata!$F$28*nys!$E31</f>
        <v>7.90756287038528</v>
      </c>
      <c r="AC31" s="7" t="n">
        <f aca="false">0.1*metadata!$F$29*nys!$E31</f>
        <v>7.90756287038529</v>
      </c>
      <c r="AD31" s="7" t="n">
        <f aca="false">0.1*metadata!$F$30*nys!$E31</f>
        <v>55.352940092697</v>
      </c>
      <c r="AE31" s="7" t="n">
        <f aca="false">0.1*metadata!$F$31*nys!$E31</f>
        <v>7.90756287038528</v>
      </c>
      <c r="AF31" s="7" t="n">
        <f aca="false">0.1*metadata!$F$32*nys!$E31</f>
        <v>7.90756287038528</v>
      </c>
      <c r="AG31" s="7" t="n">
        <f aca="false">0.1*metadata!$F$33*nys!$E31</f>
        <v>7.90756287038529</v>
      </c>
      <c r="AH31" s="7" t="n">
        <f aca="false">metadata!$F$34*nys!$F31</f>
        <v>2.79756167317179</v>
      </c>
      <c r="AI31" s="7" t="n">
        <f aca="false">metadata!$F$35*nys!$F31</f>
        <v>22.3804933853743</v>
      </c>
      <c r="AJ31" s="7" t="n">
        <f aca="false">metadata!$F$36*nys!$F31</f>
        <v>2.79756167317179</v>
      </c>
      <c r="AK31" s="7" t="n">
        <f aca="false">metadata!$F$37*nys!$G31</f>
        <v>63.5960206649919</v>
      </c>
      <c r="AL31" s="7" t="n">
        <f aca="false">metadata!$F$38*nys!$G31</f>
        <v>508.768165319935</v>
      </c>
      <c r="AM31" s="7" t="n">
        <f aca="false">metadata!$F$39*nys!$G31</f>
        <v>63.5960206649919</v>
      </c>
      <c r="AN31" s="7" t="n">
        <f aca="false">metadata!$F$40*nys!$H31</f>
        <v>47.0212832861872</v>
      </c>
      <c r="AO31" s="7" t="n">
        <f aca="false">metadata!$F$41*nys!$H31</f>
        <v>376.170266289498</v>
      </c>
      <c r="AP31" s="7" t="n">
        <f aca="false">metadata!$F$42*nys!$H31</f>
        <v>47.0212832861872</v>
      </c>
      <c r="AQ31" s="7" t="n">
        <f aca="false">metadata!$F$43*nys!$I31</f>
        <v>33.7581890718</v>
      </c>
      <c r="AR31" s="7" t="n">
        <f aca="false">metadata!$F$44*nys!$I31</f>
        <v>270.0655125744</v>
      </c>
      <c r="AS31" s="7" t="n">
        <f aca="false">metadata!$F$45*nys!$I31</f>
        <v>33.7581890718</v>
      </c>
      <c r="AT31" s="7" t="n">
        <f aca="false">0.1*metadata!$F$46*nys!$I31</f>
        <v>3.37581890718</v>
      </c>
      <c r="AU31" s="7" t="n">
        <f aca="false">0.1*metadata!$F$47*nys!$I31</f>
        <v>27.00655125744</v>
      </c>
      <c r="AV31" s="7" t="n">
        <f aca="false">0.1*metadata!$F$48*nys!$I31</f>
        <v>3.37581890718</v>
      </c>
      <c r="AW31" s="7" t="n">
        <f aca="false">0.6*metadata!$F$49*nys!$J31</f>
        <v>3.0965175</v>
      </c>
      <c r="AX31" s="7" t="n">
        <f aca="false">0.6*metadata!$F$50*nys!$J31</f>
        <v>12.38607</v>
      </c>
      <c r="AY31" s="7" t="n">
        <f aca="false">0.4*metadata!$F$51*nys!$J31</f>
        <v>2.064345</v>
      </c>
      <c r="AZ31" s="7" t="n">
        <f aca="false">0.4*metadata!$F$52*nys!$J31</f>
        <v>8.25738</v>
      </c>
    </row>
  </sheetData>
  <autoFilter ref="A1:AA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AQ2" activePane="bottomRight" state="frozen"/>
      <selection pane="topLeft" activeCell="A1" activeCellId="0" sqref="A1"/>
      <selection pane="topRight" activeCell="AQ1" activeCellId="0" sqref="AQ1"/>
      <selection pane="bottomLeft" activeCell="A2" activeCellId="0" sqref="A2"/>
      <selection pane="bottomRight" activeCell="B2" activeCellId="0" sqref="B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7.68"/>
    <col collapsed="false" customWidth="true" hidden="false" outlineLevel="0" max="3" min="3" style="0" width="8.87"/>
    <col collapsed="false" customWidth="true" hidden="false" outlineLevel="0" max="4" min="4" style="0" width="10.92"/>
    <col collapsed="false" customWidth="true" hidden="false" outlineLevel="0" max="5" min="5" style="0" width="9.07"/>
    <col collapsed="false" customWidth="true" hidden="false" outlineLevel="0" max="6" min="6" style="0" width="5.46"/>
    <col collapsed="false" customWidth="true" hidden="false" outlineLevel="0" max="7" min="7" style="0" width="10.73"/>
    <col collapsed="false" customWidth="true" hidden="false" outlineLevel="0" max="8" min="8" style="0" width="11.38"/>
    <col collapsed="false" customWidth="true" hidden="false" outlineLevel="0" max="9" min="9" style="0" width="13.97"/>
    <col collapsed="false" customWidth="true" hidden="false" outlineLevel="0" max="10" min="10" style="0" width="12.59"/>
  </cols>
  <sheetData>
    <row r="1" customFormat="false" ht="12.8" hidden="false" customHeight="false" outlineLevel="0" collapsed="false">
      <c r="A1" s="5" t="s">
        <v>80</v>
      </c>
      <c r="B1" s="5" t="s">
        <v>132</v>
      </c>
      <c r="C1" s="5" t="s">
        <v>133</v>
      </c>
      <c r="D1" s="5" t="s">
        <v>134</v>
      </c>
      <c r="E1" s="5" t="s">
        <v>135</v>
      </c>
      <c r="F1" s="5" t="s">
        <v>136</v>
      </c>
      <c r="G1" s="5" t="s">
        <v>137</v>
      </c>
      <c r="H1" s="5" t="s">
        <v>138</v>
      </c>
      <c r="I1" s="5" t="s">
        <v>139</v>
      </c>
      <c r="J1" s="5" t="s">
        <v>70</v>
      </c>
    </row>
    <row r="2" customFormat="false" ht="12.8" hidden="false" customHeight="false" outlineLevel="0" collapsed="false">
      <c r="A2" s="0" t="n">
        <v>2016</v>
      </c>
      <c r="B2" s="7" t="n">
        <v>65400</v>
      </c>
      <c r="C2" s="7" t="n">
        <v>5493700</v>
      </c>
      <c r="D2" s="7" t="n">
        <v>52800</v>
      </c>
      <c r="E2" s="7" t="n">
        <v>72800</v>
      </c>
      <c r="F2" s="7" t="n">
        <v>900</v>
      </c>
      <c r="G2" s="7" t="n">
        <v>261700</v>
      </c>
      <c r="H2" s="7" t="n">
        <v>26400</v>
      </c>
      <c r="I2" s="7" t="n">
        <v>130200</v>
      </c>
      <c r="J2" s="7" t="n">
        <v>6540</v>
      </c>
    </row>
    <row r="3" customFormat="false" ht="12.8" hidden="false" customHeight="false" outlineLevel="0" collapsed="false">
      <c r="A3" s="0" t="n">
        <v>2015</v>
      </c>
      <c r="B3" s="7" t="n">
        <v>79100</v>
      </c>
      <c r="C3" s="7" t="n">
        <v>4759300</v>
      </c>
      <c r="D3" s="7" t="n">
        <v>53800</v>
      </c>
      <c r="E3" s="7" t="n">
        <v>68700</v>
      </c>
      <c r="F3" s="7" t="n">
        <v>1500</v>
      </c>
      <c r="G3" s="7" t="n">
        <v>256000</v>
      </c>
      <c r="H3" s="7" t="n">
        <v>28100</v>
      </c>
      <c r="I3" s="7" t="n">
        <v>124300</v>
      </c>
      <c r="J3" s="7" t="n">
        <v>7910</v>
      </c>
    </row>
    <row r="4" customFormat="false" ht="12.8" hidden="false" customHeight="false" outlineLevel="0" collapsed="false">
      <c r="A4" s="0" t="n">
        <v>2014</v>
      </c>
      <c r="B4" s="7" t="n">
        <v>80700</v>
      </c>
      <c r="C4" s="7" t="n">
        <v>4167400</v>
      </c>
      <c r="D4" s="7" t="n">
        <v>52900</v>
      </c>
      <c r="E4" s="7" t="n">
        <v>64200</v>
      </c>
      <c r="F4" s="7" t="n">
        <v>1600</v>
      </c>
      <c r="G4" s="7" t="n">
        <v>268100</v>
      </c>
      <c r="H4" s="7" t="n">
        <v>30700</v>
      </c>
      <c r="I4" s="7" t="n">
        <v>121900</v>
      </c>
      <c r="J4" s="7" t="n">
        <v>8070</v>
      </c>
    </row>
    <row r="5" customFormat="false" ht="12.8" hidden="false" customHeight="false" outlineLevel="0" collapsed="false">
      <c r="A5" s="0" t="n">
        <v>2013</v>
      </c>
      <c r="B5" s="7" t="n">
        <v>85300</v>
      </c>
      <c r="C5" s="7" t="n">
        <v>3596000</v>
      </c>
      <c r="D5" s="7" t="n">
        <v>56000</v>
      </c>
      <c r="E5" s="7" t="n">
        <v>61900</v>
      </c>
      <c r="F5" s="7" t="n">
        <v>2900</v>
      </c>
      <c r="G5" s="7" t="n">
        <v>250300</v>
      </c>
      <c r="H5" s="7" t="n">
        <v>33800</v>
      </c>
      <c r="I5" s="7" t="n">
        <v>115300</v>
      </c>
      <c r="J5" s="7" t="n">
        <v>8530</v>
      </c>
    </row>
    <row r="6" customFormat="false" ht="12.8" hidden="false" customHeight="false" outlineLevel="0" collapsed="false">
      <c r="A6" s="0" t="n">
        <v>2012</v>
      </c>
      <c r="B6" s="7" t="n">
        <v>86700</v>
      </c>
      <c r="C6" s="7" t="n">
        <v>3036800</v>
      </c>
      <c r="D6" s="7" t="n">
        <v>96100</v>
      </c>
      <c r="E6" s="7" t="n">
        <v>66700</v>
      </c>
      <c r="F6" s="7" t="n">
        <v>2000</v>
      </c>
      <c r="G6" s="7" t="n">
        <v>225500</v>
      </c>
      <c r="H6" s="7" t="n">
        <v>36800</v>
      </c>
      <c r="I6" s="7" t="n">
        <v>105700</v>
      </c>
      <c r="J6" s="7" t="n">
        <v>8670</v>
      </c>
    </row>
    <row r="7" customFormat="false" ht="12.8" hidden="false" customHeight="false" outlineLevel="0" collapsed="false">
      <c r="A7" s="0" t="n">
        <v>2011</v>
      </c>
      <c r="B7" s="7" t="n">
        <v>82000</v>
      </c>
      <c r="C7" s="7" t="n">
        <v>2517000</v>
      </c>
      <c r="D7" s="7" t="n">
        <v>100000</v>
      </c>
      <c r="E7" s="7" t="n">
        <v>62600</v>
      </c>
      <c r="F7" s="7" t="n">
        <v>2800</v>
      </c>
      <c r="G7" s="7" t="n">
        <v>201700</v>
      </c>
      <c r="H7" s="7" t="n">
        <v>53100</v>
      </c>
      <c r="I7" s="7" t="n">
        <v>112200</v>
      </c>
      <c r="J7" s="7" t="n">
        <v>8200</v>
      </c>
    </row>
    <row r="8" customFormat="false" ht="12.8" hidden="false" customHeight="false" outlineLevel="0" collapsed="false">
      <c r="A8" s="0" t="n">
        <v>2010</v>
      </c>
      <c r="B8" s="7" t="n">
        <v>74500</v>
      </c>
      <c r="C8" s="7" t="n">
        <v>2027100</v>
      </c>
      <c r="D8" s="7" t="n">
        <v>98100</v>
      </c>
      <c r="E8" s="7" t="n">
        <v>57000</v>
      </c>
      <c r="F8" s="7" t="n">
        <v>3500</v>
      </c>
      <c r="G8" s="7" t="n">
        <v>175900</v>
      </c>
      <c r="H8" s="7" t="n">
        <v>52400</v>
      </c>
      <c r="I8" s="7" t="n">
        <v>96800</v>
      </c>
      <c r="J8" s="7" t="n">
        <v>7450</v>
      </c>
    </row>
    <row r="9" customFormat="false" ht="12.8" hidden="false" customHeight="false" outlineLevel="0" collapsed="false">
      <c r="A9" s="0" t="n">
        <v>2009</v>
      </c>
      <c r="B9" s="7" t="n">
        <v>67700</v>
      </c>
      <c r="C9" s="7" t="n">
        <v>1609300</v>
      </c>
      <c r="D9" s="7" t="n">
        <v>95100</v>
      </c>
      <c r="E9" s="7" t="n">
        <v>51900</v>
      </c>
      <c r="F9" s="7" t="n">
        <v>4500</v>
      </c>
      <c r="G9" s="7" t="n">
        <v>147600</v>
      </c>
      <c r="H9" s="7" t="n">
        <v>49000</v>
      </c>
      <c r="I9" s="7" t="n">
        <v>76200</v>
      </c>
      <c r="J9" s="7" t="n">
        <v>6770</v>
      </c>
    </row>
    <row r="10" customFormat="false" ht="12.8" hidden="false" customHeight="false" outlineLevel="0" collapsed="false">
      <c r="A10" s="0" t="n">
        <v>2008</v>
      </c>
      <c r="B10" s="7" t="n">
        <v>60600</v>
      </c>
      <c r="C10" s="7" t="n">
        <v>1249400</v>
      </c>
      <c r="D10" s="7" t="n">
        <v>91400</v>
      </c>
      <c r="E10" s="7" t="n">
        <v>47400</v>
      </c>
      <c r="F10" s="7" t="n">
        <v>5600</v>
      </c>
      <c r="G10" s="7" t="n">
        <v>124000</v>
      </c>
      <c r="H10" s="7" t="n">
        <v>43200</v>
      </c>
      <c r="I10" s="7" t="n">
        <v>50100</v>
      </c>
      <c r="J10" s="7" t="n">
        <v>6060</v>
      </c>
    </row>
    <row r="11" customFormat="false" ht="12.8" hidden="false" customHeight="false" outlineLevel="0" collapsed="false">
      <c r="A11" s="0" t="n">
        <v>2007</v>
      </c>
      <c r="B11" s="7" t="n">
        <v>62500</v>
      </c>
      <c r="C11" s="7" t="n">
        <v>1043500</v>
      </c>
      <c r="D11" s="7" t="n">
        <v>90700</v>
      </c>
      <c r="E11" s="7" t="n">
        <v>44500</v>
      </c>
      <c r="F11" s="7" t="n">
        <v>5500</v>
      </c>
      <c r="G11" s="7" t="n">
        <v>113800</v>
      </c>
      <c r="H11" s="7" t="n">
        <v>41800</v>
      </c>
      <c r="I11" s="7" t="n">
        <v>47000</v>
      </c>
      <c r="J11" s="7" t="n">
        <v>6250</v>
      </c>
    </row>
    <row r="12" customFormat="false" ht="12.8" hidden="false" customHeight="false" outlineLevel="0" collapsed="false">
      <c r="A12" s="0" t="n">
        <v>2006</v>
      </c>
      <c r="B12" s="7" t="n">
        <v>84700</v>
      </c>
      <c r="C12" s="7" t="n">
        <v>851200</v>
      </c>
      <c r="D12" s="7" t="n">
        <v>95800</v>
      </c>
      <c r="E12" s="7" t="n">
        <v>41700</v>
      </c>
      <c r="F12" s="7" t="n">
        <v>5100</v>
      </c>
      <c r="G12" s="7" t="n">
        <v>91700</v>
      </c>
      <c r="H12" s="7" t="n">
        <v>36100</v>
      </c>
      <c r="I12" s="7" t="n">
        <v>43300</v>
      </c>
      <c r="J12" s="7" t="n">
        <v>8470</v>
      </c>
    </row>
    <row r="13" customFormat="false" ht="12.8" hidden="false" customHeight="false" outlineLevel="0" collapsed="false">
      <c r="A13" s="0" t="n">
        <v>2005</v>
      </c>
      <c r="B13" s="7" t="n">
        <v>62600</v>
      </c>
      <c r="C13" s="7" t="n">
        <v>706200</v>
      </c>
      <c r="D13" s="7" t="n">
        <v>85400</v>
      </c>
      <c r="E13" s="7" t="n">
        <v>42000</v>
      </c>
      <c r="F13" s="7" t="n">
        <v>5100</v>
      </c>
      <c r="G13" s="7" t="n">
        <v>92600</v>
      </c>
      <c r="H13" s="7" t="n">
        <v>38200</v>
      </c>
      <c r="I13" s="7" t="n">
        <v>43200</v>
      </c>
      <c r="J13" s="7" t="n">
        <v>6260</v>
      </c>
    </row>
    <row r="14" customFormat="false" ht="12.8" hidden="false" customHeight="false" outlineLevel="0" collapsed="false">
      <c r="A14" s="0" t="n">
        <v>2004</v>
      </c>
      <c r="B14" s="7" t="n">
        <v>47900</v>
      </c>
      <c r="C14" s="7" t="n">
        <v>573200</v>
      </c>
      <c r="D14" s="7" t="n">
        <v>62600</v>
      </c>
      <c r="E14" s="7" t="n">
        <v>51300</v>
      </c>
      <c r="F14" s="7" t="n">
        <v>4500</v>
      </c>
      <c r="G14" s="7" t="n">
        <v>85900</v>
      </c>
      <c r="H14" s="7" t="n">
        <v>42300</v>
      </c>
      <c r="I14" s="7" t="n">
        <v>39400</v>
      </c>
      <c r="J14" s="7" t="n">
        <v>4790</v>
      </c>
    </row>
    <row r="15" customFormat="false" ht="12.8" hidden="false" customHeight="false" outlineLevel="0" collapsed="false">
      <c r="A15" s="0" t="n">
        <v>2003</v>
      </c>
      <c r="B15" s="7" t="n">
        <v>63900</v>
      </c>
      <c r="C15" s="7" t="n">
        <v>480800</v>
      </c>
      <c r="D15" s="7" t="n">
        <v>49100</v>
      </c>
      <c r="E15" s="7" t="n">
        <v>52000</v>
      </c>
      <c r="F15" s="7" t="n">
        <v>3900</v>
      </c>
      <c r="G15" s="7" t="n">
        <v>86900</v>
      </c>
      <c r="H15" s="7" t="n">
        <v>47600</v>
      </c>
      <c r="I15" s="7" t="n">
        <v>37900</v>
      </c>
      <c r="J15" s="7" t="n">
        <v>6390</v>
      </c>
    </row>
    <row r="16" customFormat="false" ht="12.8" hidden="false" customHeight="false" outlineLevel="0" collapsed="false">
      <c r="A16" s="0" t="n">
        <v>2002</v>
      </c>
      <c r="B16" s="7" t="n">
        <v>41800</v>
      </c>
      <c r="C16" s="7" t="n">
        <v>405656.27529093</v>
      </c>
      <c r="D16" s="7" t="n">
        <v>28400</v>
      </c>
      <c r="E16" s="7" t="n">
        <v>32400</v>
      </c>
      <c r="F16" s="7" t="n">
        <v>6000</v>
      </c>
      <c r="G16" s="7" t="n">
        <v>65700</v>
      </c>
      <c r="H16" s="7" t="n">
        <v>69500</v>
      </c>
      <c r="I16" s="7" t="n">
        <v>36000</v>
      </c>
      <c r="J16" s="7" t="n">
        <v>4180</v>
      </c>
    </row>
    <row r="17" customFormat="false" ht="12.8" hidden="false" customHeight="false" outlineLevel="0" collapsed="false">
      <c r="A17" s="0" t="n">
        <v>2001</v>
      </c>
      <c r="B17" s="7" t="n">
        <v>27343.3489827856</v>
      </c>
      <c r="C17" s="7" t="n">
        <v>334255.673091872</v>
      </c>
      <c r="D17" s="7" t="n">
        <v>21561.0616608404</v>
      </c>
      <c r="E17" s="7" t="n">
        <v>37531.1192946448</v>
      </c>
      <c r="F17" s="7" t="n">
        <v>2992.81352610186</v>
      </c>
      <c r="G17" s="7" t="n">
        <v>58857.3439573659</v>
      </c>
      <c r="H17" s="7" t="n">
        <v>27648.35000591</v>
      </c>
      <c r="I17" s="7" t="n">
        <v>29046.2313138799</v>
      </c>
      <c r="J17" s="7" t="n">
        <v>2734.33489827856</v>
      </c>
    </row>
    <row r="18" customFormat="false" ht="12.8" hidden="false" customHeight="false" outlineLevel="0" collapsed="false">
      <c r="A18" s="0" t="n">
        <v>2000</v>
      </c>
      <c r="B18" s="7" t="n">
        <v>34243.38</v>
      </c>
      <c r="C18" s="7" t="n">
        <v>275422.474147532</v>
      </c>
      <c r="D18" s="7" t="n">
        <v>15125.6047559563</v>
      </c>
      <c r="E18" s="7" t="n">
        <v>35922.7369663898</v>
      </c>
      <c r="F18" s="7" t="n">
        <v>2617.22323972863</v>
      </c>
      <c r="G18" s="7" t="n">
        <v>52306.2892422919</v>
      </c>
      <c r="H18" s="7" t="n">
        <v>25841.0949411145</v>
      </c>
      <c r="I18" s="7" t="n">
        <v>26023.2077033512</v>
      </c>
      <c r="J18" s="7" t="n">
        <v>3424.338</v>
      </c>
    </row>
    <row r="19" customFormat="false" ht="12.8" hidden="false" customHeight="false" outlineLevel="0" collapsed="false">
      <c r="A19" s="0" t="n">
        <v>1999</v>
      </c>
      <c r="B19" s="7" t="n">
        <v>30995.13</v>
      </c>
      <c r="C19" s="7" t="n">
        <v>226944.657554693</v>
      </c>
      <c r="D19" s="7" t="n">
        <v>10610.9765294595</v>
      </c>
      <c r="E19" s="7" t="n">
        <v>34383.2812718846</v>
      </c>
      <c r="F19" s="7" t="n">
        <v>2288.76855401599</v>
      </c>
      <c r="G19" s="7" t="n">
        <v>46484.3927765432</v>
      </c>
      <c r="H19" s="7" t="n">
        <v>24151.972454521</v>
      </c>
      <c r="I19" s="7" t="n">
        <v>23314.8091349169</v>
      </c>
      <c r="J19" s="7" t="n">
        <v>3099.513</v>
      </c>
    </row>
    <row r="20" customFormat="false" ht="12.8" hidden="false" customHeight="false" outlineLevel="0" collapsed="false">
      <c r="A20" s="0" t="n">
        <v>1998</v>
      </c>
      <c r="B20" s="7" t="n">
        <v>27746.88</v>
      </c>
      <c r="C20" s="7" t="n">
        <v>186999.545886833</v>
      </c>
      <c r="D20" s="7" t="n">
        <v>7443.85594661286</v>
      </c>
      <c r="E20" s="7" t="n">
        <v>32909.7983855639</v>
      </c>
      <c r="F20" s="7" t="n">
        <v>2001.53407410351</v>
      </c>
      <c r="G20" s="7" t="n">
        <v>41310.4963687014</v>
      </c>
      <c r="H20" s="7" t="n">
        <v>22573.2607218532</v>
      </c>
      <c r="I20" s="7" t="n">
        <v>20888.2906056045</v>
      </c>
      <c r="J20" s="7" t="n">
        <v>2774.688</v>
      </c>
    </row>
    <row r="21" customFormat="false" ht="12.8" hidden="false" customHeight="false" outlineLevel="0" collapsed="false">
      <c r="A21" s="0" t="n">
        <v>1997</v>
      </c>
      <c r="B21" s="7" t="n">
        <v>24498.63</v>
      </c>
      <c r="C21" s="7" t="n">
        <v>154085.275849486</v>
      </c>
      <c r="D21" s="7" t="n">
        <v>5222.04447442558</v>
      </c>
      <c r="E21" s="7" t="n">
        <v>31499.4610669716</v>
      </c>
      <c r="F21" s="7" t="n">
        <v>1750.34677174676</v>
      </c>
      <c r="G21" s="7" t="n">
        <v>36712.4750544154</v>
      </c>
      <c r="H21" s="7" t="n">
        <v>21097.7426616508</v>
      </c>
      <c r="I21" s="7" t="n">
        <v>18714.3150904349</v>
      </c>
      <c r="J21" s="7" t="n">
        <v>2449.863</v>
      </c>
    </row>
    <row r="22" customFormat="false" ht="12.8" hidden="false" customHeight="false" outlineLevel="0" collapsed="false">
      <c r="A22" s="0" t="n">
        <v>1996</v>
      </c>
      <c r="B22" s="7" t="n">
        <v>21250.38</v>
      </c>
      <c r="C22" s="7" t="n">
        <v>126964.330961425</v>
      </c>
      <c r="D22" s="7" t="n">
        <v>3663.3901419448</v>
      </c>
      <c r="E22" s="7" t="n">
        <v>30149.5632360028</v>
      </c>
      <c r="F22" s="7" t="n">
        <v>1530.68282024454</v>
      </c>
      <c r="G22" s="7" t="n">
        <v>32626.2316625716</v>
      </c>
      <c r="H22" s="7" t="n">
        <v>19718.6729423775</v>
      </c>
      <c r="I22" s="7" t="n">
        <v>16766.5988527616</v>
      </c>
      <c r="J22" s="7" t="n">
        <v>2125.038</v>
      </c>
    </row>
    <row r="23" customFormat="false" ht="12.8" hidden="false" customHeight="false" outlineLevel="0" collapsed="false">
      <c r="A23" s="0" t="n">
        <v>1995</v>
      </c>
      <c r="B23" s="7" t="n">
        <v>18002.13</v>
      </c>
      <c r="C23" s="7" t="n">
        <v>104617.013193582</v>
      </c>
      <c r="D23" s="7" t="n">
        <v>2569.9565367211</v>
      </c>
      <c r="E23" s="7" t="n">
        <v>28857.514780621</v>
      </c>
      <c r="F23" s="7" t="n">
        <v>1338.5861213396</v>
      </c>
      <c r="G23" s="7" t="n">
        <v>28994.8032902174</v>
      </c>
      <c r="H23" s="7" t="n">
        <v>18429.747146135</v>
      </c>
      <c r="I23" s="7" t="n">
        <v>15021.5936693889</v>
      </c>
      <c r="J23" s="7" t="n">
        <v>1800.213</v>
      </c>
    </row>
    <row r="24" customFormat="false" ht="12.8" hidden="false" customHeight="false" outlineLevel="0" collapsed="false">
      <c r="A24" s="0" t="n">
        <v>1994</v>
      </c>
      <c r="B24" s="7" t="n">
        <v>14753.88</v>
      </c>
      <c r="C24" s="7" t="n">
        <v>86203.1041842084</v>
      </c>
      <c r="D24" s="7" t="n">
        <v>1802.88649167169</v>
      </c>
      <c r="E24" s="7" t="n">
        <v>27620.8365870897</v>
      </c>
      <c r="F24" s="7" t="n">
        <v>1170.59705678067</v>
      </c>
      <c r="G24" s="7" t="n">
        <v>25767.5672303535</v>
      </c>
      <c r="H24" s="7" t="n">
        <v>17225.0729480135</v>
      </c>
      <c r="I24" s="7" t="n">
        <v>13458.2021285169</v>
      </c>
      <c r="J24" s="7" t="n">
        <v>1475.388</v>
      </c>
    </row>
    <row r="25" customFormat="false" ht="12.8" hidden="false" customHeight="false" outlineLevel="0" collapsed="false">
      <c r="A25" s="0" t="n">
        <v>1993</v>
      </c>
      <c r="B25" s="7" t="n">
        <v>11505.63</v>
      </c>
      <c r="C25" s="7" t="n">
        <v>71030.2745619713</v>
      </c>
      <c r="D25" s="7" t="n">
        <v>1264.76835518756</v>
      </c>
      <c r="E25" s="7" t="n">
        <v>26437.1557831806</v>
      </c>
      <c r="F25" s="7" t="n">
        <v>1023.69018137752</v>
      </c>
      <c r="G25" s="7" t="n">
        <v>22899.535283097</v>
      </c>
      <c r="H25" s="7" t="n">
        <v>16099.1431793251</v>
      </c>
      <c r="I25" s="7" t="n">
        <v>12057.5225584161</v>
      </c>
      <c r="J25" s="7" t="n">
        <v>1150.563</v>
      </c>
    </row>
    <row r="26" customFormat="false" ht="12.8" hidden="false" customHeight="false" outlineLevel="0" collapsed="false">
      <c r="A26" s="0" t="n">
        <v>1992</v>
      </c>
      <c r="B26" s="7" t="n">
        <v>8257.38000000001</v>
      </c>
      <c r="C26" s="7" t="n">
        <v>58528.0536251649</v>
      </c>
      <c r="D26" s="7" t="n">
        <v>887.265504330564</v>
      </c>
      <c r="E26" s="7" t="n">
        <v>25304.2011852329</v>
      </c>
      <c r="F26" s="7" t="n">
        <v>895.219735414974</v>
      </c>
      <c r="G26" s="7" t="n">
        <v>20350.7266127974</v>
      </c>
      <c r="H26" s="7" t="n">
        <v>15046.8106515799</v>
      </c>
      <c r="I26" s="7" t="n">
        <v>10802.620502976</v>
      </c>
      <c r="J26" s="7" t="n">
        <v>825.738000000001</v>
      </c>
    </row>
    <row r="27" customFormat="false" ht="12.8" hidden="false" customHeight="false" outlineLevel="0" collapsed="false">
      <c r="A27" s="0" t="n">
        <f aca="false">A26-1</f>
        <v>1991</v>
      </c>
      <c r="B27" s="7" t="n">
        <v>4128.69000000001</v>
      </c>
      <c r="C27" s="7" t="n">
        <v>29264.0268125825</v>
      </c>
      <c r="D27" s="7" t="n">
        <v>443.632752165282</v>
      </c>
      <c r="E27" s="7" t="n">
        <v>12652.1005926165</v>
      </c>
      <c r="F27" s="7" t="n">
        <v>447.609867707487</v>
      </c>
      <c r="G27" s="7" t="n">
        <v>10175.3633063987</v>
      </c>
      <c r="H27" s="7" t="n">
        <v>7523.40532578995</v>
      </c>
      <c r="I27" s="7" t="n">
        <v>5401.310251488</v>
      </c>
      <c r="J27" s="7" t="n">
        <v>412.869000000001</v>
      </c>
    </row>
    <row r="28" customFormat="false" ht="12.8" hidden="false" customHeight="false" outlineLevel="0" collapsed="false">
      <c r="A28" s="0" t="n">
        <f aca="false">A27-1</f>
        <v>1990</v>
      </c>
      <c r="B28" s="7" t="n">
        <v>2064.345</v>
      </c>
      <c r="C28" s="7" t="n">
        <v>14632.0134062912</v>
      </c>
      <c r="D28" s="7" t="n">
        <v>221.816376082641</v>
      </c>
      <c r="E28" s="7" t="n">
        <v>6326.05029630823</v>
      </c>
      <c r="F28" s="7" t="n">
        <v>223.804933853744</v>
      </c>
      <c r="G28" s="7" t="n">
        <v>5087.68165319935</v>
      </c>
      <c r="H28" s="7" t="n">
        <v>3761.70266289497</v>
      </c>
      <c r="I28" s="7" t="n">
        <v>2700.655125744</v>
      </c>
      <c r="J28" s="7" t="n">
        <v>206.4345</v>
      </c>
    </row>
    <row r="29" customFormat="false" ht="12.8" hidden="false" customHeight="false" outlineLevel="0" collapsed="false">
      <c r="A29" s="0" t="n">
        <f aca="false">A28-1</f>
        <v>1989</v>
      </c>
      <c r="B29" s="7" t="n">
        <v>1032.1725</v>
      </c>
      <c r="C29" s="7" t="n">
        <v>7316.00670314561</v>
      </c>
      <c r="D29" s="7" t="n">
        <v>110.908188041321</v>
      </c>
      <c r="E29" s="7" t="n">
        <v>3163.02514815411</v>
      </c>
      <c r="F29" s="7" t="n">
        <v>111.902466926872</v>
      </c>
      <c r="G29" s="7" t="n">
        <v>2543.84082659967</v>
      </c>
      <c r="H29" s="7" t="n">
        <v>1880.85133144749</v>
      </c>
      <c r="I29" s="7" t="n">
        <v>1350.327562872</v>
      </c>
      <c r="J29" s="7" t="n">
        <v>103.21725</v>
      </c>
    </row>
    <row r="30" customFormat="false" ht="12.8" hidden="false" customHeight="false" outlineLevel="0" collapsed="false">
      <c r="A30" s="0" t="n">
        <f aca="false">A29-1</f>
        <v>1988</v>
      </c>
      <c r="B30" s="7" t="n">
        <v>516.086250000001</v>
      </c>
      <c r="C30" s="7" t="n">
        <v>3658.00335157281</v>
      </c>
      <c r="D30" s="7" t="n">
        <v>55.4540940206603</v>
      </c>
      <c r="E30" s="7" t="n">
        <v>1581.51257407706</v>
      </c>
      <c r="F30" s="7" t="n">
        <v>55.9512334634359</v>
      </c>
      <c r="G30" s="7" t="n">
        <v>1271.92041329984</v>
      </c>
      <c r="H30" s="7" t="n">
        <v>940.425665723744</v>
      </c>
      <c r="I30" s="7" t="n">
        <v>675.163781436</v>
      </c>
      <c r="J30" s="7" t="n">
        <v>51.6086250000001</v>
      </c>
    </row>
    <row r="31" customFormat="false" ht="12.8" hidden="false" customHeight="false" outlineLevel="0" collapsed="false">
      <c r="A31" s="0" t="n">
        <f aca="false">A30-1</f>
        <v>1987</v>
      </c>
      <c r="B31" s="7" t="n">
        <v>258.043125</v>
      </c>
      <c r="C31" s="7" t="n">
        <v>1829.0016757864</v>
      </c>
      <c r="D31" s="7" t="n">
        <v>27.7270470103301</v>
      </c>
      <c r="E31" s="7" t="n">
        <v>790.756287038528</v>
      </c>
      <c r="F31" s="7" t="n">
        <v>27.9756167317179</v>
      </c>
      <c r="G31" s="7" t="n">
        <v>635.960206649919</v>
      </c>
      <c r="H31" s="7" t="n">
        <v>470.212832861872</v>
      </c>
      <c r="I31" s="7" t="n">
        <v>337.581890718</v>
      </c>
      <c r="J31" s="7" t="n">
        <v>25.8043125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2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2" activeCellId="0" sqref="A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5.55"/>
    <col collapsed="false" customWidth="true" hidden="false" outlineLevel="0" max="5" min="2" style="0" width="18.9"/>
    <col collapsed="false" customWidth="true" hidden="false" outlineLevel="0" max="6" min="6" style="0" width="10.58"/>
    <col collapsed="false" customWidth="true" hidden="false" outlineLevel="0" max="7" min="7" style="0" width="14.04"/>
    <col collapsed="false" customWidth="true" hidden="false" outlineLevel="0" max="8" min="8" style="0" width="13.36"/>
    <col collapsed="false" customWidth="true" hidden="false" outlineLevel="0" max="9" min="9" style="0" width="10.58"/>
    <col collapsed="false" customWidth="true" hidden="false" outlineLevel="0" max="10" min="10" style="0" width="11.78"/>
    <col collapsed="false" customWidth="true" hidden="false" outlineLevel="0" max="11" min="11" style="0" width="15.27"/>
    <col collapsed="false" customWidth="true" hidden="false" outlineLevel="0" max="12" min="12" style="0" width="14.56"/>
    <col collapsed="false" customWidth="true" hidden="false" outlineLevel="0" max="13" min="13" style="0" width="12.83"/>
    <col collapsed="false" customWidth="true" hidden="false" outlineLevel="0" max="14" min="14" style="0" width="14.39"/>
    <col collapsed="false" customWidth="true" hidden="false" outlineLevel="0" max="15" min="15" style="0" width="17.86"/>
    <col collapsed="false" customWidth="true" hidden="false" outlineLevel="0" max="16" min="16" style="0" width="17.16"/>
    <col collapsed="false" customWidth="true" hidden="false" outlineLevel="0" max="18" min="17" style="0" width="15.42"/>
    <col collapsed="false" customWidth="true" hidden="false" outlineLevel="0" max="19" min="19" style="0" width="18.9"/>
    <col collapsed="false" customWidth="true" hidden="false" outlineLevel="0" max="20" min="20" style="0" width="18.2"/>
    <col collapsed="false" customWidth="true" hidden="false" outlineLevel="0" max="21" min="21" style="0" width="16.47"/>
    <col collapsed="false" customWidth="true" hidden="false" outlineLevel="0" max="22" min="22" style="0" width="14.56"/>
    <col collapsed="false" customWidth="true" hidden="false" outlineLevel="0" max="23" min="23" style="0" width="18.05"/>
    <col collapsed="false" customWidth="true" hidden="false" outlineLevel="0" max="24" min="24" style="0" width="17.34"/>
    <col collapsed="false" customWidth="true" hidden="false" outlineLevel="0" max="25" min="25" style="0" width="15.61"/>
    <col collapsed="false" customWidth="true" hidden="false" outlineLevel="0" max="26" min="26" style="0" width="16.12"/>
    <col collapsed="false" customWidth="true" hidden="false" outlineLevel="0" max="27" min="27" style="0" width="19.77"/>
    <col collapsed="false" customWidth="true" hidden="false" outlineLevel="0" max="28" min="28" style="0" width="19.08"/>
    <col collapsed="false" customWidth="true" hidden="false" outlineLevel="0" max="29" min="29" style="0" width="17.34"/>
    <col collapsed="false" customWidth="true" hidden="false" outlineLevel="0" max="30" min="30" style="0" width="16.3"/>
    <col collapsed="false" customWidth="true" hidden="false" outlineLevel="0" max="31" min="31" style="0" width="19.94"/>
    <col collapsed="false" customWidth="true" hidden="false" outlineLevel="0" max="32" min="32" style="0" width="19.25"/>
    <col collapsed="false" customWidth="true" hidden="false" outlineLevel="0" max="33" min="33" style="0" width="17.52"/>
    <col collapsed="false" customWidth="true" hidden="false" outlineLevel="0" max="34" min="34" style="0" width="17.34"/>
    <col collapsed="false" customWidth="true" hidden="false" outlineLevel="0" max="35" min="35" style="0" width="17.16"/>
    <col collapsed="false" customWidth="true" hidden="false" outlineLevel="0" max="36" min="36" style="0" width="20.11"/>
    <col collapsed="false" customWidth="true" hidden="false" outlineLevel="0" max="37" min="37" style="0" width="19.25"/>
    <col collapsed="false" customWidth="true" hidden="false" outlineLevel="0" max="38" min="38" style="0" width="19.08"/>
    <col collapsed="false" customWidth="true" hidden="false" outlineLevel="0" max="39" min="39" style="0" width="22.03"/>
    <col collapsed="false" customWidth="true" hidden="false" outlineLevel="0" max="40" min="40" style="0" width="20.98"/>
    <col collapsed="false" customWidth="true" hidden="false" outlineLevel="0" max="41" min="41" style="0" width="20.83"/>
    <col collapsed="false" customWidth="true" hidden="false" outlineLevel="0" max="42" min="42" style="0" width="23.77"/>
    <col collapsed="false" customWidth="true" hidden="false" outlineLevel="0" max="43" min="43" style="0" width="19.59"/>
    <col collapsed="false" customWidth="true" hidden="false" outlineLevel="0" max="44" min="44" style="0" width="19.42"/>
    <col collapsed="false" customWidth="true" hidden="false" outlineLevel="0" max="45" min="45" style="0" width="22.37"/>
    <col collapsed="false" customWidth="true" hidden="false" outlineLevel="0" max="46" min="46" style="0" width="24.11"/>
    <col collapsed="false" customWidth="true" hidden="false" outlineLevel="0" max="47" min="47" style="0" width="23.94"/>
    <col collapsed="false" customWidth="true" hidden="false" outlineLevel="0" max="48" min="48" style="0" width="26.89"/>
    <col collapsed="false" customWidth="true" hidden="false" outlineLevel="0" max="49" min="49" style="0" width="18.56"/>
    <col collapsed="false" customWidth="true" hidden="false" outlineLevel="0" max="50" min="50" style="0" width="22.03"/>
    <col collapsed="false" customWidth="true" hidden="false" outlineLevel="0" max="51" min="51" style="0" width="14.21"/>
    <col collapsed="false" customWidth="true" hidden="false" outlineLevel="0" max="52" min="52" style="0" width="17.67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5" t="s">
        <v>140</v>
      </c>
      <c r="B1" s="5" t="s">
        <v>81</v>
      </c>
      <c r="C1" s="5" t="s">
        <v>82</v>
      </c>
      <c r="D1" s="5" t="s">
        <v>83</v>
      </c>
      <c r="E1" s="5" t="s">
        <v>84</v>
      </c>
      <c r="F1" s="5" t="s">
        <v>85</v>
      </c>
      <c r="G1" s="5" t="s">
        <v>86</v>
      </c>
      <c r="H1" s="5" t="s">
        <v>87</v>
      </c>
      <c r="I1" s="5" t="s">
        <v>88</v>
      </c>
      <c r="J1" s="5" t="s">
        <v>89</v>
      </c>
      <c r="K1" s="5" t="s">
        <v>90</v>
      </c>
      <c r="L1" s="5" t="s">
        <v>91</v>
      </c>
      <c r="M1" s="5" t="s">
        <v>92</v>
      </c>
      <c r="N1" s="5" t="s">
        <v>93</v>
      </c>
      <c r="O1" s="5" t="s">
        <v>94</v>
      </c>
      <c r="P1" s="5" t="s">
        <v>95</v>
      </c>
      <c r="Q1" s="5" t="s">
        <v>96</v>
      </c>
      <c r="R1" s="5" t="s">
        <v>97</v>
      </c>
      <c r="S1" s="5" t="s">
        <v>98</v>
      </c>
      <c r="T1" s="5" t="s">
        <v>99</v>
      </c>
      <c r="U1" s="5" t="s">
        <v>100</v>
      </c>
      <c r="V1" s="5" t="s">
        <v>101</v>
      </c>
      <c r="W1" s="5" t="s">
        <v>102</v>
      </c>
      <c r="X1" s="5" t="s">
        <v>103</v>
      </c>
      <c r="Y1" s="5" t="s">
        <v>104</v>
      </c>
      <c r="Z1" s="5" t="s">
        <v>105</v>
      </c>
      <c r="AA1" s="5" t="s">
        <v>106</v>
      </c>
      <c r="AB1" s="5" t="s">
        <v>107</v>
      </c>
      <c r="AC1" s="5" t="s">
        <v>108</v>
      </c>
      <c r="AD1" s="5" t="s">
        <v>109</v>
      </c>
      <c r="AE1" s="5" t="s">
        <v>110</v>
      </c>
      <c r="AF1" s="5" t="s">
        <v>111</v>
      </c>
      <c r="AG1" s="5" t="s">
        <v>112</v>
      </c>
      <c r="AH1" s="5" t="s">
        <v>113</v>
      </c>
      <c r="AI1" s="5" t="s">
        <v>114</v>
      </c>
      <c r="AJ1" s="5" t="s">
        <v>115</v>
      </c>
      <c r="AK1" s="5" t="s">
        <v>116</v>
      </c>
      <c r="AL1" s="5" t="s">
        <v>117</v>
      </c>
      <c r="AM1" s="5" t="s">
        <v>118</v>
      </c>
      <c r="AN1" s="5" t="s">
        <v>119</v>
      </c>
      <c r="AO1" s="5" t="s">
        <v>120</v>
      </c>
      <c r="AP1" s="5" t="s">
        <v>121</v>
      </c>
      <c r="AQ1" s="5" t="s">
        <v>122</v>
      </c>
      <c r="AR1" s="5" t="s">
        <v>123</v>
      </c>
      <c r="AS1" s="5" t="s">
        <v>124</v>
      </c>
      <c r="AT1" s="5" t="s">
        <v>125</v>
      </c>
      <c r="AU1" s="5" t="s">
        <v>126</v>
      </c>
      <c r="AV1" s="5" t="s">
        <v>127</v>
      </c>
      <c r="AW1" s="5" t="s">
        <v>128</v>
      </c>
      <c r="AX1" s="5" t="s">
        <v>129</v>
      </c>
      <c r="AY1" s="5" t="s">
        <v>130</v>
      </c>
      <c r="AZ1" s="5" t="s">
        <v>131</v>
      </c>
    </row>
    <row r="2" customFormat="false" ht="12.8" hidden="false" customHeight="false" outlineLevel="0" collapsed="false">
      <c r="A2" s="0" t="n">
        <v>1</v>
      </c>
      <c r="B2" s="6" t="n">
        <v>0.159697964705882</v>
      </c>
      <c r="C2" s="0" t="n">
        <v>0.159697964705882</v>
      </c>
      <c r="D2" s="0" t="n">
        <v>0.159697964705882</v>
      </c>
      <c r="E2" s="0" t="n">
        <v>0.159697964705882</v>
      </c>
      <c r="F2" s="0" t="n">
        <v>0.1588642</v>
      </c>
      <c r="G2" s="0" t="n">
        <v>0.1588642</v>
      </c>
      <c r="H2" s="0" t="n">
        <v>0.1588642</v>
      </c>
      <c r="I2" s="0" t="n">
        <v>0.1588642</v>
      </c>
      <c r="J2" s="0" t="n">
        <v>0.1588642</v>
      </c>
      <c r="K2" s="0" t="n">
        <v>0.1588642</v>
      </c>
      <c r="L2" s="0" t="n">
        <v>0.1588642</v>
      </c>
      <c r="M2" s="0" t="n">
        <v>0.1588642</v>
      </c>
      <c r="N2" s="0" t="n">
        <v>0.1588642</v>
      </c>
      <c r="O2" s="0" t="n">
        <v>0.1588642</v>
      </c>
      <c r="P2" s="0" t="n">
        <v>0.1588642</v>
      </c>
      <c r="Q2" s="0" t="n">
        <v>0.1588642</v>
      </c>
      <c r="R2" s="0" t="n">
        <v>0.1588642</v>
      </c>
      <c r="S2" s="0" t="n">
        <v>0.1588642</v>
      </c>
      <c r="T2" s="0" t="n">
        <v>0.1588642</v>
      </c>
      <c r="U2" s="0" t="n">
        <v>0.1588642</v>
      </c>
      <c r="V2" s="0" t="n">
        <v>0.1588642</v>
      </c>
      <c r="W2" s="0" t="n">
        <v>0.1588642</v>
      </c>
      <c r="X2" s="0" t="n">
        <v>0.1588642</v>
      </c>
      <c r="Y2" s="0" t="n">
        <v>0.1588642</v>
      </c>
      <c r="Z2" s="0" t="n">
        <v>0.1588642</v>
      </c>
      <c r="AA2" s="0" t="n">
        <v>0.1588642</v>
      </c>
      <c r="AB2" s="0" t="n">
        <v>0.1588642</v>
      </c>
      <c r="AC2" s="0" t="n">
        <v>0.1588642</v>
      </c>
      <c r="AD2" s="0" t="n">
        <v>0.1588642</v>
      </c>
      <c r="AE2" s="0" t="n">
        <v>0.1588642</v>
      </c>
      <c r="AF2" s="0" t="n">
        <v>0.1588642</v>
      </c>
      <c r="AG2" s="0" t="n">
        <v>0.1588642</v>
      </c>
      <c r="AH2" s="0" t="n">
        <v>0.1588642</v>
      </c>
      <c r="AI2" s="0" t="n">
        <v>0.1588642</v>
      </c>
      <c r="AJ2" s="0" t="n">
        <v>0.1588642</v>
      </c>
      <c r="AK2" s="0" t="n">
        <v>0.1588642</v>
      </c>
      <c r="AL2" s="0" t="n">
        <v>0.1588642</v>
      </c>
      <c r="AM2" s="0" t="n">
        <v>0.1588642</v>
      </c>
      <c r="AN2" s="0" t="n">
        <v>0.1588642</v>
      </c>
      <c r="AO2" s="0" t="n">
        <v>0.1588642</v>
      </c>
      <c r="AP2" s="0" t="n">
        <v>0.1588642</v>
      </c>
      <c r="AQ2" s="0" t="n">
        <v>0.1588642</v>
      </c>
      <c r="AR2" s="0" t="n">
        <v>0.1588642</v>
      </c>
      <c r="AS2" s="0" t="n">
        <v>0.1588642</v>
      </c>
      <c r="AT2" s="0" t="n">
        <v>0.1588642</v>
      </c>
      <c r="AU2" s="0" t="n">
        <v>0.1588642</v>
      </c>
      <c r="AV2" s="0" t="n">
        <v>0.1588642</v>
      </c>
      <c r="AW2" s="0" t="n">
        <v>0.1588642</v>
      </c>
      <c r="AX2" s="0" t="n">
        <v>0.1588642</v>
      </c>
      <c r="AY2" s="0" t="n">
        <v>0.1588642</v>
      </c>
      <c r="AZ2" s="0" t="n">
        <v>0.1588642</v>
      </c>
    </row>
    <row r="3" customFormat="false" ht="12.8" hidden="false" customHeight="false" outlineLevel="0" collapsed="false">
      <c r="A3" s="0" t="n">
        <f aca="false">A2+1</f>
        <v>2</v>
      </c>
      <c r="B3" s="0" t="n">
        <v>0.078507647058824</v>
      </c>
      <c r="C3" s="0" t="n">
        <v>0.078507647058824</v>
      </c>
      <c r="D3" s="0" t="n">
        <v>0.078507647058824</v>
      </c>
      <c r="E3" s="0" t="n">
        <v>0.078507647058824</v>
      </c>
      <c r="F3" s="0" t="n">
        <v>0.1132003</v>
      </c>
      <c r="G3" s="0" t="n">
        <v>0.1132003</v>
      </c>
      <c r="H3" s="0" t="n">
        <v>0.1132003</v>
      </c>
      <c r="I3" s="0" t="n">
        <v>0.1132003</v>
      </c>
      <c r="J3" s="0" t="n">
        <v>0.1132003</v>
      </c>
      <c r="K3" s="0" t="n">
        <v>0.1132003</v>
      </c>
      <c r="L3" s="0" t="n">
        <v>0.1132003</v>
      </c>
      <c r="M3" s="0" t="n">
        <v>0.1132003</v>
      </c>
      <c r="N3" s="0" t="n">
        <v>0.1132003</v>
      </c>
      <c r="O3" s="0" t="n">
        <v>0.1132003</v>
      </c>
      <c r="P3" s="0" t="n">
        <v>0.1132003</v>
      </c>
      <c r="Q3" s="0" t="n">
        <v>0.1132003</v>
      </c>
      <c r="R3" s="0" t="n">
        <v>0.1132003</v>
      </c>
      <c r="S3" s="0" t="n">
        <v>0.1132003</v>
      </c>
      <c r="T3" s="0" t="n">
        <v>0.1132003</v>
      </c>
      <c r="U3" s="0" t="n">
        <v>0.1132003</v>
      </c>
      <c r="V3" s="0" t="n">
        <v>0.1132003</v>
      </c>
      <c r="W3" s="0" t="n">
        <v>0.1132003</v>
      </c>
      <c r="X3" s="0" t="n">
        <v>0.1132003</v>
      </c>
      <c r="Y3" s="0" t="n">
        <v>0.1132003</v>
      </c>
      <c r="Z3" s="0" t="n">
        <v>0.1132003</v>
      </c>
      <c r="AA3" s="0" t="n">
        <v>0.1132003</v>
      </c>
      <c r="AB3" s="0" t="n">
        <v>0.1132003</v>
      </c>
      <c r="AC3" s="0" t="n">
        <v>0.1132003</v>
      </c>
      <c r="AD3" s="0" t="n">
        <v>0.1132003</v>
      </c>
      <c r="AE3" s="0" t="n">
        <v>0.1132003</v>
      </c>
      <c r="AF3" s="0" t="n">
        <v>0.1132003</v>
      </c>
      <c r="AG3" s="0" t="n">
        <v>0.1132003</v>
      </c>
      <c r="AH3" s="0" t="n">
        <v>0.1132003</v>
      </c>
      <c r="AI3" s="0" t="n">
        <v>0.1132003</v>
      </c>
      <c r="AJ3" s="0" t="n">
        <v>0.1132003</v>
      </c>
      <c r="AK3" s="0" t="n">
        <v>0.1132003</v>
      </c>
      <c r="AL3" s="0" t="n">
        <v>0.1132003</v>
      </c>
      <c r="AM3" s="0" t="n">
        <v>0.1132003</v>
      </c>
      <c r="AN3" s="0" t="n">
        <v>0.1132003</v>
      </c>
      <c r="AO3" s="0" t="n">
        <v>0.1132003</v>
      </c>
      <c r="AP3" s="0" t="n">
        <v>0.1132003</v>
      </c>
      <c r="AQ3" s="0" t="n">
        <v>0.1132003</v>
      </c>
      <c r="AR3" s="0" t="n">
        <v>0.1132003</v>
      </c>
      <c r="AS3" s="0" t="n">
        <v>0.1132003</v>
      </c>
      <c r="AT3" s="0" t="n">
        <v>0.1132003</v>
      </c>
      <c r="AU3" s="0" t="n">
        <v>0.1132003</v>
      </c>
      <c r="AV3" s="0" t="n">
        <v>0.1132003</v>
      </c>
      <c r="AW3" s="0" t="n">
        <v>0.1132003</v>
      </c>
      <c r="AX3" s="0" t="n">
        <v>0.1132003</v>
      </c>
      <c r="AY3" s="0" t="n">
        <v>0.1132003</v>
      </c>
      <c r="AZ3" s="0" t="n">
        <v>0.1132003</v>
      </c>
    </row>
    <row r="4" customFormat="false" ht="12.8" hidden="false" customHeight="false" outlineLevel="0" collapsed="false">
      <c r="A4" s="0" t="n">
        <f aca="false">A3+1</f>
        <v>3</v>
      </c>
      <c r="B4" s="0" t="n">
        <v>0.043632894117647</v>
      </c>
      <c r="C4" s="0" t="n">
        <v>0.043632894117647</v>
      </c>
      <c r="D4" s="0" t="n">
        <v>0.043632894117647</v>
      </c>
      <c r="E4" s="0" t="n">
        <v>0.043632894117647</v>
      </c>
      <c r="F4" s="0" t="n">
        <v>0.1128166</v>
      </c>
      <c r="G4" s="0" t="n">
        <v>0.1128166</v>
      </c>
      <c r="H4" s="0" t="n">
        <v>0.1128166</v>
      </c>
      <c r="I4" s="0" t="n">
        <v>0.1128166</v>
      </c>
      <c r="J4" s="0" t="n">
        <v>0.1128166</v>
      </c>
      <c r="K4" s="0" t="n">
        <v>0.1128166</v>
      </c>
      <c r="L4" s="0" t="n">
        <v>0.1128166</v>
      </c>
      <c r="M4" s="0" t="n">
        <v>0.1128166</v>
      </c>
      <c r="N4" s="0" t="n">
        <v>0.1128166</v>
      </c>
      <c r="O4" s="0" t="n">
        <v>0.1128166</v>
      </c>
      <c r="P4" s="0" t="n">
        <v>0.1128166</v>
      </c>
      <c r="Q4" s="0" t="n">
        <v>0.1128166</v>
      </c>
      <c r="R4" s="0" t="n">
        <v>0.1128166</v>
      </c>
      <c r="S4" s="0" t="n">
        <v>0.1128166</v>
      </c>
      <c r="T4" s="0" t="n">
        <v>0.1128166</v>
      </c>
      <c r="U4" s="0" t="n">
        <v>0.1128166</v>
      </c>
      <c r="V4" s="0" t="n">
        <v>0.1128166</v>
      </c>
      <c r="W4" s="0" t="n">
        <v>0.1128166</v>
      </c>
      <c r="X4" s="0" t="n">
        <v>0.1128166</v>
      </c>
      <c r="Y4" s="0" t="n">
        <v>0.1128166</v>
      </c>
      <c r="Z4" s="0" t="n">
        <v>0.1128166</v>
      </c>
      <c r="AA4" s="0" t="n">
        <v>0.1128166</v>
      </c>
      <c r="AB4" s="0" t="n">
        <v>0.1128166</v>
      </c>
      <c r="AC4" s="0" t="n">
        <v>0.1128166</v>
      </c>
      <c r="AD4" s="0" t="n">
        <v>0.1128166</v>
      </c>
      <c r="AE4" s="0" t="n">
        <v>0.1128166</v>
      </c>
      <c r="AF4" s="0" t="n">
        <v>0.1128166</v>
      </c>
      <c r="AG4" s="0" t="n">
        <v>0.1128166</v>
      </c>
      <c r="AH4" s="0" t="n">
        <v>0.1128166</v>
      </c>
      <c r="AI4" s="0" t="n">
        <v>0.1128166</v>
      </c>
      <c r="AJ4" s="0" t="n">
        <v>0.1128166</v>
      </c>
      <c r="AK4" s="0" t="n">
        <v>0.1128166</v>
      </c>
      <c r="AL4" s="0" t="n">
        <v>0.1128166</v>
      </c>
      <c r="AM4" s="0" t="n">
        <v>0.1128166</v>
      </c>
      <c r="AN4" s="0" t="n">
        <v>0.1128166</v>
      </c>
      <c r="AO4" s="0" t="n">
        <v>0.1128166</v>
      </c>
      <c r="AP4" s="0" t="n">
        <v>0.1128166</v>
      </c>
      <c r="AQ4" s="0" t="n">
        <v>0.1128166</v>
      </c>
      <c r="AR4" s="0" t="n">
        <v>0.1128166</v>
      </c>
      <c r="AS4" s="0" t="n">
        <v>0.1128166</v>
      </c>
      <c r="AT4" s="0" t="n">
        <v>0.1128166</v>
      </c>
      <c r="AU4" s="0" t="n">
        <v>0.1128166</v>
      </c>
      <c r="AV4" s="0" t="n">
        <v>0.1128166</v>
      </c>
      <c r="AW4" s="0" t="n">
        <v>0.1128166</v>
      </c>
      <c r="AX4" s="0" t="n">
        <v>0.1128166</v>
      </c>
      <c r="AY4" s="0" t="n">
        <v>0.1128166</v>
      </c>
      <c r="AZ4" s="0" t="n">
        <v>0.1128166</v>
      </c>
    </row>
    <row r="5" customFormat="false" ht="12.8" hidden="false" customHeight="false" outlineLevel="0" collapsed="false">
      <c r="A5" s="0" t="n">
        <f aca="false">A4+1</f>
        <v>4</v>
      </c>
      <c r="B5" s="0" t="n">
        <v>0.040555705882353</v>
      </c>
      <c r="C5" s="0" t="n">
        <v>0.040555705882353</v>
      </c>
      <c r="D5" s="0" t="n">
        <v>0.040555705882353</v>
      </c>
      <c r="E5" s="0" t="n">
        <v>0.040555705882353</v>
      </c>
      <c r="F5" s="0" t="n">
        <v>0.1646201</v>
      </c>
      <c r="G5" s="0" t="n">
        <v>0.1646201</v>
      </c>
      <c r="H5" s="0" t="n">
        <v>0.1646201</v>
      </c>
      <c r="I5" s="0" t="n">
        <v>0.1646201</v>
      </c>
      <c r="J5" s="0" t="n">
        <v>0.1646201</v>
      </c>
      <c r="K5" s="0" t="n">
        <v>0.1646201</v>
      </c>
      <c r="L5" s="0" t="n">
        <v>0.1646201</v>
      </c>
      <c r="M5" s="0" t="n">
        <v>0.1646201</v>
      </c>
      <c r="N5" s="0" t="n">
        <v>0.1646201</v>
      </c>
      <c r="O5" s="0" t="n">
        <v>0.1646201</v>
      </c>
      <c r="P5" s="0" t="n">
        <v>0.1646201</v>
      </c>
      <c r="Q5" s="0" t="n">
        <v>0.1646201</v>
      </c>
      <c r="R5" s="0" t="n">
        <v>0.1646201</v>
      </c>
      <c r="S5" s="0" t="n">
        <v>0.1646201</v>
      </c>
      <c r="T5" s="0" t="n">
        <v>0.1646201</v>
      </c>
      <c r="U5" s="0" t="n">
        <v>0.1646201</v>
      </c>
      <c r="V5" s="0" t="n">
        <v>0.1646201</v>
      </c>
      <c r="W5" s="0" t="n">
        <v>0.1646201</v>
      </c>
      <c r="X5" s="0" t="n">
        <v>0.1646201</v>
      </c>
      <c r="Y5" s="0" t="n">
        <v>0.1646201</v>
      </c>
      <c r="Z5" s="0" t="n">
        <v>0.1646201</v>
      </c>
      <c r="AA5" s="0" t="n">
        <v>0.1646201</v>
      </c>
      <c r="AB5" s="0" t="n">
        <v>0.1646201</v>
      </c>
      <c r="AC5" s="0" t="n">
        <v>0.1646201</v>
      </c>
      <c r="AD5" s="0" t="n">
        <v>0.1646201</v>
      </c>
      <c r="AE5" s="0" t="n">
        <v>0.1646201</v>
      </c>
      <c r="AF5" s="0" t="n">
        <v>0.1646201</v>
      </c>
      <c r="AG5" s="0" t="n">
        <v>0.1646201</v>
      </c>
      <c r="AH5" s="0" t="n">
        <v>0.1646201</v>
      </c>
      <c r="AI5" s="0" t="n">
        <v>0.1646201</v>
      </c>
      <c r="AJ5" s="0" t="n">
        <v>0.1646201</v>
      </c>
      <c r="AK5" s="0" t="n">
        <v>0.1646201</v>
      </c>
      <c r="AL5" s="0" t="n">
        <v>0.1646201</v>
      </c>
      <c r="AM5" s="0" t="n">
        <v>0.1646201</v>
      </c>
      <c r="AN5" s="0" t="n">
        <v>0.1646201</v>
      </c>
      <c r="AO5" s="0" t="n">
        <v>0.1646201</v>
      </c>
      <c r="AP5" s="0" t="n">
        <v>0.1646201</v>
      </c>
      <c r="AQ5" s="0" t="n">
        <v>0.1646201</v>
      </c>
      <c r="AR5" s="0" t="n">
        <v>0.1646201</v>
      </c>
      <c r="AS5" s="0" t="n">
        <v>0.1646201</v>
      </c>
      <c r="AT5" s="0" t="n">
        <v>0.1646201</v>
      </c>
      <c r="AU5" s="0" t="n">
        <v>0.1646201</v>
      </c>
      <c r="AV5" s="0" t="n">
        <v>0.1646201</v>
      </c>
      <c r="AW5" s="0" t="n">
        <v>0.1646201</v>
      </c>
      <c r="AX5" s="0" t="n">
        <v>0.1646201</v>
      </c>
      <c r="AY5" s="0" t="n">
        <v>0.1646201</v>
      </c>
      <c r="AZ5" s="0" t="n">
        <v>0.1646201</v>
      </c>
    </row>
    <row r="6" customFormat="false" ht="12.8" hidden="false" customHeight="false" outlineLevel="0" collapsed="false">
      <c r="A6" s="0" t="n">
        <f aca="false">A5+1</f>
        <v>5</v>
      </c>
      <c r="B6" s="0" t="n">
        <v>0.095037647058824</v>
      </c>
      <c r="C6" s="0" t="n">
        <v>0.095037647058824</v>
      </c>
      <c r="D6" s="0" t="n">
        <v>0.095037647058824</v>
      </c>
      <c r="E6" s="0" t="n">
        <v>0.095037647058824</v>
      </c>
      <c r="F6" s="0" t="n">
        <v>0.3300077</v>
      </c>
      <c r="G6" s="0" t="n">
        <v>0.3300077</v>
      </c>
      <c r="H6" s="0" t="n">
        <v>0.3300077</v>
      </c>
      <c r="I6" s="0" t="n">
        <v>0.3300077</v>
      </c>
      <c r="J6" s="0" t="n">
        <v>0.3300077</v>
      </c>
      <c r="K6" s="0" t="n">
        <v>0.3300077</v>
      </c>
      <c r="L6" s="0" t="n">
        <v>0.3300077</v>
      </c>
      <c r="M6" s="0" t="n">
        <v>0.3300077</v>
      </c>
      <c r="N6" s="0" t="n">
        <v>0.3300077</v>
      </c>
      <c r="O6" s="0" t="n">
        <v>0.3300077</v>
      </c>
      <c r="P6" s="0" t="n">
        <v>0.3300077</v>
      </c>
      <c r="Q6" s="0" t="n">
        <v>0.3300077</v>
      </c>
      <c r="R6" s="0" t="n">
        <v>0.3300077</v>
      </c>
      <c r="S6" s="0" t="n">
        <v>0.3300077</v>
      </c>
      <c r="T6" s="0" t="n">
        <v>0.3300077</v>
      </c>
      <c r="U6" s="0" t="n">
        <v>0.3300077</v>
      </c>
      <c r="V6" s="0" t="n">
        <v>0.3300077</v>
      </c>
      <c r="W6" s="0" t="n">
        <v>0.3300077</v>
      </c>
      <c r="X6" s="0" t="n">
        <v>0.3300077</v>
      </c>
      <c r="Y6" s="0" t="n">
        <v>0.3300077</v>
      </c>
      <c r="Z6" s="0" t="n">
        <v>0.3300077</v>
      </c>
      <c r="AA6" s="0" t="n">
        <v>0.3300077</v>
      </c>
      <c r="AB6" s="0" t="n">
        <v>0.3300077</v>
      </c>
      <c r="AC6" s="0" t="n">
        <v>0.3300077</v>
      </c>
      <c r="AD6" s="0" t="n">
        <v>0.3300077</v>
      </c>
      <c r="AE6" s="0" t="n">
        <v>0.3300077</v>
      </c>
      <c r="AF6" s="0" t="n">
        <v>0.3300077</v>
      </c>
      <c r="AG6" s="0" t="n">
        <v>0.3300077</v>
      </c>
      <c r="AH6" s="0" t="n">
        <v>0.3300077</v>
      </c>
      <c r="AI6" s="0" t="n">
        <v>0.3300077</v>
      </c>
      <c r="AJ6" s="0" t="n">
        <v>0.3300077</v>
      </c>
      <c r="AK6" s="0" t="n">
        <v>0.3300077</v>
      </c>
      <c r="AL6" s="0" t="n">
        <v>0.3300077</v>
      </c>
      <c r="AM6" s="0" t="n">
        <v>0.3300077</v>
      </c>
      <c r="AN6" s="0" t="n">
        <v>0.3300077</v>
      </c>
      <c r="AO6" s="0" t="n">
        <v>0.3300077</v>
      </c>
      <c r="AP6" s="0" t="n">
        <v>0.3300077</v>
      </c>
      <c r="AQ6" s="0" t="n">
        <v>0.3300077</v>
      </c>
      <c r="AR6" s="0" t="n">
        <v>0.3300077</v>
      </c>
      <c r="AS6" s="0" t="n">
        <v>0.3300077</v>
      </c>
      <c r="AT6" s="0" t="n">
        <v>0.3300077</v>
      </c>
      <c r="AU6" s="0" t="n">
        <v>0.3300077</v>
      </c>
      <c r="AV6" s="0" t="n">
        <v>0.3300077</v>
      </c>
      <c r="AW6" s="0" t="n">
        <v>0.3300077</v>
      </c>
      <c r="AX6" s="0" t="n">
        <v>0.3300077</v>
      </c>
      <c r="AY6" s="0" t="n">
        <v>0.3300077</v>
      </c>
      <c r="AZ6" s="0" t="n">
        <v>0.3300077</v>
      </c>
    </row>
    <row r="7" customFormat="false" ht="12.8" hidden="false" customHeight="false" outlineLevel="0" collapsed="false">
      <c r="A7" s="0" t="n">
        <f aca="false">A6+1</f>
        <v>6</v>
      </c>
      <c r="B7" s="0" t="n">
        <v>0.366697764705882</v>
      </c>
      <c r="C7" s="0" t="n">
        <v>0.366697764705882</v>
      </c>
      <c r="D7" s="0" t="n">
        <v>0.366697764705882</v>
      </c>
      <c r="E7" s="0" t="n">
        <v>0.366697764705882</v>
      </c>
      <c r="F7" s="0" t="n">
        <v>0.724482</v>
      </c>
      <c r="G7" s="0" t="n">
        <v>0.724482</v>
      </c>
      <c r="H7" s="0" t="n">
        <v>0.724482</v>
      </c>
      <c r="I7" s="0" t="n">
        <v>0.724482</v>
      </c>
      <c r="J7" s="0" t="n">
        <v>0.724482</v>
      </c>
      <c r="K7" s="0" t="n">
        <v>0.724482</v>
      </c>
      <c r="L7" s="0" t="n">
        <v>0.724482</v>
      </c>
      <c r="M7" s="0" t="n">
        <v>0.724482</v>
      </c>
      <c r="N7" s="0" t="n">
        <v>0.724482</v>
      </c>
      <c r="O7" s="0" t="n">
        <v>0.724482</v>
      </c>
      <c r="P7" s="0" t="n">
        <v>0.724482</v>
      </c>
      <c r="Q7" s="0" t="n">
        <v>0.724482</v>
      </c>
      <c r="R7" s="0" t="n">
        <v>0.724482</v>
      </c>
      <c r="S7" s="0" t="n">
        <v>0.724482</v>
      </c>
      <c r="T7" s="0" t="n">
        <v>0.724482</v>
      </c>
      <c r="U7" s="0" t="n">
        <v>0.724482</v>
      </c>
      <c r="V7" s="0" t="n">
        <v>0.724482</v>
      </c>
      <c r="W7" s="0" t="n">
        <v>0.724482</v>
      </c>
      <c r="X7" s="0" t="n">
        <v>0.724482</v>
      </c>
      <c r="Y7" s="0" t="n">
        <v>0.724482</v>
      </c>
      <c r="Z7" s="0" t="n">
        <v>0.724482</v>
      </c>
      <c r="AA7" s="0" t="n">
        <v>0.724482</v>
      </c>
      <c r="AB7" s="0" t="n">
        <v>0.724482</v>
      </c>
      <c r="AC7" s="0" t="n">
        <v>0.724482</v>
      </c>
      <c r="AD7" s="0" t="n">
        <v>0.724482</v>
      </c>
      <c r="AE7" s="0" t="n">
        <v>0.724482</v>
      </c>
      <c r="AF7" s="0" t="n">
        <v>0.724482</v>
      </c>
      <c r="AG7" s="0" t="n">
        <v>0.724482</v>
      </c>
      <c r="AH7" s="0" t="n">
        <v>0.724482</v>
      </c>
      <c r="AI7" s="0" t="n">
        <v>0.724482</v>
      </c>
      <c r="AJ7" s="0" t="n">
        <v>0.724482</v>
      </c>
      <c r="AK7" s="0" t="n">
        <v>0.724482</v>
      </c>
      <c r="AL7" s="0" t="n">
        <v>0.724482</v>
      </c>
      <c r="AM7" s="0" t="n">
        <v>0.724482</v>
      </c>
      <c r="AN7" s="0" t="n">
        <v>0.724482</v>
      </c>
      <c r="AO7" s="0" t="n">
        <v>0.724482</v>
      </c>
      <c r="AP7" s="0" t="n">
        <v>0.724482</v>
      </c>
      <c r="AQ7" s="0" t="n">
        <v>0.724482</v>
      </c>
      <c r="AR7" s="0" t="n">
        <v>0.724482</v>
      </c>
      <c r="AS7" s="0" t="n">
        <v>0.724482</v>
      </c>
      <c r="AT7" s="0" t="n">
        <v>0.724482</v>
      </c>
      <c r="AU7" s="0" t="n">
        <v>0.724482</v>
      </c>
      <c r="AV7" s="0" t="n">
        <v>0.724482</v>
      </c>
      <c r="AW7" s="0" t="n">
        <v>0.724482</v>
      </c>
      <c r="AX7" s="0" t="n">
        <v>0.724482</v>
      </c>
      <c r="AY7" s="0" t="n">
        <v>0.724482</v>
      </c>
      <c r="AZ7" s="0" t="n">
        <v>0.724482</v>
      </c>
    </row>
    <row r="8" customFormat="false" ht="12.8" hidden="false" customHeight="false" outlineLevel="0" collapsed="false">
      <c r="A8" s="0" t="n">
        <f aca="false">A7+1</f>
        <v>7</v>
      </c>
      <c r="B8" s="0" t="n">
        <v>0.806932341176471</v>
      </c>
      <c r="C8" s="0" t="n">
        <v>0.806932341176471</v>
      </c>
      <c r="D8" s="0" t="n">
        <v>0.806932341176471</v>
      </c>
      <c r="E8" s="0" t="n">
        <v>0.806932341176471</v>
      </c>
      <c r="F8" s="0" t="n">
        <v>1.0502686</v>
      </c>
      <c r="G8" s="0" t="n">
        <v>1.0502686</v>
      </c>
      <c r="H8" s="0" t="n">
        <v>1.0502686</v>
      </c>
      <c r="I8" s="0" t="n">
        <v>1.0502686</v>
      </c>
      <c r="J8" s="0" t="n">
        <v>1.0502686</v>
      </c>
      <c r="K8" s="0" t="n">
        <v>1.0502686</v>
      </c>
      <c r="L8" s="0" t="n">
        <v>1.0502686</v>
      </c>
      <c r="M8" s="0" t="n">
        <v>1.0502686</v>
      </c>
      <c r="N8" s="0" t="n">
        <v>1.0502686</v>
      </c>
      <c r="O8" s="0" t="n">
        <v>1.0502686</v>
      </c>
      <c r="P8" s="0" t="n">
        <v>1.0502686</v>
      </c>
      <c r="Q8" s="0" t="n">
        <v>1.0502686</v>
      </c>
      <c r="R8" s="0" t="n">
        <v>1.0502686</v>
      </c>
      <c r="S8" s="0" t="n">
        <v>1.0502686</v>
      </c>
      <c r="T8" s="0" t="n">
        <v>1.0502686</v>
      </c>
      <c r="U8" s="0" t="n">
        <v>1.0502686</v>
      </c>
      <c r="V8" s="0" t="n">
        <v>1.0502686</v>
      </c>
      <c r="W8" s="0" t="n">
        <v>1.0502686</v>
      </c>
      <c r="X8" s="0" t="n">
        <v>1.0502686</v>
      </c>
      <c r="Y8" s="0" t="n">
        <v>1.0502686</v>
      </c>
      <c r="Z8" s="0" t="n">
        <v>1.0502686</v>
      </c>
      <c r="AA8" s="0" t="n">
        <v>1.0502686</v>
      </c>
      <c r="AB8" s="0" t="n">
        <v>1.0502686</v>
      </c>
      <c r="AC8" s="0" t="n">
        <v>1.0502686</v>
      </c>
      <c r="AD8" s="0" t="n">
        <v>1.0502686</v>
      </c>
      <c r="AE8" s="0" t="n">
        <v>1.0502686</v>
      </c>
      <c r="AF8" s="0" t="n">
        <v>1.0502686</v>
      </c>
      <c r="AG8" s="0" t="n">
        <v>1.0502686</v>
      </c>
      <c r="AH8" s="0" t="n">
        <v>1.0502686</v>
      </c>
      <c r="AI8" s="0" t="n">
        <v>1.0502686</v>
      </c>
      <c r="AJ8" s="0" t="n">
        <v>1.0502686</v>
      </c>
      <c r="AK8" s="0" t="n">
        <v>1.0502686</v>
      </c>
      <c r="AL8" s="0" t="n">
        <v>1.0502686</v>
      </c>
      <c r="AM8" s="0" t="n">
        <v>1.0502686</v>
      </c>
      <c r="AN8" s="0" t="n">
        <v>1.0502686</v>
      </c>
      <c r="AO8" s="0" t="n">
        <v>1.0502686</v>
      </c>
      <c r="AP8" s="0" t="n">
        <v>1.0502686</v>
      </c>
      <c r="AQ8" s="0" t="n">
        <v>1.0502686</v>
      </c>
      <c r="AR8" s="0" t="n">
        <v>1.0502686</v>
      </c>
      <c r="AS8" s="0" t="n">
        <v>1.0502686</v>
      </c>
      <c r="AT8" s="0" t="n">
        <v>1.0502686</v>
      </c>
      <c r="AU8" s="0" t="n">
        <v>1.0502686</v>
      </c>
      <c r="AV8" s="0" t="n">
        <v>1.0502686</v>
      </c>
      <c r="AW8" s="0" t="n">
        <v>1.0502686</v>
      </c>
      <c r="AX8" s="0" t="n">
        <v>1.0502686</v>
      </c>
      <c r="AY8" s="0" t="n">
        <v>1.0502686</v>
      </c>
      <c r="AZ8" s="0" t="n">
        <v>1.0502686</v>
      </c>
    </row>
    <row r="9" customFormat="false" ht="12.8" hidden="false" customHeight="false" outlineLevel="0" collapsed="false">
      <c r="A9" s="0" t="n">
        <f aca="false">A8+1</f>
        <v>8</v>
      </c>
      <c r="B9" s="0" t="n">
        <v>0.983120855294118</v>
      </c>
      <c r="C9" s="0" t="n">
        <v>0.983120855294118</v>
      </c>
      <c r="D9" s="0" t="n">
        <v>0.983120855294118</v>
      </c>
      <c r="E9" s="0" t="n">
        <v>0.983120855294118</v>
      </c>
      <c r="F9" s="0" t="n">
        <v>1.1650038</v>
      </c>
      <c r="G9" s="0" t="n">
        <v>1.1650038</v>
      </c>
      <c r="H9" s="0" t="n">
        <v>1.1650038</v>
      </c>
      <c r="I9" s="0" t="n">
        <v>1.1650038</v>
      </c>
      <c r="J9" s="0" t="n">
        <v>1.1650038</v>
      </c>
      <c r="K9" s="0" t="n">
        <v>1.1650038</v>
      </c>
      <c r="L9" s="0" t="n">
        <v>1.1650038</v>
      </c>
      <c r="M9" s="0" t="n">
        <v>1.1650038</v>
      </c>
      <c r="N9" s="0" t="n">
        <v>1.1650038</v>
      </c>
      <c r="O9" s="0" t="n">
        <v>1.1650038</v>
      </c>
      <c r="P9" s="0" t="n">
        <v>1.1650038</v>
      </c>
      <c r="Q9" s="0" t="n">
        <v>1.1650038</v>
      </c>
      <c r="R9" s="0" t="n">
        <v>1.1650038</v>
      </c>
      <c r="S9" s="0" t="n">
        <v>1.1650038</v>
      </c>
      <c r="T9" s="0" t="n">
        <v>1.1650038</v>
      </c>
      <c r="U9" s="0" t="n">
        <v>1.1650038</v>
      </c>
      <c r="V9" s="0" t="n">
        <v>1.1650038</v>
      </c>
      <c r="W9" s="0" t="n">
        <v>1.1650038</v>
      </c>
      <c r="X9" s="0" t="n">
        <v>1.1650038</v>
      </c>
      <c r="Y9" s="0" t="n">
        <v>1.1650038</v>
      </c>
      <c r="Z9" s="0" t="n">
        <v>1.1650038</v>
      </c>
      <c r="AA9" s="0" t="n">
        <v>1.1650038</v>
      </c>
      <c r="AB9" s="0" t="n">
        <v>1.1650038</v>
      </c>
      <c r="AC9" s="0" t="n">
        <v>1.1650038</v>
      </c>
      <c r="AD9" s="0" t="n">
        <v>1.1650038</v>
      </c>
      <c r="AE9" s="0" t="n">
        <v>1.1650038</v>
      </c>
      <c r="AF9" s="0" t="n">
        <v>1.1650038</v>
      </c>
      <c r="AG9" s="0" t="n">
        <v>1.1650038</v>
      </c>
      <c r="AH9" s="0" t="n">
        <v>1.1650038</v>
      </c>
      <c r="AI9" s="0" t="n">
        <v>1.1650038</v>
      </c>
      <c r="AJ9" s="0" t="n">
        <v>1.1650038</v>
      </c>
      <c r="AK9" s="0" t="n">
        <v>1.1650038</v>
      </c>
      <c r="AL9" s="0" t="n">
        <v>1.1650038</v>
      </c>
      <c r="AM9" s="0" t="n">
        <v>1.1650038</v>
      </c>
      <c r="AN9" s="0" t="n">
        <v>1.1650038</v>
      </c>
      <c r="AO9" s="0" t="n">
        <v>1.1650038</v>
      </c>
      <c r="AP9" s="0" t="n">
        <v>1.1650038</v>
      </c>
      <c r="AQ9" s="0" t="n">
        <v>1.1650038</v>
      </c>
      <c r="AR9" s="0" t="n">
        <v>1.1650038</v>
      </c>
      <c r="AS9" s="0" t="n">
        <v>1.1650038</v>
      </c>
      <c r="AT9" s="0" t="n">
        <v>1.1650038</v>
      </c>
      <c r="AU9" s="0" t="n">
        <v>1.1650038</v>
      </c>
      <c r="AV9" s="0" t="n">
        <v>1.1650038</v>
      </c>
      <c r="AW9" s="0" t="n">
        <v>1.1650038</v>
      </c>
      <c r="AX9" s="0" t="n">
        <v>1.1650038</v>
      </c>
      <c r="AY9" s="0" t="n">
        <v>1.1650038</v>
      </c>
      <c r="AZ9" s="0" t="n">
        <v>1.1650038</v>
      </c>
    </row>
    <row r="10" customFormat="false" ht="12.8" hidden="false" customHeight="false" outlineLevel="0" collapsed="false">
      <c r="A10" s="0" t="n">
        <f aca="false">A9+1</f>
        <v>9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  <c r="AC10" s="0" t="n">
        <v>1</v>
      </c>
      <c r="AD10" s="0" t="n">
        <v>1</v>
      </c>
      <c r="AE10" s="0" t="n">
        <v>1</v>
      </c>
      <c r="AF10" s="0" t="n">
        <v>1</v>
      </c>
      <c r="AG10" s="0" t="n">
        <v>1</v>
      </c>
      <c r="AH10" s="0" t="n">
        <v>1</v>
      </c>
      <c r="AI10" s="0" t="n">
        <v>1</v>
      </c>
      <c r="AJ10" s="0" t="n">
        <v>1</v>
      </c>
      <c r="AK10" s="0" t="n">
        <v>1</v>
      </c>
      <c r="AL10" s="0" t="n">
        <v>1</v>
      </c>
      <c r="AM10" s="0" t="n">
        <v>1</v>
      </c>
      <c r="AN10" s="0" t="n">
        <v>1</v>
      </c>
      <c r="AO10" s="0" t="n">
        <v>1</v>
      </c>
      <c r="AP10" s="0" t="n">
        <v>1</v>
      </c>
      <c r="AQ10" s="0" t="n">
        <v>1</v>
      </c>
      <c r="AR10" s="0" t="n">
        <v>1</v>
      </c>
      <c r="AS10" s="0" t="n">
        <v>1</v>
      </c>
      <c r="AT10" s="0" t="n">
        <v>1</v>
      </c>
      <c r="AU10" s="0" t="n">
        <v>1</v>
      </c>
      <c r="AV10" s="0" t="n">
        <v>1</v>
      </c>
      <c r="AW10" s="0" t="n">
        <v>1</v>
      </c>
      <c r="AX10" s="0" t="n">
        <v>1</v>
      </c>
      <c r="AY10" s="0" t="n">
        <v>1</v>
      </c>
      <c r="AZ10" s="0" t="n">
        <v>1</v>
      </c>
    </row>
    <row r="11" customFormat="false" ht="12.8" hidden="false" customHeight="false" outlineLevel="0" collapsed="false">
      <c r="A11" s="0" t="n">
        <f aca="false">A10+1</f>
        <v>10</v>
      </c>
      <c r="B11" s="0" t="n">
        <v>1.00169442</v>
      </c>
      <c r="C11" s="0" t="n">
        <v>1.00169442</v>
      </c>
      <c r="D11" s="0" t="n">
        <v>1.00169442</v>
      </c>
      <c r="E11" s="0" t="n">
        <v>1.00169442</v>
      </c>
      <c r="F11" s="0" t="n">
        <v>1.1688411</v>
      </c>
      <c r="G11" s="0" t="n">
        <v>1.1688411</v>
      </c>
      <c r="H11" s="0" t="n">
        <v>1.1688411</v>
      </c>
      <c r="I11" s="0" t="n">
        <v>1.1688411</v>
      </c>
      <c r="J11" s="0" t="n">
        <v>1.1688411</v>
      </c>
      <c r="K11" s="0" t="n">
        <v>1.1688411</v>
      </c>
      <c r="L11" s="0" t="n">
        <v>1.1688411</v>
      </c>
      <c r="M11" s="0" t="n">
        <v>1.1688411</v>
      </c>
      <c r="N11" s="0" t="n">
        <v>1.1688411</v>
      </c>
      <c r="O11" s="0" t="n">
        <v>1.1688411</v>
      </c>
      <c r="P11" s="0" t="n">
        <v>1.1688411</v>
      </c>
      <c r="Q11" s="0" t="n">
        <v>1.1688411</v>
      </c>
      <c r="R11" s="0" t="n">
        <v>1.1688411</v>
      </c>
      <c r="S11" s="0" t="n">
        <v>1.1688411</v>
      </c>
      <c r="T11" s="0" t="n">
        <v>1.1688411</v>
      </c>
      <c r="U11" s="0" t="n">
        <v>1.1688411</v>
      </c>
      <c r="V11" s="0" t="n">
        <v>1.1688411</v>
      </c>
      <c r="W11" s="0" t="n">
        <v>1.1688411</v>
      </c>
      <c r="X11" s="0" t="n">
        <v>1.1688411</v>
      </c>
      <c r="Y11" s="0" t="n">
        <v>1.1688411</v>
      </c>
      <c r="Z11" s="0" t="n">
        <v>1.1688411</v>
      </c>
      <c r="AA11" s="0" t="n">
        <v>1.1688411</v>
      </c>
      <c r="AB11" s="0" t="n">
        <v>1.1688411</v>
      </c>
      <c r="AC11" s="0" t="n">
        <v>1.1688411</v>
      </c>
      <c r="AD11" s="0" t="n">
        <v>1.1688411</v>
      </c>
      <c r="AE11" s="0" t="n">
        <v>1.1688411</v>
      </c>
      <c r="AF11" s="0" t="n">
        <v>1.1688411</v>
      </c>
      <c r="AG11" s="0" t="n">
        <v>1.1688411</v>
      </c>
      <c r="AH11" s="0" t="n">
        <v>1.1688411</v>
      </c>
      <c r="AI11" s="0" t="n">
        <v>1.1688411</v>
      </c>
      <c r="AJ11" s="0" t="n">
        <v>1.1688411</v>
      </c>
      <c r="AK11" s="0" t="n">
        <v>1.1688411</v>
      </c>
      <c r="AL11" s="0" t="n">
        <v>1.1688411</v>
      </c>
      <c r="AM11" s="0" t="n">
        <v>1.1688411</v>
      </c>
      <c r="AN11" s="0" t="n">
        <v>1.1688411</v>
      </c>
      <c r="AO11" s="0" t="n">
        <v>1.1688411</v>
      </c>
      <c r="AP11" s="0" t="n">
        <v>1.1688411</v>
      </c>
      <c r="AQ11" s="0" t="n">
        <v>1.1688411</v>
      </c>
      <c r="AR11" s="0" t="n">
        <v>1.1688411</v>
      </c>
      <c r="AS11" s="0" t="n">
        <v>1.1688411</v>
      </c>
      <c r="AT11" s="0" t="n">
        <v>1.1688411</v>
      </c>
      <c r="AU11" s="0" t="n">
        <v>1.1688411</v>
      </c>
      <c r="AV11" s="0" t="n">
        <v>1.1688411</v>
      </c>
      <c r="AW11" s="0" t="n">
        <v>1.1688411</v>
      </c>
      <c r="AX11" s="0" t="n">
        <v>1.1688411</v>
      </c>
      <c r="AY11" s="0" t="n">
        <v>1.1688411</v>
      </c>
      <c r="AZ11" s="0" t="n">
        <v>1.1688411</v>
      </c>
    </row>
    <row r="12" customFormat="false" ht="12.8" hidden="false" customHeight="false" outlineLevel="0" collapsed="false">
      <c r="A12" s="0" t="n">
        <f aca="false">A11+1</f>
        <v>11</v>
      </c>
      <c r="B12" s="0" t="n">
        <v>0.905204976470588</v>
      </c>
      <c r="C12" s="0" t="n">
        <v>0.905204976470588</v>
      </c>
      <c r="D12" s="0" t="n">
        <v>0.905204976470588</v>
      </c>
      <c r="E12" s="0" t="n">
        <v>0.905204976470588</v>
      </c>
      <c r="F12" s="0" t="n">
        <v>1.1995395</v>
      </c>
      <c r="G12" s="0" t="n">
        <v>1.1995395</v>
      </c>
      <c r="H12" s="0" t="n">
        <v>1.1995395</v>
      </c>
      <c r="I12" s="0" t="n">
        <v>1.1995395</v>
      </c>
      <c r="J12" s="0" t="n">
        <v>1.1995395</v>
      </c>
      <c r="K12" s="0" t="n">
        <v>1.1995395</v>
      </c>
      <c r="L12" s="0" t="n">
        <v>1.1995395</v>
      </c>
      <c r="M12" s="0" t="n">
        <v>1.1995395</v>
      </c>
      <c r="N12" s="0" t="n">
        <v>1.1995395</v>
      </c>
      <c r="O12" s="0" t="n">
        <v>1.1995395</v>
      </c>
      <c r="P12" s="0" t="n">
        <v>1.1995395</v>
      </c>
      <c r="Q12" s="0" t="n">
        <v>1.1995395</v>
      </c>
      <c r="R12" s="0" t="n">
        <v>1.1995395</v>
      </c>
      <c r="S12" s="0" t="n">
        <v>1.1995395</v>
      </c>
      <c r="T12" s="0" t="n">
        <v>1.1995395</v>
      </c>
      <c r="U12" s="0" t="n">
        <v>1.1995395</v>
      </c>
      <c r="V12" s="0" t="n">
        <v>1.1995395</v>
      </c>
      <c r="W12" s="0" t="n">
        <v>1.1995395</v>
      </c>
      <c r="X12" s="0" t="n">
        <v>1.1995395</v>
      </c>
      <c r="Y12" s="0" t="n">
        <v>1.1995395</v>
      </c>
      <c r="Z12" s="0" t="n">
        <v>1.1995395</v>
      </c>
      <c r="AA12" s="0" t="n">
        <v>1.1995395</v>
      </c>
      <c r="AB12" s="0" t="n">
        <v>1.1995395</v>
      </c>
      <c r="AC12" s="0" t="n">
        <v>1.1995395</v>
      </c>
      <c r="AD12" s="0" t="n">
        <v>1.1995395</v>
      </c>
      <c r="AE12" s="0" t="n">
        <v>1.1995395</v>
      </c>
      <c r="AF12" s="0" t="n">
        <v>1.1995395</v>
      </c>
      <c r="AG12" s="0" t="n">
        <v>1.1995395</v>
      </c>
      <c r="AH12" s="0" t="n">
        <v>1.1995395</v>
      </c>
      <c r="AI12" s="0" t="n">
        <v>1.1995395</v>
      </c>
      <c r="AJ12" s="0" t="n">
        <v>1.1995395</v>
      </c>
      <c r="AK12" s="0" t="n">
        <v>1.1995395</v>
      </c>
      <c r="AL12" s="0" t="n">
        <v>1.1995395</v>
      </c>
      <c r="AM12" s="0" t="n">
        <v>1.1995395</v>
      </c>
      <c r="AN12" s="0" t="n">
        <v>1.1995395</v>
      </c>
      <c r="AO12" s="0" t="n">
        <v>1.1995395</v>
      </c>
      <c r="AP12" s="0" t="n">
        <v>1.1995395</v>
      </c>
      <c r="AQ12" s="0" t="n">
        <v>1.1995395</v>
      </c>
      <c r="AR12" s="0" t="n">
        <v>1.1995395</v>
      </c>
      <c r="AS12" s="0" t="n">
        <v>1.1995395</v>
      </c>
      <c r="AT12" s="0" t="n">
        <v>1.1995395</v>
      </c>
      <c r="AU12" s="0" t="n">
        <v>1.1995395</v>
      </c>
      <c r="AV12" s="0" t="n">
        <v>1.1995395</v>
      </c>
      <c r="AW12" s="0" t="n">
        <v>1.1995395</v>
      </c>
      <c r="AX12" s="0" t="n">
        <v>1.1995395</v>
      </c>
      <c r="AY12" s="0" t="n">
        <v>1.1995395</v>
      </c>
      <c r="AZ12" s="0" t="n">
        <v>1.1995395</v>
      </c>
    </row>
    <row r="13" customFormat="false" ht="12.8" hidden="false" customHeight="false" outlineLevel="0" collapsed="false">
      <c r="A13" s="0" t="n">
        <f aca="false">A12+1</f>
        <v>12</v>
      </c>
      <c r="B13" s="0" t="n">
        <v>0.805906611764706</v>
      </c>
      <c r="C13" s="0" t="n">
        <v>0.805906611764706</v>
      </c>
      <c r="D13" s="0" t="n">
        <v>0.805906611764706</v>
      </c>
      <c r="E13" s="0" t="n">
        <v>0.805906611764706</v>
      </c>
      <c r="F13" s="0" t="n">
        <v>1.2440522</v>
      </c>
      <c r="G13" s="0" t="n">
        <v>1.2440522</v>
      </c>
      <c r="H13" s="0" t="n">
        <v>1.2440522</v>
      </c>
      <c r="I13" s="0" t="n">
        <v>1.2440522</v>
      </c>
      <c r="J13" s="0" t="n">
        <v>1.2440522</v>
      </c>
      <c r="K13" s="0" t="n">
        <v>1.2440522</v>
      </c>
      <c r="L13" s="0" t="n">
        <v>1.2440522</v>
      </c>
      <c r="M13" s="0" t="n">
        <v>1.2440522</v>
      </c>
      <c r="N13" s="0" t="n">
        <v>1.2440522</v>
      </c>
      <c r="O13" s="0" t="n">
        <v>1.2440522</v>
      </c>
      <c r="P13" s="0" t="n">
        <v>1.2440522</v>
      </c>
      <c r="Q13" s="0" t="n">
        <v>1.2440522</v>
      </c>
      <c r="R13" s="0" t="n">
        <v>1.2440522</v>
      </c>
      <c r="S13" s="0" t="n">
        <v>1.2440522</v>
      </c>
      <c r="T13" s="0" t="n">
        <v>1.2440522</v>
      </c>
      <c r="U13" s="0" t="n">
        <v>1.2440522</v>
      </c>
      <c r="V13" s="0" t="n">
        <v>1.2440522</v>
      </c>
      <c r="W13" s="0" t="n">
        <v>1.2440522</v>
      </c>
      <c r="X13" s="0" t="n">
        <v>1.2440522</v>
      </c>
      <c r="Y13" s="0" t="n">
        <v>1.2440522</v>
      </c>
      <c r="Z13" s="0" t="n">
        <v>1.2440522</v>
      </c>
      <c r="AA13" s="0" t="n">
        <v>1.2440522</v>
      </c>
      <c r="AB13" s="0" t="n">
        <v>1.2440522</v>
      </c>
      <c r="AC13" s="0" t="n">
        <v>1.2440522</v>
      </c>
      <c r="AD13" s="0" t="n">
        <v>1.2440522</v>
      </c>
      <c r="AE13" s="0" t="n">
        <v>1.2440522</v>
      </c>
      <c r="AF13" s="0" t="n">
        <v>1.2440522</v>
      </c>
      <c r="AG13" s="0" t="n">
        <v>1.2440522</v>
      </c>
      <c r="AH13" s="0" t="n">
        <v>1.2440522</v>
      </c>
      <c r="AI13" s="0" t="n">
        <v>1.2440522</v>
      </c>
      <c r="AJ13" s="0" t="n">
        <v>1.2440522</v>
      </c>
      <c r="AK13" s="0" t="n">
        <v>1.2440522</v>
      </c>
      <c r="AL13" s="0" t="n">
        <v>1.2440522</v>
      </c>
      <c r="AM13" s="0" t="n">
        <v>1.2440522</v>
      </c>
      <c r="AN13" s="0" t="n">
        <v>1.2440522</v>
      </c>
      <c r="AO13" s="0" t="n">
        <v>1.2440522</v>
      </c>
      <c r="AP13" s="0" t="n">
        <v>1.2440522</v>
      </c>
      <c r="AQ13" s="0" t="n">
        <v>1.2440522</v>
      </c>
      <c r="AR13" s="0" t="n">
        <v>1.2440522</v>
      </c>
      <c r="AS13" s="0" t="n">
        <v>1.2440522</v>
      </c>
      <c r="AT13" s="0" t="n">
        <v>1.2440522</v>
      </c>
      <c r="AU13" s="0" t="n">
        <v>1.2440522</v>
      </c>
      <c r="AV13" s="0" t="n">
        <v>1.2440522</v>
      </c>
      <c r="AW13" s="0" t="n">
        <v>1.2440522</v>
      </c>
      <c r="AX13" s="0" t="n">
        <v>1.2440522</v>
      </c>
      <c r="AY13" s="0" t="n">
        <v>1.2440522</v>
      </c>
      <c r="AZ13" s="0" t="n">
        <v>1.2440522</v>
      </c>
    </row>
    <row r="14" customFormat="false" ht="12.8" hidden="false" customHeight="false" outlineLevel="0" collapsed="false">
      <c r="A14" s="0" t="n">
        <f aca="false">A13+1</f>
        <v>13</v>
      </c>
      <c r="B14" s="0" t="n">
        <v>0.765903223529412</v>
      </c>
      <c r="C14" s="0" t="n">
        <v>0.765903223529412</v>
      </c>
      <c r="D14" s="0" t="n">
        <v>0.765903223529412</v>
      </c>
      <c r="E14" s="0" t="n">
        <v>0.765903223529412</v>
      </c>
      <c r="F14" s="0" t="n">
        <v>1.1980046</v>
      </c>
      <c r="G14" s="0" t="n">
        <v>1.1980046</v>
      </c>
      <c r="H14" s="0" t="n">
        <v>1.1980046</v>
      </c>
      <c r="I14" s="0" t="n">
        <v>1.1980046</v>
      </c>
      <c r="J14" s="0" t="n">
        <v>1.1980046</v>
      </c>
      <c r="K14" s="0" t="n">
        <v>1.1980046</v>
      </c>
      <c r="L14" s="0" t="n">
        <v>1.1980046</v>
      </c>
      <c r="M14" s="0" t="n">
        <v>1.1980046</v>
      </c>
      <c r="N14" s="0" t="n">
        <v>1.1980046</v>
      </c>
      <c r="O14" s="0" t="n">
        <v>1.1980046</v>
      </c>
      <c r="P14" s="0" t="n">
        <v>1.1980046</v>
      </c>
      <c r="Q14" s="0" t="n">
        <v>1.1980046</v>
      </c>
      <c r="R14" s="0" t="n">
        <v>1.1980046</v>
      </c>
      <c r="S14" s="0" t="n">
        <v>1.1980046</v>
      </c>
      <c r="T14" s="0" t="n">
        <v>1.1980046</v>
      </c>
      <c r="U14" s="0" t="n">
        <v>1.1980046</v>
      </c>
      <c r="V14" s="0" t="n">
        <v>1.1980046</v>
      </c>
      <c r="W14" s="0" t="n">
        <v>1.1980046</v>
      </c>
      <c r="X14" s="0" t="n">
        <v>1.1980046</v>
      </c>
      <c r="Y14" s="0" t="n">
        <v>1.1980046</v>
      </c>
      <c r="Z14" s="0" t="n">
        <v>1.1980046</v>
      </c>
      <c r="AA14" s="0" t="n">
        <v>1.1980046</v>
      </c>
      <c r="AB14" s="0" t="n">
        <v>1.1980046</v>
      </c>
      <c r="AC14" s="0" t="n">
        <v>1.1980046</v>
      </c>
      <c r="AD14" s="0" t="n">
        <v>1.1980046</v>
      </c>
      <c r="AE14" s="0" t="n">
        <v>1.1980046</v>
      </c>
      <c r="AF14" s="0" t="n">
        <v>1.1980046</v>
      </c>
      <c r="AG14" s="0" t="n">
        <v>1.1980046</v>
      </c>
      <c r="AH14" s="0" t="n">
        <v>1.1980046</v>
      </c>
      <c r="AI14" s="0" t="n">
        <v>1.1980046</v>
      </c>
      <c r="AJ14" s="0" t="n">
        <v>1.1980046</v>
      </c>
      <c r="AK14" s="0" t="n">
        <v>1.1980046</v>
      </c>
      <c r="AL14" s="0" t="n">
        <v>1.1980046</v>
      </c>
      <c r="AM14" s="0" t="n">
        <v>1.1980046</v>
      </c>
      <c r="AN14" s="0" t="n">
        <v>1.1980046</v>
      </c>
      <c r="AO14" s="0" t="n">
        <v>1.1980046</v>
      </c>
      <c r="AP14" s="0" t="n">
        <v>1.1980046</v>
      </c>
      <c r="AQ14" s="0" t="n">
        <v>1.1980046</v>
      </c>
      <c r="AR14" s="0" t="n">
        <v>1.1980046</v>
      </c>
      <c r="AS14" s="0" t="n">
        <v>1.1980046</v>
      </c>
      <c r="AT14" s="0" t="n">
        <v>1.1980046</v>
      </c>
      <c r="AU14" s="0" t="n">
        <v>1.1980046</v>
      </c>
      <c r="AV14" s="0" t="n">
        <v>1.1980046</v>
      </c>
      <c r="AW14" s="0" t="n">
        <v>1.1980046</v>
      </c>
      <c r="AX14" s="0" t="n">
        <v>1.1980046</v>
      </c>
      <c r="AY14" s="0" t="n">
        <v>1.1980046</v>
      </c>
      <c r="AZ14" s="0" t="n">
        <v>1.1980046</v>
      </c>
    </row>
    <row r="15" customFormat="false" ht="12.8" hidden="false" customHeight="false" outlineLevel="0" collapsed="false">
      <c r="A15" s="0" t="n">
        <f aca="false">A14+1</f>
        <v>14</v>
      </c>
      <c r="B15" s="0" t="n">
        <v>0.877825929411765</v>
      </c>
      <c r="C15" s="0" t="n">
        <v>0.877825929411765</v>
      </c>
      <c r="D15" s="0" t="n">
        <v>0.877825929411765</v>
      </c>
      <c r="E15" s="0" t="n">
        <v>0.877825929411765</v>
      </c>
      <c r="F15" s="0" t="n">
        <v>1.161934</v>
      </c>
      <c r="G15" s="0" t="n">
        <v>1.161934</v>
      </c>
      <c r="H15" s="0" t="n">
        <v>1.161934</v>
      </c>
      <c r="I15" s="0" t="n">
        <v>1.161934</v>
      </c>
      <c r="J15" s="0" t="n">
        <v>1.161934</v>
      </c>
      <c r="K15" s="0" t="n">
        <v>1.161934</v>
      </c>
      <c r="L15" s="0" t="n">
        <v>1.161934</v>
      </c>
      <c r="M15" s="0" t="n">
        <v>1.161934</v>
      </c>
      <c r="N15" s="0" t="n">
        <v>1.161934</v>
      </c>
      <c r="O15" s="0" t="n">
        <v>1.161934</v>
      </c>
      <c r="P15" s="0" t="n">
        <v>1.161934</v>
      </c>
      <c r="Q15" s="0" t="n">
        <v>1.161934</v>
      </c>
      <c r="R15" s="0" t="n">
        <v>1.161934</v>
      </c>
      <c r="S15" s="0" t="n">
        <v>1.161934</v>
      </c>
      <c r="T15" s="0" t="n">
        <v>1.161934</v>
      </c>
      <c r="U15" s="0" t="n">
        <v>1.161934</v>
      </c>
      <c r="V15" s="0" t="n">
        <v>1.161934</v>
      </c>
      <c r="W15" s="0" t="n">
        <v>1.161934</v>
      </c>
      <c r="X15" s="0" t="n">
        <v>1.161934</v>
      </c>
      <c r="Y15" s="0" t="n">
        <v>1.161934</v>
      </c>
      <c r="Z15" s="0" t="n">
        <v>1.161934</v>
      </c>
      <c r="AA15" s="0" t="n">
        <v>1.161934</v>
      </c>
      <c r="AB15" s="0" t="n">
        <v>1.161934</v>
      </c>
      <c r="AC15" s="0" t="n">
        <v>1.161934</v>
      </c>
      <c r="AD15" s="0" t="n">
        <v>1.161934</v>
      </c>
      <c r="AE15" s="0" t="n">
        <v>1.161934</v>
      </c>
      <c r="AF15" s="0" t="n">
        <v>1.161934</v>
      </c>
      <c r="AG15" s="0" t="n">
        <v>1.161934</v>
      </c>
      <c r="AH15" s="0" t="n">
        <v>1.161934</v>
      </c>
      <c r="AI15" s="0" t="n">
        <v>1.161934</v>
      </c>
      <c r="AJ15" s="0" t="n">
        <v>1.161934</v>
      </c>
      <c r="AK15" s="0" t="n">
        <v>1.161934</v>
      </c>
      <c r="AL15" s="0" t="n">
        <v>1.161934</v>
      </c>
      <c r="AM15" s="0" t="n">
        <v>1.161934</v>
      </c>
      <c r="AN15" s="0" t="n">
        <v>1.161934</v>
      </c>
      <c r="AO15" s="0" t="n">
        <v>1.161934</v>
      </c>
      <c r="AP15" s="0" t="n">
        <v>1.161934</v>
      </c>
      <c r="AQ15" s="0" t="n">
        <v>1.161934</v>
      </c>
      <c r="AR15" s="0" t="n">
        <v>1.161934</v>
      </c>
      <c r="AS15" s="0" t="n">
        <v>1.161934</v>
      </c>
      <c r="AT15" s="0" t="n">
        <v>1.161934</v>
      </c>
      <c r="AU15" s="0" t="n">
        <v>1.161934</v>
      </c>
      <c r="AV15" s="0" t="n">
        <v>1.161934</v>
      </c>
      <c r="AW15" s="0" t="n">
        <v>1.161934</v>
      </c>
      <c r="AX15" s="0" t="n">
        <v>1.161934</v>
      </c>
      <c r="AY15" s="0" t="n">
        <v>1.161934</v>
      </c>
      <c r="AZ15" s="0" t="n">
        <v>1.161934</v>
      </c>
    </row>
    <row r="16" customFormat="false" ht="12.8" hidden="false" customHeight="false" outlineLevel="0" collapsed="false">
      <c r="A16" s="0" t="n">
        <f aca="false">A15+1</f>
        <v>15</v>
      </c>
      <c r="B16" s="0" t="n">
        <v>0.866779623529412</v>
      </c>
      <c r="C16" s="0" t="n">
        <v>0.866779623529412</v>
      </c>
      <c r="D16" s="0" t="n">
        <v>0.866779623529412</v>
      </c>
      <c r="E16" s="0" t="n">
        <v>0.866779623529412</v>
      </c>
      <c r="F16" s="0" t="n">
        <v>1.328089</v>
      </c>
      <c r="G16" s="0" t="n">
        <v>1.328089</v>
      </c>
      <c r="H16" s="0" t="n">
        <v>1.328089</v>
      </c>
      <c r="I16" s="0" t="n">
        <v>1.328089</v>
      </c>
      <c r="J16" s="0" t="n">
        <v>1.328089</v>
      </c>
      <c r="K16" s="0" t="n">
        <v>1.328089</v>
      </c>
      <c r="L16" s="0" t="n">
        <v>1.328089</v>
      </c>
      <c r="M16" s="0" t="n">
        <v>1.328089</v>
      </c>
      <c r="N16" s="0" t="n">
        <v>1.328089</v>
      </c>
      <c r="O16" s="0" t="n">
        <v>1.328089</v>
      </c>
      <c r="P16" s="0" t="n">
        <v>1.328089</v>
      </c>
      <c r="Q16" s="0" t="n">
        <v>1.328089</v>
      </c>
      <c r="R16" s="0" t="n">
        <v>1.328089</v>
      </c>
      <c r="S16" s="0" t="n">
        <v>1.328089</v>
      </c>
      <c r="T16" s="0" t="n">
        <v>1.328089</v>
      </c>
      <c r="U16" s="0" t="n">
        <v>1.328089</v>
      </c>
      <c r="V16" s="0" t="n">
        <v>1.328089</v>
      </c>
      <c r="W16" s="0" t="n">
        <v>1.328089</v>
      </c>
      <c r="X16" s="0" t="n">
        <v>1.328089</v>
      </c>
      <c r="Y16" s="0" t="n">
        <v>1.328089</v>
      </c>
      <c r="Z16" s="0" t="n">
        <v>1.328089</v>
      </c>
      <c r="AA16" s="0" t="n">
        <v>1.328089</v>
      </c>
      <c r="AB16" s="0" t="n">
        <v>1.328089</v>
      </c>
      <c r="AC16" s="0" t="n">
        <v>1.328089</v>
      </c>
      <c r="AD16" s="0" t="n">
        <v>1.328089</v>
      </c>
      <c r="AE16" s="0" t="n">
        <v>1.328089</v>
      </c>
      <c r="AF16" s="0" t="n">
        <v>1.328089</v>
      </c>
      <c r="AG16" s="0" t="n">
        <v>1.328089</v>
      </c>
      <c r="AH16" s="0" t="n">
        <v>1.328089</v>
      </c>
      <c r="AI16" s="0" t="n">
        <v>1.328089</v>
      </c>
      <c r="AJ16" s="0" t="n">
        <v>1.328089</v>
      </c>
      <c r="AK16" s="0" t="n">
        <v>1.328089</v>
      </c>
      <c r="AL16" s="0" t="n">
        <v>1.328089</v>
      </c>
      <c r="AM16" s="0" t="n">
        <v>1.328089</v>
      </c>
      <c r="AN16" s="0" t="n">
        <v>1.328089</v>
      </c>
      <c r="AO16" s="0" t="n">
        <v>1.328089</v>
      </c>
      <c r="AP16" s="0" t="n">
        <v>1.328089</v>
      </c>
      <c r="AQ16" s="0" t="n">
        <v>1.328089</v>
      </c>
      <c r="AR16" s="0" t="n">
        <v>1.328089</v>
      </c>
      <c r="AS16" s="0" t="n">
        <v>1.328089</v>
      </c>
      <c r="AT16" s="0" t="n">
        <v>1.328089</v>
      </c>
      <c r="AU16" s="0" t="n">
        <v>1.328089</v>
      </c>
      <c r="AV16" s="0" t="n">
        <v>1.328089</v>
      </c>
      <c r="AW16" s="0" t="n">
        <v>1.328089</v>
      </c>
      <c r="AX16" s="0" t="n">
        <v>1.328089</v>
      </c>
      <c r="AY16" s="0" t="n">
        <v>1.328089</v>
      </c>
      <c r="AZ16" s="0" t="n">
        <v>1.328089</v>
      </c>
    </row>
    <row r="17" customFormat="false" ht="12.8" hidden="false" customHeight="false" outlineLevel="0" collapsed="false">
      <c r="A17" s="0" t="n">
        <f aca="false">A16+1</f>
        <v>16</v>
      </c>
      <c r="B17" s="0" t="n">
        <v>0.855970035294118</v>
      </c>
      <c r="C17" s="0" t="n">
        <v>0.855970035294118</v>
      </c>
      <c r="D17" s="0" t="n">
        <v>0.855970035294118</v>
      </c>
      <c r="E17" s="0" t="n">
        <v>0.855970035294118</v>
      </c>
      <c r="F17" s="0" t="n">
        <v>1.3184958</v>
      </c>
      <c r="G17" s="0" t="n">
        <v>1.3184958</v>
      </c>
      <c r="H17" s="0" t="n">
        <v>1.3184958</v>
      </c>
      <c r="I17" s="0" t="n">
        <v>1.3184958</v>
      </c>
      <c r="J17" s="0" t="n">
        <v>1.3184958</v>
      </c>
      <c r="K17" s="0" t="n">
        <v>1.3184958</v>
      </c>
      <c r="L17" s="0" t="n">
        <v>1.3184958</v>
      </c>
      <c r="M17" s="0" t="n">
        <v>1.3184958</v>
      </c>
      <c r="N17" s="0" t="n">
        <v>1.3184958</v>
      </c>
      <c r="O17" s="0" t="n">
        <v>1.3184958</v>
      </c>
      <c r="P17" s="0" t="n">
        <v>1.3184958</v>
      </c>
      <c r="Q17" s="0" t="n">
        <v>1.3184958</v>
      </c>
      <c r="R17" s="0" t="n">
        <v>1.3184958</v>
      </c>
      <c r="S17" s="0" t="n">
        <v>1.3184958</v>
      </c>
      <c r="T17" s="0" t="n">
        <v>1.3184958</v>
      </c>
      <c r="U17" s="0" t="n">
        <v>1.3184958</v>
      </c>
      <c r="V17" s="0" t="n">
        <v>1.3184958</v>
      </c>
      <c r="W17" s="0" t="n">
        <v>1.3184958</v>
      </c>
      <c r="X17" s="0" t="n">
        <v>1.3184958</v>
      </c>
      <c r="Y17" s="0" t="n">
        <v>1.3184958</v>
      </c>
      <c r="Z17" s="0" t="n">
        <v>1.3184958</v>
      </c>
      <c r="AA17" s="0" t="n">
        <v>1.3184958</v>
      </c>
      <c r="AB17" s="0" t="n">
        <v>1.3184958</v>
      </c>
      <c r="AC17" s="0" t="n">
        <v>1.3184958</v>
      </c>
      <c r="AD17" s="0" t="n">
        <v>1.3184958</v>
      </c>
      <c r="AE17" s="0" t="n">
        <v>1.3184958</v>
      </c>
      <c r="AF17" s="0" t="n">
        <v>1.3184958</v>
      </c>
      <c r="AG17" s="0" t="n">
        <v>1.3184958</v>
      </c>
      <c r="AH17" s="0" t="n">
        <v>1.3184958</v>
      </c>
      <c r="AI17" s="0" t="n">
        <v>1.3184958</v>
      </c>
      <c r="AJ17" s="0" t="n">
        <v>1.3184958</v>
      </c>
      <c r="AK17" s="0" t="n">
        <v>1.3184958</v>
      </c>
      <c r="AL17" s="0" t="n">
        <v>1.3184958</v>
      </c>
      <c r="AM17" s="0" t="n">
        <v>1.3184958</v>
      </c>
      <c r="AN17" s="0" t="n">
        <v>1.3184958</v>
      </c>
      <c r="AO17" s="0" t="n">
        <v>1.3184958</v>
      </c>
      <c r="AP17" s="0" t="n">
        <v>1.3184958</v>
      </c>
      <c r="AQ17" s="0" t="n">
        <v>1.3184958</v>
      </c>
      <c r="AR17" s="0" t="n">
        <v>1.3184958</v>
      </c>
      <c r="AS17" s="0" t="n">
        <v>1.3184958</v>
      </c>
      <c r="AT17" s="0" t="n">
        <v>1.3184958</v>
      </c>
      <c r="AU17" s="0" t="n">
        <v>1.3184958</v>
      </c>
      <c r="AV17" s="0" t="n">
        <v>1.3184958</v>
      </c>
      <c r="AW17" s="0" t="n">
        <v>1.3184958</v>
      </c>
      <c r="AX17" s="0" t="n">
        <v>1.3184958</v>
      </c>
      <c r="AY17" s="0" t="n">
        <v>1.3184958</v>
      </c>
      <c r="AZ17" s="0" t="n">
        <v>1.3184958</v>
      </c>
    </row>
    <row r="18" customFormat="false" ht="12.8" hidden="false" customHeight="false" outlineLevel="0" collapsed="false">
      <c r="A18" s="0" t="n">
        <f aca="false">A17+1</f>
        <v>17</v>
      </c>
      <c r="B18" s="0" t="n">
        <v>0.957990517647059</v>
      </c>
      <c r="C18" s="0" t="n">
        <v>0.957990517647059</v>
      </c>
      <c r="D18" s="0" t="n">
        <v>0.957990517647059</v>
      </c>
      <c r="E18" s="0" t="n">
        <v>0.957990517647059</v>
      </c>
      <c r="F18" s="0" t="n">
        <v>1.3042978</v>
      </c>
      <c r="G18" s="0" t="n">
        <v>1.3042978</v>
      </c>
      <c r="H18" s="0" t="n">
        <v>1.3042978</v>
      </c>
      <c r="I18" s="0" t="n">
        <v>1.3042978</v>
      </c>
      <c r="J18" s="0" t="n">
        <v>1.3042978</v>
      </c>
      <c r="K18" s="0" t="n">
        <v>1.3042978</v>
      </c>
      <c r="L18" s="0" t="n">
        <v>1.3042978</v>
      </c>
      <c r="M18" s="0" t="n">
        <v>1.3042978</v>
      </c>
      <c r="N18" s="0" t="n">
        <v>1.3042978</v>
      </c>
      <c r="O18" s="0" t="n">
        <v>1.3042978</v>
      </c>
      <c r="P18" s="0" t="n">
        <v>1.3042978</v>
      </c>
      <c r="Q18" s="0" t="n">
        <v>1.3042978</v>
      </c>
      <c r="R18" s="0" t="n">
        <v>1.3042978</v>
      </c>
      <c r="S18" s="0" t="n">
        <v>1.3042978</v>
      </c>
      <c r="T18" s="0" t="n">
        <v>1.3042978</v>
      </c>
      <c r="U18" s="0" t="n">
        <v>1.3042978</v>
      </c>
      <c r="V18" s="0" t="n">
        <v>1.3042978</v>
      </c>
      <c r="W18" s="0" t="n">
        <v>1.3042978</v>
      </c>
      <c r="X18" s="0" t="n">
        <v>1.3042978</v>
      </c>
      <c r="Y18" s="0" t="n">
        <v>1.3042978</v>
      </c>
      <c r="Z18" s="0" t="n">
        <v>1.3042978</v>
      </c>
      <c r="AA18" s="0" t="n">
        <v>1.3042978</v>
      </c>
      <c r="AB18" s="0" t="n">
        <v>1.3042978</v>
      </c>
      <c r="AC18" s="0" t="n">
        <v>1.3042978</v>
      </c>
      <c r="AD18" s="0" t="n">
        <v>1.3042978</v>
      </c>
      <c r="AE18" s="0" t="n">
        <v>1.3042978</v>
      </c>
      <c r="AF18" s="0" t="n">
        <v>1.3042978</v>
      </c>
      <c r="AG18" s="0" t="n">
        <v>1.3042978</v>
      </c>
      <c r="AH18" s="0" t="n">
        <v>1.3042978</v>
      </c>
      <c r="AI18" s="0" t="n">
        <v>1.3042978</v>
      </c>
      <c r="AJ18" s="0" t="n">
        <v>1.3042978</v>
      </c>
      <c r="AK18" s="0" t="n">
        <v>1.3042978</v>
      </c>
      <c r="AL18" s="0" t="n">
        <v>1.3042978</v>
      </c>
      <c r="AM18" s="0" t="n">
        <v>1.3042978</v>
      </c>
      <c r="AN18" s="0" t="n">
        <v>1.3042978</v>
      </c>
      <c r="AO18" s="0" t="n">
        <v>1.3042978</v>
      </c>
      <c r="AP18" s="0" t="n">
        <v>1.3042978</v>
      </c>
      <c r="AQ18" s="0" t="n">
        <v>1.3042978</v>
      </c>
      <c r="AR18" s="0" t="n">
        <v>1.3042978</v>
      </c>
      <c r="AS18" s="0" t="n">
        <v>1.3042978</v>
      </c>
      <c r="AT18" s="0" t="n">
        <v>1.3042978</v>
      </c>
      <c r="AU18" s="0" t="n">
        <v>1.3042978</v>
      </c>
      <c r="AV18" s="0" t="n">
        <v>1.3042978</v>
      </c>
      <c r="AW18" s="0" t="n">
        <v>1.3042978</v>
      </c>
      <c r="AX18" s="0" t="n">
        <v>1.3042978</v>
      </c>
      <c r="AY18" s="0" t="n">
        <v>1.3042978</v>
      </c>
      <c r="AZ18" s="0" t="n">
        <v>1.3042978</v>
      </c>
    </row>
    <row r="19" customFormat="false" ht="12.8" hidden="false" customHeight="false" outlineLevel="0" collapsed="false">
      <c r="A19" s="0" t="n">
        <f aca="false">A18+1</f>
        <v>18</v>
      </c>
      <c r="B19" s="0" t="n">
        <v>0.937357602352941</v>
      </c>
      <c r="C19" s="0" t="n">
        <v>0.937357602352941</v>
      </c>
      <c r="D19" s="0" t="n">
        <v>0.937357602352941</v>
      </c>
      <c r="E19" s="0" t="n">
        <v>0.937357602352941</v>
      </c>
      <c r="F19" s="0" t="n">
        <v>1.2321566</v>
      </c>
      <c r="G19" s="0" t="n">
        <v>1.2321566</v>
      </c>
      <c r="H19" s="0" t="n">
        <v>1.2321566</v>
      </c>
      <c r="I19" s="0" t="n">
        <v>1.2321566</v>
      </c>
      <c r="J19" s="0" t="n">
        <v>1.2321566</v>
      </c>
      <c r="K19" s="0" t="n">
        <v>1.2321566</v>
      </c>
      <c r="L19" s="0" t="n">
        <v>1.2321566</v>
      </c>
      <c r="M19" s="0" t="n">
        <v>1.2321566</v>
      </c>
      <c r="N19" s="0" t="n">
        <v>1.2321566</v>
      </c>
      <c r="O19" s="0" t="n">
        <v>1.2321566</v>
      </c>
      <c r="P19" s="0" t="n">
        <v>1.2321566</v>
      </c>
      <c r="Q19" s="0" t="n">
        <v>1.2321566</v>
      </c>
      <c r="R19" s="0" t="n">
        <v>1.2321566</v>
      </c>
      <c r="S19" s="0" t="n">
        <v>1.2321566</v>
      </c>
      <c r="T19" s="0" t="n">
        <v>1.2321566</v>
      </c>
      <c r="U19" s="0" t="n">
        <v>1.2321566</v>
      </c>
      <c r="V19" s="0" t="n">
        <v>1.2321566</v>
      </c>
      <c r="W19" s="0" t="n">
        <v>1.2321566</v>
      </c>
      <c r="X19" s="0" t="n">
        <v>1.2321566</v>
      </c>
      <c r="Y19" s="0" t="n">
        <v>1.2321566</v>
      </c>
      <c r="Z19" s="0" t="n">
        <v>1.2321566</v>
      </c>
      <c r="AA19" s="0" t="n">
        <v>1.2321566</v>
      </c>
      <c r="AB19" s="0" t="n">
        <v>1.2321566</v>
      </c>
      <c r="AC19" s="0" t="n">
        <v>1.2321566</v>
      </c>
      <c r="AD19" s="0" t="n">
        <v>1.2321566</v>
      </c>
      <c r="AE19" s="0" t="n">
        <v>1.2321566</v>
      </c>
      <c r="AF19" s="0" t="n">
        <v>1.2321566</v>
      </c>
      <c r="AG19" s="0" t="n">
        <v>1.2321566</v>
      </c>
      <c r="AH19" s="0" t="n">
        <v>1.2321566</v>
      </c>
      <c r="AI19" s="0" t="n">
        <v>1.2321566</v>
      </c>
      <c r="AJ19" s="0" t="n">
        <v>1.2321566</v>
      </c>
      <c r="AK19" s="0" t="n">
        <v>1.2321566</v>
      </c>
      <c r="AL19" s="0" t="n">
        <v>1.2321566</v>
      </c>
      <c r="AM19" s="0" t="n">
        <v>1.2321566</v>
      </c>
      <c r="AN19" s="0" t="n">
        <v>1.2321566</v>
      </c>
      <c r="AO19" s="0" t="n">
        <v>1.2321566</v>
      </c>
      <c r="AP19" s="0" t="n">
        <v>1.2321566</v>
      </c>
      <c r="AQ19" s="0" t="n">
        <v>1.2321566</v>
      </c>
      <c r="AR19" s="0" t="n">
        <v>1.2321566</v>
      </c>
      <c r="AS19" s="0" t="n">
        <v>1.2321566</v>
      </c>
      <c r="AT19" s="0" t="n">
        <v>1.2321566</v>
      </c>
      <c r="AU19" s="0" t="n">
        <v>1.2321566</v>
      </c>
      <c r="AV19" s="0" t="n">
        <v>1.2321566</v>
      </c>
      <c r="AW19" s="0" t="n">
        <v>1.2321566</v>
      </c>
      <c r="AX19" s="0" t="n">
        <v>1.2321566</v>
      </c>
      <c r="AY19" s="0" t="n">
        <v>1.2321566</v>
      </c>
      <c r="AZ19" s="0" t="n">
        <v>1.2321566</v>
      </c>
    </row>
    <row r="20" customFormat="false" ht="12.8" hidden="false" customHeight="false" outlineLevel="0" collapsed="false">
      <c r="A20" s="0" t="n">
        <f aca="false">A19+1</f>
        <v>19</v>
      </c>
      <c r="B20" s="0" t="n">
        <v>0.918645956470588</v>
      </c>
      <c r="C20" s="0" t="n">
        <v>0.918645956470588</v>
      </c>
      <c r="D20" s="0" t="n">
        <v>0.918645956470588</v>
      </c>
      <c r="E20" s="0" t="n">
        <v>0.918645956470588</v>
      </c>
      <c r="F20" s="0" t="n">
        <v>1.0510361</v>
      </c>
      <c r="G20" s="0" t="n">
        <v>1.0510361</v>
      </c>
      <c r="H20" s="0" t="n">
        <v>1.0510361</v>
      </c>
      <c r="I20" s="0" t="n">
        <v>1.0510361</v>
      </c>
      <c r="J20" s="0" t="n">
        <v>1.0510361</v>
      </c>
      <c r="K20" s="0" t="n">
        <v>1.0510361</v>
      </c>
      <c r="L20" s="0" t="n">
        <v>1.0510361</v>
      </c>
      <c r="M20" s="0" t="n">
        <v>1.0510361</v>
      </c>
      <c r="N20" s="0" t="n">
        <v>1.0510361</v>
      </c>
      <c r="O20" s="0" t="n">
        <v>1.0510361</v>
      </c>
      <c r="P20" s="0" t="n">
        <v>1.0510361</v>
      </c>
      <c r="Q20" s="0" t="n">
        <v>1.0510361</v>
      </c>
      <c r="R20" s="0" t="n">
        <v>1.0510361</v>
      </c>
      <c r="S20" s="0" t="n">
        <v>1.0510361</v>
      </c>
      <c r="T20" s="0" t="n">
        <v>1.0510361</v>
      </c>
      <c r="U20" s="0" t="n">
        <v>1.0510361</v>
      </c>
      <c r="V20" s="0" t="n">
        <v>1.0510361</v>
      </c>
      <c r="W20" s="0" t="n">
        <v>1.0510361</v>
      </c>
      <c r="X20" s="0" t="n">
        <v>1.0510361</v>
      </c>
      <c r="Y20" s="0" t="n">
        <v>1.0510361</v>
      </c>
      <c r="Z20" s="0" t="n">
        <v>1.0510361</v>
      </c>
      <c r="AA20" s="0" t="n">
        <v>1.0510361</v>
      </c>
      <c r="AB20" s="0" t="n">
        <v>1.0510361</v>
      </c>
      <c r="AC20" s="0" t="n">
        <v>1.0510361</v>
      </c>
      <c r="AD20" s="0" t="n">
        <v>1.0510361</v>
      </c>
      <c r="AE20" s="0" t="n">
        <v>1.0510361</v>
      </c>
      <c r="AF20" s="0" t="n">
        <v>1.0510361</v>
      </c>
      <c r="AG20" s="0" t="n">
        <v>1.0510361</v>
      </c>
      <c r="AH20" s="0" t="n">
        <v>1.0510361</v>
      </c>
      <c r="AI20" s="0" t="n">
        <v>1.0510361</v>
      </c>
      <c r="AJ20" s="0" t="n">
        <v>1.0510361</v>
      </c>
      <c r="AK20" s="0" t="n">
        <v>1.0510361</v>
      </c>
      <c r="AL20" s="0" t="n">
        <v>1.0510361</v>
      </c>
      <c r="AM20" s="0" t="n">
        <v>1.0510361</v>
      </c>
      <c r="AN20" s="0" t="n">
        <v>1.0510361</v>
      </c>
      <c r="AO20" s="0" t="n">
        <v>1.0510361</v>
      </c>
      <c r="AP20" s="0" t="n">
        <v>1.0510361</v>
      </c>
      <c r="AQ20" s="0" t="n">
        <v>1.0510361</v>
      </c>
      <c r="AR20" s="0" t="n">
        <v>1.0510361</v>
      </c>
      <c r="AS20" s="0" t="n">
        <v>1.0510361</v>
      </c>
      <c r="AT20" s="0" t="n">
        <v>1.0510361</v>
      </c>
      <c r="AU20" s="0" t="n">
        <v>1.0510361</v>
      </c>
      <c r="AV20" s="0" t="n">
        <v>1.0510361</v>
      </c>
      <c r="AW20" s="0" t="n">
        <v>1.0510361</v>
      </c>
      <c r="AX20" s="0" t="n">
        <v>1.0510361</v>
      </c>
      <c r="AY20" s="0" t="n">
        <v>1.0510361</v>
      </c>
      <c r="AZ20" s="0" t="n">
        <v>1.0510361</v>
      </c>
    </row>
    <row r="21" customFormat="false" ht="12.8" hidden="false" customHeight="false" outlineLevel="0" collapsed="false">
      <c r="A21" s="0" t="n">
        <f aca="false">A20+1</f>
        <v>20</v>
      </c>
      <c r="B21" s="0" t="n">
        <v>0.818925470588235</v>
      </c>
      <c r="C21" s="0" t="n">
        <v>0.818925470588235</v>
      </c>
      <c r="D21" s="0" t="n">
        <v>0.818925470588235</v>
      </c>
      <c r="E21" s="0" t="n">
        <v>0.818925470588235</v>
      </c>
      <c r="F21" s="0" t="n">
        <v>0.7271681</v>
      </c>
      <c r="G21" s="0" t="n">
        <v>0.7271681</v>
      </c>
      <c r="H21" s="0" t="n">
        <v>0.7271681</v>
      </c>
      <c r="I21" s="0" t="n">
        <v>0.7271681</v>
      </c>
      <c r="J21" s="0" t="n">
        <v>0.7271681</v>
      </c>
      <c r="K21" s="0" t="n">
        <v>0.7271681</v>
      </c>
      <c r="L21" s="0" t="n">
        <v>0.7271681</v>
      </c>
      <c r="M21" s="0" t="n">
        <v>0.7271681</v>
      </c>
      <c r="N21" s="0" t="n">
        <v>0.7271681</v>
      </c>
      <c r="O21" s="0" t="n">
        <v>0.7271681</v>
      </c>
      <c r="P21" s="0" t="n">
        <v>0.7271681</v>
      </c>
      <c r="Q21" s="0" t="n">
        <v>0.7271681</v>
      </c>
      <c r="R21" s="0" t="n">
        <v>0.7271681</v>
      </c>
      <c r="S21" s="0" t="n">
        <v>0.7271681</v>
      </c>
      <c r="T21" s="0" t="n">
        <v>0.7271681</v>
      </c>
      <c r="U21" s="0" t="n">
        <v>0.7271681</v>
      </c>
      <c r="V21" s="0" t="n">
        <v>0.7271681</v>
      </c>
      <c r="W21" s="0" t="n">
        <v>0.7271681</v>
      </c>
      <c r="X21" s="0" t="n">
        <v>0.7271681</v>
      </c>
      <c r="Y21" s="0" t="n">
        <v>0.7271681</v>
      </c>
      <c r="Z21" s="0" t="n">
        <v>0.7271681</v>
      </c>
      <c r="AA21" s="0" t="n">
        <v>0.7271681</v>
      </c>
      <c r="AB21" s="0" t="n">
        <v>0.7271681</v>
      </c>
      <c r="AC21" s="0" t="n">
        <v>0.7271681</v>
      </c>
      <c r="AD21" s="0" t="n">
        <v>0.7271681</v>
      </c>
      <c r="AE21" s="0" t="n">
        <v>0.7271681</v>
      </c>
      <c r="AF21" s="0" t="n">
        <v>0.7271681</v>
      </c>
      <c r="AG21" s="0" t="n">
        <v>0.7271681</v>
      </c>
      <c r="AH21" s="0" t="n">
        <v>0.7271681</v>
      </c>
      <c r="AI21" s="0" t="n">
        <v>0.7271681</v>
      </c>
      <c r="AJ21" s="0" t="n">
        <v>0.7271681</v>
      </c>
      <c r="AK21" s="0" t="n">
        <v>0.7271681</v>
      </c>
      <c r="AL21" s="0" t="n">
        <v>0.7271681</v>
      </c>
      <c r="AM21" s="0" t="n">
        <v>0.7271681</v>
      </c>
      <c r="AN21" s="0" t="n">
        <v>0.7271681</v>
      </c>
      <c r="AO21" s="0" t="n">
        <v>0.7271681</v>
      </c>
      <c r="AP21" s="0" t="n">
        <v>0.7271681</v>
      </c>
      <c r="AQ21" s="0" t="n">
        <v>0.7271681</v>
      </c>
      <c r="AR21" s="0" t="n">
        <v>0.7271681</v>
      </c>
      <c r="AS21" s="0" t="n">
        <v>0.7271681</v>
      </c>
      <c r="AT21" s="0" t="n">
        <v>0.7271681</v>
      </c>
      <c r="AU21" s="0" t="n">
        <v>0.7271681</v>
      </c>
      <c r="AV21" s="0" t="n">
        <v>0.7271681</v>
      </c>
      <c r="AW21" s="0" t="n">
        <v>0.7271681</v>
      </c>
      <c r="AX21" s="0" t="n">
        <v>0.7271681</v>
      </c>
      <c r="AY21" s="0" t="n">
        <v>0.7271681</v>
      </c>
      <c r="AZ21" s="0" t="n">
        <v>0.7271681</v>
      </c>
    </row>
    <row r="22" customFormat="false" ht="12.8" hidden="false" customHeight="false" outlineLevel="0" collapsed="false">
      <c r="A22" s="0" t="n">
        <f aca="false">A21+1</f>
        <v>21</v>
      </c>
      <c r="B22" s="0" t="n">
        <v>0.549667916470588</v>
      </c>
      <c r="C22" s="0" t="n">
        <v>0.549667916470588</v>
      </c>
      <c r="D22" s="0" t="n">
        <v>0.549667916470588</v>
      </c>
      <c r="E22" s="0" t="n">
        <v>0.549667916470588</v>
      </c>
      <c r="F22" s="0" t="n">
        <v>0.5072909</v>
      </c>
      <c r="G22" s="0" t="n">
        <v>0.5072909</v>
      </c>
      <c r="H22" s="0" t="n">
        <v>0.5072909</v>
      </c>
      <c r="I22" s="0" t="n">
        <v>0.5072909</v>
      </c>
      <c r="J22" s="0" t="n">
        <v>0.5072909</v>
      </c>
      <c r="K22" s="0" t="n">
        <v>0.5072909</v>
      </c>
      <c r="L22" s="0" t="n">
        <v>0.5072909</v>
      </c>
      <c r="M22" s="0" t="n">
        <v>0.5072909</v>
      </c>
      <c r="N22" s="0" t="n">
        <v>0.5072909</v>
      </c>
      <c r="O22" s="0" t="n">
        <v>0.5072909</v>
      </c>
      <c r="P22" s="0" t="n">
        <v>0.5072909</v>
      </c>
      <c r="Q22" s="0" t="n">
        <v>0.5072909</v>
      </c>
      <c r="R22" s="0" t="n">
        <v>0.5072909</v>
      </c>
      <c r="S22" s="0" t="n">
        <v>0.5072909</v>
      </c>
      <c r="T22" s="0" t="n">
        <v>0.5072909</v>
      </c>
      <c r="U22" s="0" t="n">
        <v>0.5072909</v>
      </c>
      <c r="V22" s="0" t="n">
        <v>0.5072909</v>
      </c>
      <c r="W22" s="0" t="n">
        <v>0.5072909</v>
      </c>
      <c r="X22" s="0" t="n">
        <v>0.5072909</v>
      </c>
      <c r="Y22" s="0" t="n">
        <v>0.5072909</v>
      </c>
      <c r="Z22" s="0" t="n">
        <v>0.5072909</v>
      </c>
      <c r="AA22" s="0" t="n">
        <v>0.5072909</v>
      </c>
      <c r="AB22" s="0" t="n">
        <v>0.5072909</v>
      </c>
      <c r="AC22" s="0" t="n">
        <v>0.5072909</v>
      </c>
      <c r="AD22" s="0" t="n">
        <v>0.5072909</v>
      </c>
      <c r="AE22" s="0" t="n">
        <v>0.5072909</v>
      </c>
      <c r="AF22" s="0" t="n">
        <v>0.5072909</v>
      </c>
      <c r="AG22" s="0" t="n">
        <v>0.5072909</v>
      </c>
      <c r="AH22" s="0" t="n">
        <v>0.5072909</v>
      </c>
      <c r="AI22" s="0" t="n">
        <v>0.5072909</v>
      </c>
      <c r="AJ22" s="0" t="n">
        <v>0.5072909</v>
      </c>
      <c r="AK22" s="0" t="n">
        <v>0.5072909</v>
      </c>
      <c r="AL22" s="0" t="n">
        <v>0.5072909</v>
      </c>
      <c r="AM22" s="0" t="n">
        <v>0.5072909</v>
      </c>
      <c r="AN22" s="0" t="n">
        <v>0.5072909</v>
      </c>
      <c r="AO22" s="0" t="n">
        <v>0.5072909</v>
      </c>
      <c r="AP22" s="0" t="n">
        <v>0.5072909</v>
      </c>
      <c r="AQ22" s="0" t="n">
        <v>0.5072909</v>
      </c>
      <c r="AR22" s="0" t="n">
        <v>0.5072909</v>
      </c>
      <c r="AS22" s="0" t="n">
        <v>0.5072909</v>
      </c>
      <c r="AT22" s="0" t="n">
        <v>0.5072909</v>
      </c>
      <c r="AU22" s="0" t="n">
        <v>0.5072909</v>
      </c>
      <c r="AV22" s="0" t="n">
        <v>0.5072909</v>
      </c>
      <c r="AW22" s="0" t="n">
        <v>0.5072909</v>
      </c>
      <c r="AX22" s="0" t="n">
        <v>0.5072909</v>
      </c>
      <c r="AY22" s="0" t="n">
        <v>0.5072909</v>
      </c>
      <c r="AZ22" s="0" t="n">
        <v>0.5072909</v>
      </c>
    </row>
    <row r="23" customFormat="false" ht="12.8" hidden="false" customHeight="false" outlineLevel="0" collapsed="false">
      <c r="A23" s="0" t="n">
        <f aca="false">A22+1</f>
        <v>22</v>
      </c>
      <c r="B23" s="0" t="n">
        <v>0.411407671764706</v>
      </c>
      <c r="C23" s="0" t="n">
        <v>0.411407671764706</v>
      </c>
      <c r="D23" s="0" t="n">
        <v>0.411407671764706</v>
      </c>
      <c r="E23" s="0" t="n">
        <v>0.411407671764706</v>
      </c>
      <c r="F23" s="0" t="n">
        <v>0.4140445</v>
      </c>
      <c r="G23" s="0" t="n">
        <v>0.4140445</v>
      </c>
      <c r="H23" s="0" t="n">
        <v>0.4140445</v>
      </c>
      <c r="I23" s="0" t="n">
        <v>0.4140445</v>
      </c>
      <c r="J23" s="0" t="n">
        <v>0.4140445</v>
      </c>
      <c r="K23" s="0" t="n">
        <v>0.4140445</v>
      </c>
      <c r="L23" s="0" t="n">
        <v>0.4140445</v>
      </c>
      <c r="M23" s="0" t="n">
        <v>0.4140445</v>
      </c>
      <c r="N23" s="0" t="n">
        <v>0.4140445</v>
      </c>
      <c r="O23" s="0" t="n">
        <v>0.4140445</v>
      </c>
      <c r="P23" s="0" t="n">
        <v>0.4140445</v>
      </c>
      <c r="Q23" s="0" t="n">
        <v>0.4140445</v>
      </c>
      <c r="R23" s="0" t="n">
        <v>0.4140445</v>
      </c>
      <c r="S23" s="0" t="n">
        <v>0.4140445</v>
      </c>
      <c r="T23" s="0" t="n">
        <v>0.4140445</v>
      </c>
      <c r="U23" s="0" t="n">
        <v>0.4140445</v>
      </c>
      <c r="V23" s="0" t="n">
        <v>0.4140445</v>
      </c>
      <c r="W23" s="0" t="n">
        <v>0.4140445</v>
      </c>
      <c r="X23" s="0" t="n">
        <v>0.4140445</v>
      </c>
      <c r="Y23" s="0" t="n">
        <v>0.4140445</v>
      </c>
      <c r="Z23" s="0" t="n">
        <v>0.4140445</v>
      </c>
      <c r="AA23" s="0" t="n">
        <v>0.4140445</v>
      </c>
      <c r="AB23" s="0" t="n">
        <v>0.4140445</v>
      </c>
      <c r="AC23" s="0" t="n">
        <v>0.4140445</v>
      </c>
      <c r="AD23" s="0" t="n">
        <v>0.4140445</v>
      </c>
      <c r="AE23" s="0" t="n">
        <v>0.4140445</v>
      </c>
      <c r="AF23" s="0" t="n">
        <v>0.4140445</v>
      </c>
      <c r="AG23" s="0" t="n">
        <v>0.4140445</v>
      </c>
      <c r="AH23" s="0" t="n">
        <v>0.4140445</v>
      </c>
      <c r="AI23" s="0" t="n">
        <v>0.4140445</v>
      </c>
      <c r="AJ23" s="0" t="n">
        <v>0.4140445</v>
      </c>
      <c r="AK23" s="0" t="n">
        <v>0.4140445</v>
      </c>
      <c r="AL23" s="0" t="n">
        <v>0.4140445</v>
      </c>
      <c r="AM23" s="0" t="n">
        <v>0.4140445</v>
      </c>
      <c r="AN23" s="0" t="n">
        <v>0.4140445</v>
      </c>
      <c r="AO23" s="0" t="n">
        <v>0.4140445</v>
      </c>
      <c r="AP23" s="0" t="n">
        <v>0.4140445</v>
      </c>
      <c r="AQ23" s="0" t="n">
        <v>0.4140445</v>
      </c>
      <c r="AR23" s="0" t="n">
        <v>0.4140445</v>
      </c>
      <c r="AS23" s="0" t="n">
        <v>0.4140445</v>
      </c>
      <c r="AT23" s="0" t="n">
        <v>0.4140445</v>
      </c>
      <c r="AU23" s="0" t="n">
        <v>0.4140445</v>
      </c>
      <c r="AV23" s="0" t="n">
        <v>0.4140445</v>
      </c>
      <c r="AW23" s="0" t="n">
        <v>0.4140445</v>
      </c>
      <c r="AX23" s="0" t="n">
        <v>0.4140445</v>
      </c>
      <c r="AY23" s="0" t="n">
        <v>0.4140445</v>
      </c>
      <c r="AZ23" s="0" t="n">
        <v>0.4140445</v>
      </c>
    </row>
    <row r="24" customFormat="false" ht="12.8" hidden="false" customHeight="false" outlineLevel="0" collapsed="false">
      <c r="A24" s="0" t="n">
        <f aca="false">A23+1</f>
        <v>23</v>
      </c>
      <c r="B24" s="0" t="n">
        <v>0.330008270588235</v>
      </c>
      <c r="C24" s="0" t="n">
        <v>0.330008270588235</v>
      </c>
      <c r="D24" s="0" t="n">
        <v>0.330008270588235</v>
      </c>
      <c r="E24" s="0" t="n">
        <v>0.330008270588235</v>
      </c>
      <c r="F24" s="0" t="n">
        <v>0.4221028</v>
      </c>
      <c r="G24" s="0" t="n">
        <v>0.4221028</v>
      </c>
      <c r="H24" s="0" t="n">
        <v>0.4221028</v>
      </c>
      <c r="I24" s="0" t="n">
        <v>0.4221028</v>
      </c>
      <c r="J24" s="0" t="n">
        <v>0.4221028</v>
      </c>
      <c r="K24" s="0" t="n">
        <v>0.4221028</v>
      </c>
      <c r="L24" s="0" t="n">
        <v>0.4221028</v>
      </c>
      <c r="M24" s="0" t="n">
        <v>0.4221028</v>
      </c>
      <c r="N24" s="0" t="n">
        <v>0.4221028</v>
      </c>
      <c r="O24" s="0" t="n">
        <v>0.4221028</v>
      </c>
      <c r="P24" s="0" t="n">
        <v>0.4221028</v>
      </c>
      <c r="Q24" s="0" t="n">
        <v>0.4221028</v>
      </c>
      <c r="R24" s="0" t="n">
        <v>0.4221028</v>
      </c>
      <c r="S24" s="0" t="n">
        <v>0.4221028</v>
      </c>
      <c r="T24" s="0" t="n">
        <v>0.4221028</v>
      </c>
      <c r="U24" s="0" t="n">
        <v>0.4221028</v>
      </c>
      <c r="V24" s="0" t="n">
        <v>0.4221028</v>
      </c>
      <c r="W24" s="0" t="n">
        <v>0.4221028</v>
      </c>
      <c r="X24" s="0" t="n">
        <v>0.4221028</v>
      </c>
      <c r="Y24" s="0" t="n">
        <v>0.4221028</v>
      </c>
      <c r="Z24" s="0" t="n">
        <v>0.4221028</v>
      </c>
      <c r="AA24" s="0" t="n">
        <v>0.4221028</v>
      </c>
      <c r="AB24" s="0" t="n">
        <v>0.4221028</v>
      </c>
      <c r="AC24" s="0" t="n">
        <v>0.4221028</v>
      </c>
      <c r="AD24" s="0" t="n">
        <v>0.4221028</v>
      </c>
      <c r="AE24" s="0" t="n">
        <v>0.4221028</v>
      </c>
      <c r="AF24" s="0" t="n">
        <v>0.4221028</v>
      </c>
      <c r="AG24" s="0" t="n">
        <v>0.4221028</v>
      </c>
      <c r="AH24" s="0" t="n">
        <v>0.4221028</v>
      </c>
      <c r="AI24" s="0" t="n">
        <v>0.4221028</v>
      </c>
      <c r="AJ24" s="0" t="n">
        <v>0.4221028</v>
      </c>
      <c r="AK24" s="0" t="n">
        <v>0.4221028</v>
      </c>
      <c r="AL24" s="0" t="n">
        <v>0.4221028</v>
      </c>
      <c r="AM24" s="0" t="n">
        <v>0.4221028</v>
      </c>
      <c r="AN24" s="0" t="n">
        <v>0.4221028</v>
      </c>
      <c r="AO24" s="0" t="n">
        <v>0.4221028</v>
      </c>
      <c r="AP24" s="0" t="n">
        <v>0.4221028</v>
      </c>
      <c r="AQ24" s="0" t="n">
        <v>0.4221028</v>
      </c>
      <c r="AR24" s="0" t="n">
        <v>0.4221028</v>
      </c>
      <c r="AS24" s="0" t="n">
        <v>0.4221028</v>
      </c>
      <c r="AT24" s="0" t="n">
        <v>0.4221028</v>
      </c>
      <c r="AU24" s="0" t="n">
        <v>0.4221028</v>
      </c>
      <c r="AV24" s="0" t="n">
        <v>0.4221028</v>
      </c>
      <c r="AW24" s="0" t="n">
        <v>0.4221028</v>
      </c>
      <c r="AX24" s="0" t="n">
        <v>0.4221028</v>
      </c>
      <c r="AY24" s="0" t="n">
        <v>0.4221028</v>
      </c>
      <c r="AZ24" s="0" t="n">
        <v>0.4221028</v>
      </c>
    </row>
    <row r="25" customFormat="false" ht="12.8" hidden="false" customHeight="false" outlineLevel="0" collapsed="false">
      <c r="A25" s="0" t="n">
        <f aca="false">A24+1</f>
        <v>24</v>
      </c>
      <c r="B25" s="0" t="n">
        <v>0.219071835294118</v>
      </c>
      <c r="C25" s="0" t="n">
        <v>0.219071835294118</v>
      </c>
      <c r="D25" s="0" t="n">
        <v>0.219071835294118</v>
      </c>
      <c r="E25" s="0" t="n">
        <v>0.219071835294118</v>
      </c>
      <c r="F25" s="0" t="n">
        <v>0.4359171</v>
      </c>
      <c r="G25" s="0" t="n">
        <v>0.4359171</v>
      </c>
      <c r="H25" s="0" t="n">
        <v>0.4359171</v>
      </c>
      <c r="I25" s="0" t="n">
        <v>0.4359171</v>
      </c>
      <c r="J25" s="0" t="n">
        <v>0.4359171</v>
      </c>
      <c r="K25" s="0" t="n">
        <v>0.4359171</v>
      </c>
      <c r="L25" s="0" t="n">
        <v>0.4359171</v>
      </c>
      <c r="M25" s="0" t="n">
        <v>0.4359171</v>
      </c>
      <c r="N25" s="0" t="n">
        <v>0.4359171</v>
      </c>
      <c r="O25" s="0" t="n">
        <v>0.4359171</v>
      </c>
      <c r="P25" s="0" t="n">
        <v>0.4359171</v>
      </c>
      <c r="Q25" s="0" t="n">
        <v>0.4359171</v>
      </c>
      <c r="R25" s="0" t="n">
        <v>0.4359171</v>
      </c>
      <c r="S25" s="0" t="n">
        <v>0.4359171</v>
      </c>
      <c r="T25" s="0" t="n">
        <v>0.4359171</v>
      </c>
      <c r="U25" s="0" t="n">
        <v>0.4359171</v>
      </c>
      <c r="V25" s="0" t="n">
        <v>0.4359171</v>
      </c>
      <c r="W25" s="0" t="n">
        <v>0.4359171</v>
      </c>
      <c r="X25" s="0" t="n">
        <v>0.4359171</v>
      </c>
      <c r="Y25" s="0" t="n">
        <v>0.4359171</v>
      </c>
      <c r="Z25" s="0" t="n">
        <v>0.4359171</v>
      </c>
      <c r="AA25" s="0" t="n">
        <v>0.4359171</v>
      </c>
      <c r="AB25" s="0" t="n">
        <v>0.4359171</v>
      </c>
      <c r="AC25" s="0" t="n">
        <v>0.4359171</v>
      </c>
      <c r="AD25" s="0" t="n">
        <v>0.4359171</v>
      </c>
      <c r="AE25" s="0" t="n">
        <v>0.4359171</v>
      </c>
      <c r="AF25" s="0" t="n">
        <v>0.4359171</v>
      </c>
      <c r="AG25" s="0" t="n">
        <v>0.4359171</v>
      </c>
      <c r="AH25" s="0" t="n">
        <v>0.4359171</v>
      </c>
      <c r="AI25" s="0" t="n">
        <v>0.4359171</v>
      </c>
      <c r="AJ25" s="0" t="n">
        <v>0.4359171</v>
      </c>
      <c r="AK25" s="0" t="n">
        <v>0.4359171</v>
      </c>
      <c r="AL25" s="0" t="n">
        <v>0.4359171</v>
      </c>
      <c r="AM25" s="0" t="n">
        <v>0.4359171</v>
      </c>
      <c r="AN25" s="0" t="n">
        <v>0.4359171</v>
      </c>
      <c r="AO25" s="0" t="n">
        <v>0.4359171</v>
      </c>
      <c r="AP25" s="0" t="n">
        <v>0.4359171</v>
      </c>
      <c r="AQ25" s="0" t="n">
        <v>0.4359171</v>
      </c>
      <c r="AR25" s="0" t="n">
        <v>0.4359171</v>
      </c>
      <c r="AS25" s="0" t="n">
        <v>0.4359171</v>
      </c>
      <c r="AT25" s="0" t="n">
        <v>0.4359171</v>
      </c>
      <c r="AU25" s="0" t="n">
        <v>0.4359171</v>
      </c>
      <c r="AV25" s="0" t="n">
        <v>0.4359171</v>
      </c>
      <c r="AW25" s="0" t="n">
        <v>0.4359171</v>
      </c>
      <c r="AX25" s="0" t="n">
        <v>0.4359171</v>
      </c>
      <c r="AY25" s="0" t="n">
        <v>0.4359171</v>
      </c>
      <c r="AZ25" s="0" t="n">
        <v>0.4359171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31"/>
  <sheetViews>
    <sheetView showFormulas="false" showGridLines="true" showRowColHeaders="true" showZeros="true" rightToLeft="false" tabSelected="false" showOutlineSymbols="true" defaultGridColor="true" view="normal" topLeftCell="AQ1" colorId="64" zoomScale="120" zoomScaleNormal="12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2" min="2" style="0" width="11.95"/>
    <col collapsed="false" customWidth="true" hidden="false" outlineLevel="0" max="3" min="3" style="0" width="15.42"/>
    <col collapsed="false" customWidth="true" hidden="false" outlineLevel="0" max="4" min="4" style="0" width="14.73"/>
    <col collapsed="false" customWidth="true" hidden="false" outlineLevel="0" max="5" min="5" style="0" width="12.98"/>
    <col collapsed="false" customWidth="true" hidden="false" outlineLevel="0" max="6" min="6" style="0" width="10.58"/>
    <col collapsed="false" customWidth="true" hidden="false" outlineLevel="0" max="7" min="7" style="0" width="14.04"/>
    <col collapsed="false" customWidth="true" hidden="false" outlineLevel="0" max="8" min="8" style="0" width="13.36"/>
    <col collapsed="false" customWidth="true" hidden="false" outlineLevel="0" max="9" min="9" style="0" width="10.39"/>
    <col collapsed="false" customWidth="true" hidden="false" outlineLevel="0" max="10" min="10" style="0" width="11.78"/>
    <col collapsed="false" customWidth="true" hidden="false" outlineLevel="0" max="11" min="11" style="0" width="15.27"/>
    <col collapsed="false" customWidth="true" hidden="false" outlineLevel="0" max="12" min="12" style="0" width="14.56"/>
    <col collapsed="false" customWidth="true" hidden="false" outlineLevel="0" max="13" min="13" style="0" width="12.83"/>
    <col collapsed="false" customWidth="true" hidden="false" outlineLevel="0" max="14" min="14" style="0" width="14.39"/>
    <col collapsed="false" customWidth="true" hidden="false" outlineLevel="0" max="15" min="15" style="0" width="17.86"/>
    <col collapsed="false" customWidth="true" hidden="false" outlineLevel="0" max="16" min="16" style="0" width="17.16"/>
    <col collapsed="false" customWidth="true" hidden="false" outlineLevel="0" max="18" min="17" style="0" width="15.42"/>
    <col collapsed="false" customWidth="true" hidden="false" outlineLevel="0" max="19" min="19" style="0" width="18.9"/>
    <col collapsed="false" customWidth="true" hidden="false" outlineLevel="0" max="20" min="20" style="0" width="18.2"/>
    <col collapsed="false" customWidth="true" hidden="false" outlineLevel="0" max="21" min="21" style="0" width="16.47"/>
    <col collapsed="false" customWidth="true" hidden="false" outlineLevel="0" max="22" min="22" style="0" width="14.56"/>
    <col collapsed="false" customWidth="true" hidden="false" outlineLevel="0" max="23" min="23" style="0" width="18.05"/>
    <col collapsed="false" customWidth="true" hidden="false" outlineLevel="0" max="24" min="24" style="0" width="17.34"/>
    <col collapsed="false" customWidth="true" hidden="false" outlineLevel="0" max="25" min="25" style="0" width="15.61"/>
    <col collapsed="false" customWidth="true" hidden="false" outlineLevel="0" max="26" min="26" style="0" width="16.12"/>
    <col collapsed="false" customWidth="true" hidden="false" outlineLevel="0" max="27" min="27" style="0" width="19.77"/>
    <col collapsed="false" customWidth="true" hidden="false" outlineLevel="0" max="28" min="28" style="0" width="19.08"/>
    <col collapsed="false" customWidth="true" hidden="false" outlineLevel="0" max="29" min="29" style="0" width="17.34"/>
    <col collapsed="false" customWidth="true" hidden="false" outlineLevel="0" max="30" min="30" style="0" width="16.3"/>
    <col collapsed="false" customWidth="true" hidden="false" outlineLevel="0" max="31" min="31" style="0" width="19.94"/>
    <col collapsed="false" customWidth="true" hidden="false" outlineLevel="0" max="32" min="32" style="0" width="19.25"/>
    <col collapsed="false" customWidth="true" hidden="false" outlineLevel="0" max="33" min="33" style="0" width="17.52"/>
    <col collapsed="false" customWidth="true" hidden="false" outlineLevel="0" max="34" min="34" style="0" width="17.34"/>
    <col collapsed="false" customWidth="true" hidden="false" outlineLevel="0" max="35" min="35" style="0" width="17.16"/>
    <col collapsed="false" customWidth="true" hidden="false" outlineLevel="0" max="36" min="36" style="0" width="20.11"/>
    <col collapsed="false" customWidth="true" hidden="false" outlineLevel="0" max="37" min="37" style="0" width="19.25"/>
    <col collapsed="false" customWidth="true" hidden="false" outlineLevel="0" max="38" min="38" style="0" width="19.08"/>
    <col collapsed="false" customWidth="true" hidden="false" outlineLevel="0" max="39" min="39" style="0" width="22.03"/>
    <col collapsed="false" customWidth="true" hidden="false" outlineLevel="0" max="40" min="40" style="0" width="20.98"/>
    <col collapsed="false" customWidth="true" hidden="false" outlineLevel="0" max="41" min="41" style="0" width="20.83"/>
    <col collapsed="false" customWidth="true" hidden="false" outlineLevel="0" max="42" min="42" style="0" width="23.77"/>
    <col collapsed="false" customWidth="true" hidden="false" outlineLevel="0" max="43" min="43" style="0" width="19.59"/>
    <col collapsed="false" customWidth="true" hidden="false" outlineLevel="0" max="44" min="44" style="0" width="19.42"/>
    <col collapsed="false" customWidth="true" hidden="false" outlineLevel="0" max="45" min="45" style="0" width="22.37"/>
    <col collapsed="false" customWidth="true" hidden="false" outlineLevel="0" max="46" min="46" style="0" width="24.11"/>
    <col collapsed="false" customWidth="true" hidden="false" outlineLevel="0" max="47" min="47" style="0" width="23.94"/>
    <col collapsed="false" customWidth="true" hidden="false" outlineLevel="0" max="48" min="48" style="0" width="26.89"/>
    <col collapsed="false" customWidth="true" hidden="false" outlineLevel="0" max="49" min="49" style="0" width="18.56"/>
    <col collapsed="false" customWidth="true" hidden="false" outlineLevel="0" max="50" min="50" style="0" width="22.03"/>
    <col collapsed="false" customWidth="true" hidden="false" outlineLevel="0" max="51" min="51" style="0" width="14.21"/>
    <col collapsed="false" customWidth="true" hidden="false" outlineLevel="0" max="52" min="52" style="0" width="17.67"/>
  </cols>
  <sheetData>
    <row r="1" customFormat="false" ht="12.8" hidden="false" customHeight="false" outlineLevel="0" collapsed="false">
      <c r="A1" s="5" t="s">
        <v>80</v>
      </c>
      <c r="B1" s="5" t="s">
        <v>81</v>
      </c>
      <c r="C1" s="5" t="s">
        <v>82</v>
      </c>
      <c r="D1" s="5" t="s">
        <v>83</v>
      </c>
      <c r="E1" s="5" t="s">
        <v>84</v>
      </c>
      <c r="F1" s="5" t="s">
        <v>85</v>
      </c>
      <c r="G1" s="5" t="s">
        <v>86</v>
      </c>
      <c r="H1" s="5" t="s">
        <v>87</v>
      </c>
      <c r="I1" s="5" t="s">
        <v>88</v>
      </c>
      <c r="J1" s="5" t="s">
        <v>89</v>
      </c>
      <c r="K1" s="5" t="s">
        <v>90</v>
      </c>
      <c r="L1" s="5" t="s">
        <v>91</v>
      </c>
      <c r="M1" s="5" t="s">
        <v>92</v>
      </c>
      <c r="N1" s="5" t="s">
        <v>93</v>
      </c>
      <c r="O1" s="5" t="s">
        <v>94</v>
      </c>
      <c r="P1" s="5" t="s">
        <v>95</v>
      </c>
      <c r="Q1" s="5" t="s">
        <v>96</v>
      </c>
      <c r="R1" s="5" t="s">
        <v>97</v>
      </c>
      <c r="S1" s="5" t="s">
        <v>98</v>
      </c>
      <c r="T1" s="5" t="s">
        <v>99</v>
      </c>
      <c r="U1" s="5" t="s">
        <v>100</v>
      </c>
      <c r="V1" s="5" t="s">
        <v>101</v>
      </c>
      <c r="W1" s="5" t="s">
        <v>102</v>
      </c>
      <c r="X1" s="5" t="s">
        <v>103</v>
      </c>
      <c r="Y1" s="5" t="s">
        <v>104</v>
      </c>
      <c r="Z1" s="5" t="s">
        <v>105</v>
      </c>
      <c r="AA1" s="5" t="s">
        <v>106</v>
      </c>
      <c r="AB1" s="5" t="s">
        <v>107</v>
      </c>
      <c r="AC1" s="5" t="s">
        <v>108</v>
      </c>
      <c r="AD1" s="5" t="s">
        <v>109</v>
      </c>
      <c r="AE1" s="5" t="s">
        <v>110</v>
      </c>
      <c r="AF1" s="5" t="s">
        <v>111</v>
      </c>
      <c r="AG1" s="5" t="s">
        <v>112</v>
      </c>
      <c r="AH1" s="5" t="s">
        <v>113</v>
      </c>
      <c r="AI1" s="5" t="s">
        <v>114</v>
      </c>
      <c r="AJ1" s="5" t="s">
        <v>115</v>
      </c>
      <c r="AK1" s="5" t="s">
        <v>116</v>
      </c>
      <c r="AL1" s="5" t="s">
        <v>117</v>
      </c>
      <c r="AM1" s="5" t="s">
        <v>118</v>
      </c>
      <c r="AN1" s="5" t="s">
        <v>119</v>
      </c>
      <c r="AO1" s="5" t="s">
        <v>120</v>
      </c>
      <c r="AP1" s="5" t="s">
        <v>121</v>
      </c>
      <c r="AQ1" s="5" t="s">
        <v>122</v>
      </c>
      <c r="AR1" s="5" t="s">
        <v>123</v>
      </c>
      <c r="AS1" s="5" t="s">
        <v>124</v>
      </c>
      <c r="AT1" s="5" t="s">
        <v>125</v>
      </c>
      <c r="AU1" s="5" t="s">
        <v>126</v>
      </c>
      <c r="AV1" s="5" t="s">
        <v>127</v>
      </c>
      <c r="AW1" s="5" t="s">
        <v>128</v>
      </c>
      <c r="AX1" s="5" t="s">
        <v>129</v>
      </c>
      <c r="AY1" s="5" t="s">
        <v>130</v>
      </c>
      <c r="AZ1" s="5" t="s">
        <v>131</v>
      </c>
    </row>
    <row r="2" customFormat="false" ht="12.8" hidden="false" customHeight="false" outlineLevel="0" collapsed="false">
      <c r="A2" s="0" t="n">
        <v>2016</v>
      </c>
      <c r="B2" s="0" t="n">
        <v>120000</v>
      </c>
      <c r="C2" s="0" t="n">
        <v>120000</v>
      </c>
      <c r="D2" s="0" t="n">
        <v>120000</v>
      </c>
      <c r="E2" s="0" t="n">
        <v>120000</v>
      </c>
      <c r="F2" s="0" t="n">
        <v>18000</v>
      </c>
      <c r="G2" s="0" t="n">
        <v>18000</v>
      </c>
      <c r="H2" s="0" t="n">
        <v>18000</v>
      </c>
      <c r="I2" s="0" t="n">
        <v>18000</v>
      </c>
      <c r="J2" s="0" t="n">
        <v>18000</v>
      </c>
      <c r="K2" s="0" t="n">
        <v>18000</v>
      </c>
      <c r="L2" s="0" t="n">
        <v>18000</v>
      </c>
      <c r="M2" s="0" t="n">
        <v>18000</v>
      </c>
      <c r="N2" s="0" t="n">
        <v>18000</v>
      </c>
      <c r="O2" s="0" t="n">
        <v>18000</v>
      </c>
      <c r="P2" s="0" t="n">
        <v>18000</v>
      </c>
      <c r="Q2" s="0" t="n">
        <v>18000</v>
      </c>
      <c r="R2" s="0" t="n">
        <v>31300</v>
      </c>
      <c r="S2" s="0" t="n">
        <v>31300</v>
      </c>
      <c r="T2" s="0" t="n">
        <v>31300</v>
      </c>
      <c r="U2" s="0" t="n">
        <v>31300</v>
      </c>
      <c r="V2" s="0" t="n">
        <v>58000</v>
      </c>
      <c r="W2" s="0" t="n">
        <v>58000</v>
      </c>
      <c r="X2" s="0" t="n">
        <v>58000</v>
      </c>
      <c r="Y2" s="0" t="n">
        <v>58000</v>
      </c>
      <c r="Z2" s="0" t="n">
        <v>72000</v>
      </c>
      <c r="AA2" s="0" t="n">
        <v>72000</v>
      </c>
      <c r="AB2" s="0" t="n">
        <v>72000</v>
      </c>
      <c r="AC2" s="0" t="n">
        <v>72000</v>
      </c>
      <c r="AD2" s="0" t="n">
        <v>72000</v>
      </c>
      <c r="AE2" s="0" t="n">
        <v>72000</v>
      </c>
      <c r="AF2" s="0" t="n">
        <v>72000</v>
      </c>
      <c r="AG2" s="0" t="n">
        <v>72000</v>
      </c>
      <c r="AH2" s="0" t="n">
        <v>23000</v>
      </c>
      <c r="AI2" s="0" t="n">
        <v>23000</v>
      </c>
      <c r="AJ2" s="0" t="n">
        <v>23000</v>
      </c>
      <c r="AK2" s="0" t="n">
        <v>30000</v>
      </c>
      <c r="AL2" s="0" t="n">
        <v>30000</v>
      </c>
      <c r="AM2" s="0" t="n">
        <v>30000</v>
      </c>
      <c r="AN2" s="0" t="n">
        <v>35000</v>
      </c>
      <c r="AO2" s="0" t="n">
        <v>35000</v>
      </c>
      <c r="AP2" s="0" t="n">
        <v>35000</v>
      </c>
      <c r="AQ2" s="0" t="n">
        <v>75000</v>
      </c>
      <c r="AR2" s="0" t="n">
        <v>75000</v>
      </c>
      <c r="AS2" s="0" t="n">
        <v>75000</v>
      </c>
      <c r="AT2" s="0" t="n">
        <v>30000</v>
      </c>
      <c r="AU2" s="0" t="n">
        <v>30000</v>
      </c>
      <c r="AV2" s="0" t="n">
        <v>30000</v>
      </c>
      <c r="AW2" s="0" t="n">
        <v>6600</v>
      </c>
      <c r="AX2" s="0" t="n">
        <v>6600</v>
      </c>
      <c r="AY2" s="0" t="n">
        <v>6600</v>
      </c>
      <c r="AZ2" s="0" t="n">
        <v>6600</v>
      </c>
    </row>
    <row r="3" customFormat="false" ht="12.8" hidden="false" customHeight="false" outlineLevel="0" collapsed="false">
      <c r="A3" s="0" t="n">
        <f aca="false">A2-1</f>
        <v>2015</v>
      </c>
      <c r="B3" s="0" t="n">
        <v>120000</v>
      </c>
      <c r="C3" s="0" t="n">
        <v>120000</v>
      </c>
      <c r="D3" s="0" t="n">
        <v>120000</v>
      </c>
      <c r="E3" s="0" t="n">
        <v>120000</v>
      </c>
      <c r="F3" s="0" t="n">
        <v>18000</v>
      </c>
      <c r="G3" s="0" t="n">
        <v>18000</v>
      </c>
      <c r="H3" s="0" t="n">
        <v>18000</v>
      </c>
      <c r="I3" s="0" t="n">
        <v>18000</v>
      </c>
      <c r="J3" s="0" t="n">
        <v>18000</v>
      </c>
      <c r="K3" s="0" t="n">
        <v>18000</v>
      </c>
      <c r="L3" s="0" t="n">
        <v>18000</v>
      </c>
      <c r="M3" s="0" t="n">
        <v>18000</v>
      </c>
      <c r="N3" s="0" t="n">
        <v>18000</v>
      </c>
      <c r="O3" s="0" t="n">
        <v>18000</v>
      </c>
      <c r="P3" s="0" t="n">
        <v>18000</v>
      </c>
      <c r="Q3" s="0" t="n">
        <v>18000</v>
      </c>
      <c r="R3" s="0" t="n">
        <v>31300</v>
      </c>
      <c r="S3" s="0" t="n">
        <v>31300</v>
      </c>
      <c r="T3" s="0" t="n">
        <v>31300</v>
      </c>
      <c r="U3" s="0" t="n">
        <v>31300</v>
      </c>
      <c r="V3" s="0" t="n">
        <v>58000</v>
      </c>
      <c r="W3" s="0" t="n">
        <v>58000</v>
      </c>
      <c r="X3" s="0" t="n">
        <v>58000</v>
      </c>
      <c r="Y3" s="0" t="n">
        <v>58000</v>
      </c>
      <c r="Z3" s="0" t="n">
        <v>72000</v>
      </c>
      <c r="AA3" s="0" t="n">
        <v>72000</v>
      </c>
      <c r="AB3" s="0" t="n">
        <v>72000</v>
      </c>
      <c r="AC3" s="0" t="n">
        <v>72000</v>
      </c>
      <c r="AD3" s="0" t="n">
        <v>72000</v>
      </c>
      <c r="AE3" s="0" t="n">
        <v>72000</v>
      </c>
      <c r="AF3" s="0" t="n">
        <v>72000</v>
      </c>
      <c r="AG3" s="0" t="n">
        <v>72000</v>
      </c>
      <c r="AH3" s="0" t="n">
        <v>23000</v>
      </c>
      <c r="AI3" s="0" t="n">
        <v>23000</v>
      </c>
      <c r="AJ3" s="0" t="n">
        <v>23000</v>
      </c>
      <c r="AK3" s="0" t="n">
        <v>30000</v>
      </c>
      <c r="AL3" s="0" t="n">
        <v>30000</v>
      </c>
      <c r="AM3" s="0" t="n">
        <v>30000</v>
      </c>
      <c r="AN3" s="0" t="n">
        <v>35000</v>
      </c>
      <c r="AO3" s="0" t="n">
        <v>35000</v>
      </c>
      <c r="AP3" s="0" t="n">
        <v>35000</v>
      </c>
      <c r="AQ3" s="0" t="n">
        <v>75000</v>
      </c>
      <c r="AR3" s="0" t="n">
        <v>75000</v>
      </c>
      <c r="AS3" s="0" t="n">
        <v>75000</v>
      </c>
      <c r="AT3" s="0" t="n">
        <v>30000</v>
      </c>
      <c r="AU3" s="0" t="n">
        <v>30000</v>
      </c>
      <c r="AV3" s="0" t="n">
        <v>30000</v>
      </c>
      <c r="AW3" s="0" t="n">
        <v>6600</v>
      </c>
      <c r="AX3" s="0" t="n">
        <v>6600</v>
      </c>
      <c r="AY3" s="0" t="n">
        <v>6600</v>
      </c>
      <c r="AZ3" s="0" t="n">
        <v>6600</v>
      </c>
    </row>
    <row r="4" customFormat="false" ht="12.8" hidden="false" customHeight="false" outlineLevel="0" collapsed="false">
      <c r="A4" s="0" t="n">
        <f aca="false">A3-1</f>
        <v>2014</v>
      </c>
      <c r="B4" s="0" t="n">
        <v>120000</v>
      </c>
      <c r="C4" s="0" t="n">
        <v>120000</v>
      </c>
      <c r="D4" s="0" t="n">
        <v>120000</v>
      </c>
      <c r="E4" s="0" t="n">
        <v>120000</v>
      </c>
      <c r="F4" s="0" t="n">
        <v>18000</v>
      </c>
      <c r="G4" s="0" t="n">
        <v>18000</v>
      </c>
      <c r="H4" s="0" t="n">
        <v>18000</v>
      </c>
      <c r="I4" s="0" t="n">
        <v>18000</v>
      </c>
      <c r="J4" s="0" t="n">
        <v>18000</v>
      </c>
      <c r="K4" s="0" t="n">
        <v>18000</v>
      </c>
      <c r="L4" s="0" t="n">
        <v>18000</v>
      </c>
      <c r="M4" s="0" t="n">
        <v>18000</v>
      </c>
      <c r="N4" s="0" t="n">
        <v>18000</v>
      </c>
      <c r="O4" s="0" t="n">
        <v>18000</v>
      </c>
      <c r="P4" s="0" t="n">
        <v>18000</v>
      </c>
      <c r="Q4" s="0" t="n">
        <v>18000</v>
      </c>
      <c r="R4" s="0" t="n">
        <v>31300</v>
      </c>
      <c r="S4" s="0" t="n">
        <v>31300</v>
      </c>
      <c r="T4" s="0" t="n">
        <v>31300</v>
      </c>
      <c r="U4" s="0" t="n">
        <v>31300</v>
      </c>
      <c r="V4" s="0" t="n">
        <v>58000</v>
      </c>
      <c r="W4" s="0" t="n">
        <v>58000</v>
      </c>
      <c r="X4" s="0" t="n">
        <v>58000</v>
      </c>
      <c r="Y4" s="0" t="n">
        <v>58000</v>
      </c>
      <c r="Z4" s="0" t="n">
        <v>72000</v>
      </c>
      <c r="AA4" s="0" t="n">
        <v>72000</v>
      </c>
      <c r="AB4" s="0" t="n">
        <v>72000</v>
      </c>
      <c r="AC4" s="0" t="n">
        <v>72000</v>
      </c>
      <c r="AD4" s="0" t="n">
        <v>72000</v>
      </c>
      <c r="AE4" s="0" t="n">
        <v>72000</v>
      </c>
      <c r="AF4" s="0" t="n">
        <v>72000</v>
      </c>
      <c r="AG4" s="0" t="n">
        <v>72000</v>
      </c>
      <c r="AH4" s="0" t="n">
        <v>23000</v>
      </c>
      <c r="AI4" s="0" t="n">
        <v>23000</v>
      </c>
      <c r="AJ4" s="0" t="n">
        <v>23000</v>
      </c>
      <c r="AK4" s="0" t="n">
        <v>30000</v>
      </c>
      <c r="AL4" s="0" t="n">
        <v>30000</v>
      </c>
      <c r="AM4" s="0" t="n">
        <v>30000</v>
      </c>
      <c r="AN4" s="0" t="n">
        <v>35000</v>
      </c>
      <c r="AO4" s="0" t="n">
        <v>35000</v>
      </c>
      <c r="AP4" s="0" t="n">
        <v>35000</v>
      </c>
      <c r="AQ4" s="0" t="n">
        <v>75000</v>
      </c>
      <c r="AR4" s="0" t="n">
        <v>75000</v>
      </c>
      <c r="AS4" s="0" t="n">
        <v>75000</v>
      </c>
      <c r="AT4" s="0" t="n">
        <v>30000</v>
      </c>
      <c r="AU4" s="0" t="n">
        <v>30000</v>
      </c>
      <c r="AV4" s="0" t="n">
        <v>30000</v>
      </c>
      <c r="AW4" s="0" t="n">
        <v>6600</v>
      </c>
      <c r="AX4" s="0" t="n">
        <v>6600</v>
      </c>
      <c r="AY4" s="0" t="n">
        <v>6600</v>
      </c>
      <c r="AZ4" s="0" t="n">
        <v>6600</v>
      </c>
    </row>
    <row r="5" customFormat="false" ht="12.8" hidden="false" customHeight="false" outlineLevel="0" collapsed="false">
      <c r="A5" s="0" t="n">
        <f aca="false">A4-1</f>
        <v>2013</v>
      </c>
      <c r="B5" s="0" t="n">
        <v>120000</v>
      </c>
      <c r="C5" s="0" t="n">
        <v>120000</v>
      </c>
      <c r="D5" s="0" t="n">
        <v>120000</v>
      </c>
      <c r="E5" s="0" t="n">
        <v>120000</v>
      </c>
      <c r="F5" s="0" t="n">
        <v>18000</v>
      </c>
      <c r="G5" s="0" t="n">
        <v>18000</v>
      </c>
      <c r="H5" s="0" t="n">
        <v>18000</v>
      </c>
      <c r="I5" s="0" t="n">
        <v>18000</v>
      </c>
      <c r="J5" s="0" t="n">
        <v>18000</v>
      </c>
      <c r="K5" s="0" t="n">
        <v>18000</v>
      </c>
      <c r="L5" s="0" t="n">
        <v>18000</v>
      </c>
      <c r="M5" s="0" t="n">
        <v>18000</v>
      </c>
      <c r="N5" s="0" t="n">
        <v>18000</v>
      </c>
      <c r="O5" s="0" t="n">
        <v>18000</v>
      </c>
      <c r="P5" s="0" t="n">
        <v>18000</v>
      </c>
      <c r="Q5" s="0" t="n">
        <v>18000</v>
      </c>
      <c r="R5" s="0" t="n">
        <v>31300</v>
      </c>
      <c r="S5" s="0" t="n">
        <v>31300</v>
      </c>
      <c r="T5" s="0" t="n">
        <v>31300</v>
      </c>
      <c r="U5" s="0" t="n">
        <v>31300</v>
      </c>
      <c r="V5" s="0" t="n">
        <v>58000</v>
      </c>
      <c r="W5" s="0" t="n">
        <v>58000</v>
      </c>
      <c r="X5" s="0" t="n">
        <v>58000</v>
      </c>
      <c r="Y5" s="0" t="n">
        <v>58000</v>
      </c>
      <c r="Z5" s="0" t="n">
        <v>72000</v>
      </c>
      <c r="AA5" s="0" t="n">
        <v>72000</v>
      </c>
      <c r="AB5" s="0" t="n">
        <v>72000</v>
      </c>
      <c r="AC5" s="0" t="n">
        <v>72000</v>
      </c>
      <c r="AD5" s="0" t="n">
        <v>72000</v>
      </c>
      <c r="AE5" s="0" t="n">
        <v>72000</v>
      </c>
      <c r="AF5" s="0" t="n">
        <v>72000</v>
      </c>
      <c r="AG5" s="0" t="n">
        <v>72000</v>
      </c>
      <c r="AH5" s="0" t="n">
        <v>23000</v>
      </c>
      <c r="AI5" s="0" t="n">
        <v>23000</v>
      </c>
      <c r="AJ5" s="0" t="n">
        <v>23000</v>
      </c>
      <c r="AK5" s="0" t="n">
        <v>30000</v>
      </c>
      <c r="AL5" s="0" t="n">
        <v>30000</v>
      </c>
      <c r="AM5" s="0" t="n">
        <v>30000</v>
      </c>
      <c r="AN5" s="0" t="n">
        <v>35000</v>
      </c>
      <c r="AO5" s="0" t="n">
        <v>35000</v>
      </c>
      <c r="AP5" s="0" t="n">
        <v>35000</v>
      </c>
      <c r="AQ5" s="0" t="n">
        <v>75000</v>
      </c>
      <c r="AR5" s="0" t="n">
        <v>75000</v>
      </c>
      <c r="AS5" s="0" t="n">
        <v>75000</v>
      </c>
      <c r="AT5" s="0" t="n">
        <v>30000</v>
      </c>
      <c r="AU5" s="0" t="n">
        <v>30000</v>
      </c>
      <c r="AV5" s="0" t="n">
        <v>30000</v>
      </c>
      <c r="AW5" s="0" t="n">
        <v>6600</v>
      </c>
      <c r="AX5" s="0" t="n">
        <v>6600</v>
      </c>
      <c r="AY5" s="0" t="n">
        <v>6600</v>
      </c>
      <c r="AZ5" s="0" t="n">
        <v>6600</v>
      </c>
    </row>
    <row r="6" customFormat="false" ht="12.8" hidden="false" customHeight="false" outlineLevel="0" collapsed="false">
      <c r="A6" s="0" t="n">
        <f aca="false">A5-1</f>
        <v>2012</v>
      </c>
      <c r="B6" s="0" t="n">
        <v>120000</v>
      </c>
      <c r="C6" s="0" t="n">
        <v>120000</v>
      </c>
      <c r="D6" s="0" t="n">
        <v>120000</v>
      </c>
      <c r="E6" s="0" t="n">
        <v>120000</v>
      </c>
      <c r="F6" s="0" t="n">
        <v>18000</v>
      </c>
      <c r="G6" s="0" t="n">
        <v>18000</v>
      </c>
      <c r="H6" s="0" t="n">
        <v>18000</v>
      </c>
      <c r="I6" s="0" t="n">
        <v>18000</v>
      </c>
      <c r="J6" s="0" t="n">
        <v>18000</v>
      </c>
      <c r="K6" s="0" t="n">
        <v>18000</v>
      </c>
      <c r="L6" s="0" t="n">
        <v>18000</v>
      </c>
      <c r="M6" s="0" t="n">
        <v>18000</v>
      </c>
      <c r="N6" s="0" t="n">
        <v>18000</v>
      </c>
      <c r="O6" s="0" t="n">
        <v>18000</v>
      </c>
      <c r="P6" s="0" t="n">
        <v>18000</v>
      </c>
      <c r="Q6" s="0" t="n">
        <v>18000</v>
      </c>
      <c r="R6" s="0" t="n">
        <v>31300</v>
      </c>
      <c r="S6" s="0" t="n">
        <v>31300</v>
      </c>
      <c r="T6" s="0" t="n">
        <v>31300</v>
      </c>
      <c r="U6" s="0" t="n">
        <v>31300</v>
      </c>
      <c r="V6" s="0" t="n">
        <v>58000</v>
      </c>
      <c r="W6" s="0" t="n">
        <v>58000</v>
      </c>
      <c r="X6" s="0" t="n">
        <v>58000</v>
      </c>
      <c r="Y6" s="0" t="n">
        <v>58000</v>
      </c>
      <c r="Z6" s="0" t="n">
        <v>72000</v>
      </c>
      <c r="AA6" s="0" t="n">
        <v>72000</v>
      </c>
      <c r="AB6" s="0" t="n">
        <v>72000</v>
      </c>
      <c r="AC6" s="0" t="n">
        <v>72000</v>
      </c>
      <c r="AD6" s="0" t="n">
        <v>72000</v>
      </c>
      <c r="AE6" s="0" t="n">
        <v>72000</v>
      </c>
      <c r="AF6" s="0" t="n">
        <v>72000</v>
      </c>
      <c r="AG6" s="0" t="n">
        <v>72000</v>
      </c>
      <c r="AH6" s="0" t="n">
        <v>23000</v>
      </c>
      <c r="AI6" s="0" t="n">
        <v>23000</v>
      </c>
      <c r="AJ6" s="0" t="n">
        <v>23000</v>
      </c>
      <c r="AK6" s="0" t="n">
        <v>30000</v>
      </c>
      <c r="AL6" s="0" t="n">
        <v>30000</v>
      </c>
      <c r="AM6" s="0" t="n">
        <v>30000</v>
      </c>
      <c r="AN6" s="0" t="n">
        <v>35000</v>
      </c>
      <c r="AO6" s="0" t="n">
        <v>35000</v>
      </c>
      <c r="AP6" s="0" t="n">
        <v>35000</v>
      </c>
      <c r="AQ6" s="0" t="n">
        <v>75000</v>
      </c>
      <c r="AR6" s="0" t="n">
        <v>75000</v>
      </c>
      <c r="AS6" s="0" t="n">
        <v>75000</v>
      </c>
      <c r="AT6" s="0" t="n">
        <v>30000</v>
      </c>
      <c r="AU6" s="0" t="n">
        <v>30000</v>
      </c>
      <c r="AV6" s="0" t="n">
        <v>30000</v>
      </c>
      <c r="AW6" s="0" t="n">
        <v>6600</v>
      </c>
      <c r="AX6" s="0" t="n">
        <v>6600</v>
      </c>
      <c r="AY6" s="0" t="n">
        <v>6600</v>
      </c>
      <c r="AZ6" s="0" t="n">
        <v>6600</v>
      </c>
    </row>
    <row r="7" customFormat="false" ht="12.8" hidden="false" customHeight="false" outlineLevel="0" collapsed="false">
      <c r="A7" s="0" t="n">
        <f aca="false">A6-1</f>
        <v>2011</v>
      </c>
      <c r="B7" s="0" t="n">
        <v>120000</v>
      </c>
      <c r="C7" s="0" t="n">
        <v>120000</v>
      </c>
      <c r="D7" s="0" t="n">
        <v>120000</v>
      </c>
      <c r="E7" s="0" t="n">
        <v>120000</v>
      </c>
      <c r="F7" s="0" t="n">
        <v>18000</v>
      </c>
      <c r="G7" s="0" t="n">
        <v>18000</v>
      </c>
      <c r="H7" s="0" t="n">
        <v>18000</v>
      </c>
      <c r="I7" s="0" t="n">
        <v>18000</v>
      </c>
      <c r="J7" s="0" t="n">
        <v>18000</v>
      </c>
      <c r="K7" s="0" t="n">
        <v>18000</v>
      </c>
      <c r="L7" s="0" t="n">
        <v>18000</v>
      </c>
      <c r="M7" s="0" t="n">
        <v>18000</v>
      </c>
      <c r="N7" s="0" t="n">
        <v>18000</v>
      </c>
      <c r="O7" s="0" t="n">
        <v>18000</v>
      </c>
      <c r="P7" s="0" t="n">
        <v>18000</v>
      </c>
      <c r="Q7" s="0" t="n">
        <v>18000</v>
      </c>
      <c r="R7" s="0" t="n">
        <v>31300</v>
      </c>
      <c r="S7" s="0" t="n">
        <v>31300</v>
      </c>
      <c r="T7" s="0" t="n">
        <v>31300</v>
      </c>
      <c r="U7" s="0" t="n">
        <v>31300</v>
      </c>
      <c r="V7" s="0" t="n">
        <v>58000</v>
      </c>
      <c r="W7" s="0" t="n">
        <v>58000</v>
      </c>
      <c r="X7" s="0" t="n">
        <v>58000</v>
      </c>
      <c r="Y7" s="0" t="n">
        <v>58000</v>
      </c>
      <c r="Z7" s="0" t="n">
        <v>72000</v>
      </c>
      <c r="AA7" s="0" t="n">
        <v>72000</v>
      </c>
      <c r="AB7" s="0" t="n">
        <v>72000</v>
      </c>
      <c r="AC7" s="0" t="n">
        <v>72000</v>
      </c>
      <c r="AD7" s="0" t="n">
        <v>72000</v>
      </c>
      <c r="AE7" s="0" t="n">
        <v>72000</v>
      </c>
      <c r="AF7" s="0" t="n">
        <v>72000</v>
      </c>
      <c r="AG7" s="0" t="n">
        <v>72000</v>
      </c>
      <c r="AH7" s="0" t="n">
        <v>23000</v>
      </c>
      <c r="AI7" s="0" t="n">
        <v>23000</v>
      </c>
      <c r="AJ7" s="0" t="n">
        <v>23000</v>
      </c>
      <c r="AK7" s="0" t="n">
        <v>30000</v>
      </c>
      <c r="AL7" s="0" t="n">
        <v>30000</v>
      </c>
      <c r="AM7" s="0" t="n">
        <v>30000</v>
      </c>
      <c r="AN7" s="0" t="n">
        <v>35000</v>
      </c>
      <c r="AO7" s="0" t="n">
        <v>35000</v>
      </c>
      <c r="AP7" s="0" t="n">
        <v>35000</v>
      </c>
      <c r="AQ7" s="0" t="n">
        <v>75000</v>
      </c>
      <c r="AR7" s="0" t="n">
        <v>75000</v>
      </c>
      <c r="AS7" s="0" t="n">
        <v>75000</v>
      </c>
      <c r="AT7" s="0" t="n">
        <v>30000</v>
      </c>
      <c r="AU7" s="0" t="n">
        <v>30000</v>
      </c>
      <c r="AV7" s="0" t="n">
        <v>30000</v>
      </c>
      <c r="AW7" s="0" t="n">
        <v>6600</v>
      </c>
      <c r="AX7" s="0" t="n">
        <v>6600</v>
      </c>
      <c r="AY7" s="0" t="n">
        <v>6600</v>
      </c>
      <c r="AZ7" s="0" t="n">
        <v>6600</v>
      </c>
    </row>
    <row r="8" customFormat="false" ht="12.8" hidden="false" customHeight="false" outlineLevel="0" collapsed="false">
      <c r="A8" s="0" t="n">
        <f aca="false">A7-1</f>
        <v>2010</v>
      </c>
      <c r="B8" s="0" t="n">
        <v>120000</v>
      </c>
      <c r="C8" s="0" t="n">
        <v>120000</v>
      </c>
      <c r="D8" s="0" t="n">
        <v>120000</v>
      </c>
      <c r="E8" s="0" t="n">
        <v>120000</v>
      </c>
      <c r="F8" s="0" t="n">
        <v>18000</v>
      </c>
      <c r="G8" s="0" t="n">
        <v>18000</v>
      </c>
      <c r="H8" s="0" t="n">
        <v>18000</v>
      </c>
      <c r="I8" s="0" t="n">
        <v>18000</v>
      </c>
      <c r="J8" s="0" t="n">
        <v>18000</v>
      </c>
      <c r="K8" s="0" t="n">
        <v>18000</v>
      </c>
      <c r="L8" s="0" t="n">
        <v>18000</v>
      </c>
      <c r="M8" s="0" t="n">
        <v>18000</v>
      </c>
      <c r="N8" s="0" t="n">
        <v>18000</v>
      </c>
      <c r="O8" s="0" t="n">
        <v>18000</v>
      </c>
      <c r="P8" s="0" t="n">
        <v>18000</v>
      </c>
      <c r="Q8" s="0" t="n">
        <v>18000</v>
      </c>
      <c r="R8" s="0" t="n">
        <v>31300</v>
      </c>
      <c r="S8" s="0" t="n">
        <v>31300</v>
      </c>
      <c r="T8" s="0" t="n">
        <v>31300</v>
      </c>
      <c r="U8" s="0" t="n">
        <v>31300</v>
      </c>
      <c r="V8" s="0" t="n">
        <v>58000</v>
      </c>
      <c r="W8" s="0" t="n">
        <v>58000</v>
      </c>
      <c r="X8" s="0" t="n">
        <v>58000</v>
      </c>
      <c r="Y8" s="0" t="n">
        <v>58000</v>
      </c>
      <c r="Z8" s="0" t="n">
        <v>72000</v>
      </c>
      <c r="AA8" s="0" t="n">
        <v>72000</v>
      </c>
      <c r="AB8" s="0" t="n">
        <v>72000</v>
      </c>
      <c r="AC8" s="0" t="n">
        <v>72000</v>
      </c>
      <c r="AD8" s="0" t="n">
        <v>72000</v>
      </c>
      <c r="AE8" s="0" t="n">
        <v>72000</v>
      </c>
      <c r="AF8" s="0" t="n">
        <v>72000</v>
      </c>
      <c r="AG8" s="0" t="n">
        <v>72000</v>
      </c>
      <c r="AH8" s="0" t="n">
        <v>23000</v>
      </c>
      <c r="AI8" s="0" t="n">
        <v>23000</v>
      </c>
      <c r="AJ8" s="0" t="n">
        <v>23000</v>
      </c>
      <c r="AK8" s="0" t="n">
        <v>30000</v>
      </c>
      <c r="AL8" s="0" t="n">
        <v>30000</v>
      </c>
      <c r="AM8" s="0" t="n">
        <v>30000</v>
      </c>
      <c r="AN8" s="0" t="n">
        <v>35000</v>
      </c>
      <c r="AO8" s="0" t="n">
        <v>35000</v>
      </c>
      <c r="AP8" s="0" t="n">
        <v>35000</v>
      </c>
      <c r="AQ8" s="0" t="n">
        <v>75000</v>
      </c>
      <c r="AR8" s="0" t="n">
        <v>75000</v>
      </c>
      <c r="AS8" s="0" t="n">
        <v>75000</v>
      </c>
      <c r="AT8" s="0" t="n">
        <v>30000</v>
      </c>
      <c r="AU8" s="0" t="n">
        <v>30000</v>
      </c>
      <c r="AV8" s="0" t="n">
        <v>30000</v>
      </c>
      <c r="AW8" s="0" t="n">
        <v>6600</v>
      </c>
      <c r="AX8" s="0" t="n">
        <v>6600</v>
      </c>
      <c r="AY8" s="0" t="n">
        <v>6600</v>
      </c>
      <c r="AZ8" s="0" t="n">
        <v>6600</v>
      </c>
    </row>
    <row r="9" customFormat="false" ht="12.8" hidden="false" customHeight="false" outlineLevel="0" collapsed="false">
      <c r="A9" s="0" t="n">
        <f aca="false">A8-1</f>
        <v>2009</v>
      </c>
      <c r="B9" s="0" t="n">
        <v>120000</v>
      </c>
      <c r="C9" s="0" t="n">
        <v>120000</v>
      </c>
      <c r="D9" s="0" t="n">
        <v>120000</v>
      </c>
      <c r="E9" s="0" t="n">
        <v>120000</v>
      </c>
      <c r="F9" s="0" t="n">
        <v>18000</v>
      </c>
      <c r="G9" s="0" t="n">
        <v>18000</v>
      </c>
      <c r="H9" s="0" t="n">
        <v>18000</v>
      </c>
      <c r="I9" s="0" t="n">
        <v>18000</v>
      </c>
      <c r="J9" s="0" t="n">
        <v>18000</v>
      </c>
      <c r="K9" s="0" t="n">
        <v>18000</v>
      </c>
      <c r="L9" s="0" t="n">
        <v>18000</v>
      </c>
      <c r="M9" s="0" t="n">
        <v>18000</v>
      </c>
      <c r="N9" s="0" t="n">
        <v>18000</v>
      </c>
      <c r="O9" s="0" t="n">
        <v>18000</v>
      </c>
      <c r="P9" s="0" t="n">
        <v>18000</v>
      </c>
      <c r="Q9" s="0" t="n">
        <v>18000</v>
      </c>
      <c r="R9" s="0" t="n">
        <v>31300</v>
      </c>
      <c r="S9" s="0" t="n">
        <v>31300</v>
      </c>
      <c r="T9" s="0" t="n">
        <v>31300</v>
      </c>
      <c r="U9" s="0" t="n">
        <v>31300</v>
      </c>
      <c r="V9" s="0" t="n">
        <v>58000</v>
      </c>
      <c r="W9" s="0" t="n">
        <v>58000</v>
      </c>
      <c r="X9" s="0" t="n">
        <v>58000</v>
      </c>
      <c r="Y9" s="0" t="n">
        <v>58000</v>
      </c>
      <c r="Z9" s="0" t="n">
        <v>72000</v>
      </c>
      <c r="AA9" s="0" t="n">
        <v>72000</v>
      </c>
      <c r="AB9" s="0" t="n">
        <v>72000</v>
      </c>
      <c r="AC9" s="0" t="n">
        <v>72000</v>
      </c>
      <c r="AD9" s="0" t="n">
        <v>72000</v>
      </c>
      <c r="AE9" s="0" t="n">
        <v>72000</v>
      </c>
      <c r="AF9" s="0" t="n">
        <v>72000</v>
      </c>
      <c r="AG9" s="0" t="n">
        <v>72000</v>
      </c>
      <c r="AH9" s="0" t="n">
        <v>23000</v>
      </c>
      <c r="AI9" s="0" t="n">
        <v>23000</v>
      </c>
      <c r="AJ9" s="0" t="n">
        <v>23000</v>
      </c>
      <c r="AK9" s="0" t="n">
        <v>30000</v>
      </c>
      <c r="AL9" s="0" t="n">
        <v>30000</v>
      </c>
      <c r="AM9" s="0" t="n">
        <v>30000</v>
      </c>
      <c r="AN9" s="0" t="n">
        <v>35000</v>
      </c>
      <c r="AO9" s="0" t="n">
        <v>35000</v>
      </c>
      <c r="AP9" s="0" t="n">
        <v>35000</v>
      </c>
      <c r="AQ9" s="0" t="n">
        <v>75000</v>
      </c>
      <c r="AR9" s="0" t="n">
        <v>75000</v>
      </c>
      <c r="AS9" s="0" t="n">
        <v>75000</v>
      </c>
      <c r="AT9" s="0" t="n">
        <v>30000</v>
      </c>
      <c r="AU9" s="0" t="n">
        <v>30000</v>
      </c>
      <c r="AV9" s="0" t="n">
        <v>30000</v>
      </c>
      <c r="AW9" s="0" t="n">
        <v>6600</v>
      </c>
      <c r="AX9" s="0" t="n">
        <v>6600</v>
      </c>
      <c r="AY9" s="0" t="n">
        <v>6600</v>
      </c>
      <c r="AZ9" s="0" t="n">
        <v>6600</v>
      </c>
    </row>
    <row r="10" customFormat="false" ht="12.8" hidden="false" customHeight="false" outlineLevel="0" collapsed="false">
      <c r="A10" s="0" t="n">
        <f aca="false">A9-1</f>
        <v>2008</v>
      </c>
      <c r="B10" s="0" t="n">
        <v>120000</v>
      </c>
      <c r="C10" s="0" t="n">
        <v>120000</v>
      </c>
      <c r="D10" s="0" t="n">
        <v>120000</v>
      </c>
      <c r="E10" s="0" t="n">
        <v>120000</v>
      </c>
      <c r="F10" s="0" t="n">
        <v>18000</v>
      </c>
      <c r="G10" s="0" t="n">
        <v>18000</v>
      </c>
      <c r="H10" s="0" t="n">
        <v>18000</v>
      </c>
      <c r="I10" s="0" t="n">
        <v>18000</v>
      </c>
      <c r="J10" s="0" t="n">
        <v>18000</v>
      </c>
      <c r="K10" s="0" t="n">
        <v>18000</v>
      </c>
      <c r="L10" s="0" t="n">
        <v>18000</v>
      </c>
      <c r="M10" s="0" t="n">
        <v>18000</v>
      </c>
      <c r="N10" s="0" t="n">
        <v>18000</v>
      </c>
      <c r="O10" s="0" t="n">
        <v>18000</v>
      </c>
      <c r="P10" s="0" t="n">
        <v>18000</v>
      </c>
      <c r="Q10" s="0" t="n">
        <v>18000</v>
      </c>
      <c r="R10" s="0" t="n">
        <v>31300</v>
      </c>
      <c r="S10" s="0" t="n">
        <v>31300</v>
      </c>
      <c r="T10" s="0" t="n">
        <v>31300</v>
      </c>
      <c r="U10" s="0" t="n">
        <v>31300</v>
      </c>
      <c r="V10" s="0" t="n">
        <v>58000</v>
      </c>
      <c r="W10" s="0" t="n">
        <v>58000</v>
      </c>
      <c r="X10" s="0" t="n">
        <v>58000</v>
      </c>
      <c r="Y10" s="0" t="n">
        <v>58000</v>
      </c>
      <c r="Z10" s="0" t="n">
        <v>72000</v>
      </c>
      <c r="AA10" s="0" t="n">
        <v>72000</v>
      </c>
      <c r="AB10" s="0" t="n">
        <v>72000</v>
      </c>
      <c r="AC10" s="0" t="n">
        <v>72000</v>
      </c>
      <c r="AD10" s="0" t="n">
        <v>72000</v>
      </c>
      <c r="AE10" s="0" t="n">
        <v>72000</v>
      </c>
      <c r="AF10" s="0" t="n">
        <v>72000</v>
      </c>
      <c r="AG10" s="0" t="n">
        <v>72000</v>
      </c>
      <c r="AH10" s="0" t="n">
        <v>23000</v>
      </c>
      <c r="AI10" s="0" t="n">
        <v>23000</v>
      </c>
      <c r="AJ10" s="0" t="n">
        <v>23000</v>
      </c>
      <c r="AK10" s="0" t="n">
        <v>30000</v>
      </c>
      <c r="AL10" s="0" t="n">
        <v>30000</v>
      </c>
      <c r="AM10" s="0" t="n">
        <v>30000</v>
      </c>
      <c r="AN10" s="0" t="n">
        <v>35000</v>
      </c>
      <c r="AO10" s="0" t="n">
        <v>35000</v>
      </c>
      <c r="AP10" s="0" t="n">
        <v>35000</v>
      </c>
      <c r="AQ10" s="0" t="n">
        <v>75000</v>
      </c>
      <c r="AR10" s="0" t="n">
        <v>75000</v>
      </c>
      <c r="AS10" s="0" t="n">
        <v>75000</v>
      </c>
      <c r="AT10" s="0" t="n">
        <v>30000</v>
      </c>
      <c r="AU10" s="0" t="n">
        <v>30000</v>
      </c>
      <c r="AV10" s="0" t="n">
        <v>30000</v>
      </c>
      <c r="AW10" s="0" t="n">
        <v>6600</v>
      </c>
      <c r="AX10" s="0" t="n">
        <v>6600</v>
      </c>
      <c r="AY10" s="0" t="n">
        <v>6600</v>
      </c>
      <c r="AZ10" s="0" t="n">
        <v>6600</v>
      </c>
    </row>
    <row r="11" customFormat="false" ht="12.8" hidden="false" customHeight="false" outlineLevel="0" collapsed="false">
      <c r="A11" s="0" t="n">
        <f aca="false">A10-1</f>
        <v>2007</v>
      </c>
      <c r="B11" s="0" t="n">
        <v>120000</v>
      </c>
      <c r="C11" s="0" t="n">
        <v>120000</v>
      </c>
      <c r="D11" s="0" t="n">
        <v>120000</v>
      </c>
      <c r="E11" s="0" t="n">
        <v>120000</v>
      </c>
      <c r="F11" s="0" t="n">
        <v>18000</v>
      </c>
      <c r="G11" s="0" t="n">
        <v>18000</v>
      </c>
      <c r="H11" s="0" t="n">
        <v>18000</v>
      </c>
      <c r="I11" s="0" t="n">
        <v>18000</v>
      </c>
      <c r="J11" s="0" t="n">
        <v>18000</v>
      </c>
      <c r="K11" s="0" t="n">
        <v>18000</v>
      </c>
      <c r="L11" s="0" t="n">
        <v>18000</v>
      </c>
      <c r="M11" s="0" t="n">
        <v>18000</v>
      </c>
      <c r="N11" s="0" t="n">
        <v>18000</v>
      </c>
      <c r="O11" s="0" t="n">
        <v>18000</v>
      </c>
      <c r="P11" s="0" t="n">
        <v>18000</v>
      </c>
      <c r="Q11" s="0" t="n">
        <v>18000</v>
      </c>
      <c r="R11" s="0" t="n">
        <v>31300</v>
      </c>
      <c r="S11" s="0" t="n">
        <v>31300</v>
      </c>
      <c r="T11" s="0" t="n">
        <v>31300</v>
      </c>
      <c r="U11" s="0" t="n">
        <v>31300</v>
      </c>
      <c r="V11" s="0" t="n">
        <v>58000</v>
      </c>
      <c r="W11" s="0" t="n">
        <v>58000</v>
      </c>
      <c r="X11" s="0" t="n">
        <v>58000</v>
      </c>
      <c r="Y11" s="0" t="n">
        <v>58000</v>
      </c>
      <c r="Z11" s="0" t="n">
        <v>72000</v>
      </c>
      <c r="AA11" s="0" t="n">
        <v>72000</v>
      </c>
      <c r="AB11" s="0" t="n">
        <v>72000</v>
      </c>
      <c r="AC11" s="0" t="n">
        <v>72000</v>
      </c>
      <c r="AD11" s="0" t="n">
        <v>72000</v>
      </c>
      <c r="AE11" s="0" t="n">
        <v>72000</v>
      </c>
      <c r="AF11" s="0" t="n">
        <v>72000</v>
      </c>
      <c r="AG11" s="0" t="n">
        <v>72000</v>
      </c>
      <c r="AH11" s="0" t="n">
        <v>23000</v>
      </c>
      <c r="AI11" s="0" t="n">
        <v>23000</v>
      </c>
      <c r="AJ11" s="0" t="n">
        <v>23000</v>
      </c>
      <c r="AK11" s="0" t="n">
        <v>30000</v>
      </c>
      <c r="AL11" s="0" t="n">
        <v>30000</v>
      </c>
      <c r="AM11" s="0" t="n">
        <v>30000</v>
      </c>
      <c r="AN11" s="0" t="n">
        <v>35000</v>
      </c>
      <c r="AO11" s="0" t="n">
        <v>35000</v>
      </c>
      <c r="AP11" s="0" t="n">
        <v>35000</v>
      </c>
      <c r="AQ11" s="0" t="n">
        <v>75000</v>
      </c>
      <c r="AR11" s="0" t="n">
        <v>75000</v>
      </c>
      <c r="AS11" s="0" t="n">
        <v>75000</v>
      </c>
      <c r="AT11" s="0" t="n">
        <v>30000</v>
      </c>
      <c r="AU11" s="0" t="n">
        <v>30000</v>
      </c>
      <c r="AV11" s="0" t="n">
        <v>30000</v>
      </c>
      <c r="AW11" s="0" t="n">
        <v>6600</v>
      </c>
      <c r="AX11" s="0" t="n">
        <v>6600</v>
      </c>
      <c r="AY11" s="0" t="n">
        <v>6600</v>
      </c>
      <c r="AZ11" s="0" t="n">
        <v>6600</v>
      </c>
    </row>
    <row r="12" customFormat="false" ht="12.8" hidden="false" customHeight="false" outlineLevel="0" collapsed="false">
      <c r="A12" s="0" t="n">
        <f aca="false">A11-1</f>
        <v>2006</v>
      </c>
      <c r="B12" s="0" t="n">
        <v>120000</v>
      </c>
      <c r="C12" s="0" t="n">
        <v>120000</v>
      </c>
      <c r="D12" s="0" t="n">
        <v>120000</v>
      </c>
      <c r="E12" s="0" t="n">
        <v>120000</v>
      </c>
      <c r="F12" s="0" t="n">
        <v>18000</v>
      </c>
      <c r="G12" s="0" t="n">
        <v>18000</v>
      </c>
      <c r="H12" s="0" t="n">
        <v>18000</v>
      </c>
      <c r="I12" s="0" t="n">
        <v>18000</v>
      </c>
      <c r="J12" s="0" t="n">
        <v>18000</v>
      </c>
      <c r="K12" s="0" t="n">
        <v>18000</v>
      </c>
      <c r="L12" s="0" t="n">
        <v>18000</v>
      </c>
      <c r="M12" s="0" t="n">
        <v>18000</v>
      </c>
      <c r="N12" s="0" t="n">
        <v>18000</v>
      </c>
      <c r="O12" s="0" t="n">
        <v>18000</v>
      </c>
      <c r="P12" s="0" t="n">
        <v>18000</v>
      </c>
      <c r="Q12" s="0" t="n">
        <v>18000</v>
      </c>
      <c r="R12" s="0" t="n">
        <v>31300</v>
      </c>
      <c r="S12" s="0" t="n">
        <v>31300</v>
      </c>
      <c r="T12" s="0" t="n">
        <v>31300</v>
      </c>
      <c r="U12" s="0" t="n">
        <v>31300</v>
      </c>
      <c r="V12" s="0" t="n">
        <v>58000</v>
      </c>
      <c r="W12" s="0" t="n">
        <v>58000</v>
      </c>
      <c r="X12" s="0" t="n">
        <v>58000</v>
      </c>
      <c r="Y12" s="0" t="n">
        <v>58000</v>
      </c>
      <c r="Z12" s="0" t="n">
        <v>72000</v>
      </c>
      <c r="AA12" s="0" t="n">
        <v>72000</v>
      </c>
      <c r="AB12" s="0" t="n">
        <v>72000</v>
      </c>
      <c r="AC12" s="0" t="n">
        <v>72000</v>
      </c>
      <c r="AD12" s="0" t="n">
        <v>72000</v>
      </c>
      <c r="AE12" s="0" t="n">
        <v>72000</v>
      </c>
      <c r="AF12" s="0" t="n">
        <v>72000</v>
      </c>
      <c r="AG12" s="0" t="n">
        <v>72000</v>
      </c>
      <c r="AH12" s="0" t="n">
        <v>23000</v>
      </c>
      <c r="AI12" s="0" t="n">
        <v>23000</v>
      </c>
      <c r="AJ12" s="0" t="n">
        <v>23000</v>
      </c>
      <c r="AK12" s="0" t="n">
        <v>30000</v>
      </c>
      <c r="AL12" s="0" t="n">
        <v>30000</v>
      </c>
      <c r="AM12" s="0" t="n">
        <v>30000</v>
      </c>
      <c r="AN12" s="0" t="n">
        <v>35000</v>
      </c>
      <c r="AO12" s="0" t="n">
        <v>35000</v>
      </c>
      <c r="AP12" s="0" t="n">
        <v>35000</v>
      </c>
      <c r="AQ12" s="0" t="n">
        <v>75000</v>
      </c>
      <c r="AR12" s="0" t="n">
        <v>75000</v>
      </c>
      <c r="AS12" s="0" t="n">
        <v>75000</v>
      </c>
      <c r="AT12" s="0" t="n">
        <v>30000</v>
      </c>
      <c r="AU12" s="0" t="n">
        <v>30000</v>
      </c>
      <c r="AV12" s="0" t="n">
        <v>30000</v>
      </c>
      <c r="AW12" s="0" t="n">
        <v>6600</v>
      </c>
      <c r="AX12" s="0" t="n">
        <v>6600</v>
      </c>
      <c r="AY12" s="0" t="n">
        <v>6600</v>
      </c>
      <c r="AZ12" s="0" t="n">
        <v>6600</v>
      </c>
    </row>
    <row r="13" customFormat="false" ht="12.8" hidden="false" customHeight="false" outlineLevel="0" collapsed="false">
      <c r="A13" s="0" t="n">
        <f aca="false">A12-1</f>
        <v>2005</v>
      </c>
      <c r="B13" s="0" t="n">
        <v>120000</v>
      </c>
      <c r="C13" s="0" t="n">
        <v>120000</v>
      </c>
      <c r="D13" s="0" t="n">
        <v>120000</v>
      </c>
      <c r="E13" s="0" t="n">
        <v>120000</v>
      </c>
      <c r="F13" s="0" t="n">
        <v>18000</v>
      </c>
      <c r="G13" s="0" t="n">
        <v>18000</v>
      </c>
      <c r="H13" s="0" t="n">
        <v>18000</v>
      </c>
      <c r="I13" s="0" t="n">
        <v>18000</v>
      </c>
      <c r="J13" s="0" t="n">
        <v>18000</v>
      </c>
      <c r="K13" s="0" t="n">
        <v>18000</v>
      </c>
      <c r="L13" s="0" t="n">
        <v>18000</v>
      </c>
      <c r="M13" s="0" t="n">
        <v>18000</v>
      </c>
      <c r="N13" s="0" t="n">
        <v>18000</v>
      </c>
      <c r="O13" s="0" t="n">
        <v>18000</v>
      </c>
      <c r="P13" s="0" t="n">
        <v>18000</v>
      </c>
      <c r="Q13" s="0" t="n">
        <v>18000</v>
      </c>
      <c r="R13" s="0" t="n">
        <v>31300</v>
      </c>
      <c r="S13" s="0" t="n">
        <v>31300</v>
      </c>
      <c r="T13" s="0" t="n">
        <v>31300</v>
      </c>
      <c r="U13" s="0" t="n">
        <v>31300</v>
      </c>
      <c r="V13" s="0" t="n">
        <v>58000</v>
      </c>
      <c r="W13" s="0" t="n">
        <v>58000</v>
      </c>
      <c r="X13" s="0" t="n">
        <v>58000</v>
      </c>
      <c r="Y13" s="0" t="n">
        <v>58000</v>
      </c>
      <c r="Z13" s="0" t="n">
        <v>72000</v>
      </c>
      <c r="AA13" s="0" t="n">
        <v>72000</v>
      </c>
      <c r="AB13" s="0" t="n">
        <v>72000</v>
      </c>
      <c r="AC13" s="0" t="n">
        <v>72000</v>
      </c>
      <c r="AD13" s="0" t="n">
        <v>72000</v>
      </c>
      <c r="AE13" s="0" t="n">
        <v>72000</v>
      </c>
      <c r="AF13" s="0" t="n">
        <v>72000</v>
      </c>
      <c r="AG13" s="0" t="n">
        <v>72000</v>
      </c>
      <c r="AH13" s="0" t="n">
        <v>23000</v>
      </c>
      <c r="AI13" s="0" t="n">
        <v>23000</v>
      </c>
      <c r="AJ13" s="0" t="n">
        <v>23000</v>
      </c>
      <c r="AK13" s="0" t="n">
        <v>30000</v>
      </c>
      <c r="AL13" s="0" t="n">
        <v>30000</v>
      </c>
      <c r="AM13" s="0" t="n">
        <v>30000</v>
      </c>
      <c r="AN13" s="0" t="n">
        <v>35000</v>
      </c>
      <c r="AO13" s="0" t="n">
        <v>35000</v>
      </c>
      <c r="AP13" s="0" t="n">
        <v>35000</v>
      </c>
      <c r="AQ13" s="0" t="n">
        <v>75000</v>
      </c>
      <c r="AR13" s="0" t="n">
        <v>75000</v>
      </c>
      <c r="AS13" s="0" t="n">
        <v>75000</v>
      </c>
      <c r="AT13" s="0" t="n">
        <v>30000</v>
      </c>
      <c r="AU13" s="0" t="n">
        <v>30000</v>
      </c>
      <c r="AV13" s="0" t="n">
        <v>30000</v>
      </c>
      <c r="AW13" s="0" t="n">
        <v>6600</v>
      </c>
      <c r="AX13" s="0" t="n">
        <v>6600</v>
      </c>
      <c r="AY13" s="0" t="n">
        <v>6600</v>
      </c>
      <c r="AZ13" s="0" t="n">
        <v>6600</v>
      </c>
    </row>
    <row r="14" customFormat="false" ht="12.8" hidden="false" customHeight="false" outlineLevel="0" collapsed="false">
      <c r="A14" s="0" t="n">
        <f aca="false">A13-1</f>
        <v>2004</v>
      </c>
      <c r="B14" s="0" t="n">
        <v>120000</v>
      </c>
      <c r="C14" s="0" t="n">
        <v>120000</v>
      </c>
      <c r="D14" s="0" t="n">
        <v>120000</v>
      </c>
      <c r="E14" s="0" t="n">
        <v>120000</v>
      </c>
      <c r="F14" s="0" t="n">
        <v>18000</v>
      </c>
      <c r="G14" s="0" t="n">
        <v>18000</v>
      </c>
      <c r="H14" s="0" t="n">
        <v>18000</v>
      </c>
      <c r="I14" s="0" t="n">
        <v>18000</v>
      </c>
      <c r="J14" s="0" t="n">
        <v>18000</v>
      </c>
      <c r="K14" s="0" t="n">
        <v>18000</v>
      </c>
      <c r="L14" s="0" t="n">
        <v>18000</v>
      </c>
      <c r="M14" s="0" t="n">
        <v>18000</v>
      </c>
      <c r="N14" s="0" t="n">
        <v>18000</v>
      </c>
      <c r="O14" s="0" t="n">
        <v>18000</v>
      </c>
      <c r="P14" s="0" t="n">
        <v>18000</v>
      </c>
      <c r="Q14" s="0" t="n">
        <v>18000</v>
      </c>
      <c r="R14" s="0" t="n">
        <v>31300</v>
      </c>
      <c r="S14" s="0" t="n">
        <v>31300</v>
      </c>
      <c r="T14" s="0" t="n">
        <v>31300</v>
      </c>
      <c r="U14" s="0" t="n">
        <v>31300</v>
      </c>
      <c r="V14" s="0" t="n">
        <v>58000</v>
      </c>
      <c r="W14" s="0" t="n">
        <v>58000</v>
      </c>
      <c r="X14" s="0" t="n">
        <v>58000</v>
      </c>
      <c r="Y14" s="0" t="n">
        <v>58000</v>
      </c>
      <c r="Z14" s="0" t="n">
        <v>72000</v>
      </c>
      <c r="AA14" s="0" t="n">
        <v>72000</v>
      </c>
      <c r="AB14" s="0" t="n">
        <v>72000</v>
      </c>
      <c r="AC14" s="0" t="n">
        <v>72000</v>
      </c>
      <c r="AD14" s="0" t="n">
        <v>72000</v>
      </c>
      <c r="AE14" s="0" t="n">
        <v>72000</v>
      </c>
      <c r="AF14" s="0" t="n">
        <v>72000</v>
      </c>
      <c r="AG14" s="0" t="n">
        <v>72000</v>
      </c>
      <c r="AH14" s="0" t="n">
        <v>23000</v>
      </c>
      <c r="AI14" s="0" t="n">
        <v>23000</v>
      </c>
      <c r="AJ14" s="0" t="n">
        <v>23000</v>
      </c>
      <c r="AK14" s="0" t="n">
        <v>30000</v>
      </c>
      <c r="AL14" s="0" t="n">
        <v>30000</v>
      </c>
      <c r="AM14" s="0" t="n">
        <v>30000</v>
      </c>
      <c r="AN14" s="0" t="n">
        <v>35000</v>
      </c>
      <c r="AO14" s="0" t="n">
        <v>35000</v>
      </c>
      <c r="AP14" s="0" t="n">
        <v>35000</v>
      </c>
      <c r="AQ14" s="0" t="n">
        <v>75000</v>
      </c>
      <c r="AR14" s="0" t="n">
        <v>75000</v>
      </c>
      <c r="AS14" s="0" t="n">
        <v>75000</v>
      </c>
      <c r="AT14" s="0" t="n">
        <v>30000</v>
      </c>
      <c r="AU14" s="0" t="n">
        <v>30000</v>
      </c>
      <c r="AV14" s="0" t="n">
        <v>30000</v>
      </c>
      <c r="AW14" s="0" t="n">
        <v>6600</v>
      </c>
      <c r="AX14" s="0" t="n">
        <v>6600</v>
      </c>
      <c r="AY14" s="0" t="n">
        <v>6600</v>
      </c>
      <c r="AZ14" s="0" t="n">
        <v>6600</v>
      </c>
    </row>
    <row r="15" customFormat="false" ht="12.8" hidden="false" customHeight="false" outlineLevel="0" collapsed="false">
      <c r="A15" s="0" t="n">
        <f aca="false">A14-1</f>
        <v>2003</v>
      </c>
      <c r="B15" s="0" t="n">
        <v>120000</v>
      </c>
      <c r="C15" s="0" t="n">
        <v>120000</v>
      </c>
      <c r="D15" s="0" t="n">
        <v>120000</v>
      </c>
      <c r="E15" s="0" t="n">
        <v>120000</v>
      </c>
      <c r="F15" s="0" t="n">
        <v>18000</v>
      </c>
      <c r="G15" s="0" t="n">
        <v>18000</v>
      </c>
      <c r="H15" s="0" t="n">
        <v>18000</v>
      </c>
      <c r="I15" s="0" t="n">
        <v>18000</v>
      </c>
      <c r="J15" s="0" t="n">
        <v>18000</v>
      </c>
      <c r="K15" s="0" t="n">
        <v>18000</v>
      </c>
      <c r="L15" s="0" t="n">
        <v>18000</v>
      </c>
      <c r="M15" s="0" t="n">
        <v>18000</v>
      </c>
      <c r="N15" s="0" t="n">
        <v>18000</v>
      </c>
      <c r="O15" s="0" t="n">
        <v>18000</v>
      </c>
      <c r="P15" s="0" t="n">
        <v>18000</v>
      </c>
      <c r="Q15" s="0" t="n">
        <v>18000</v>
      </c>
      <c r="R15" s="0" t="n">
        <v>31300</v>
      </c>
      <c r="S15" s="0" t="n">
        <v>31300</v>
      </c>
      <c r="T15" s="0" t="n">
        <v>31300</v>
      </c>
      <c r="U15" s="0" t="n">
        <v>31300</v>
      </c>
      <c r="V15" s="0" t="n">
        <v>58000</v>
      </c>
      <c r="W15" s="0" t="n">
        <v>58000</v>
      </c>
      <c r="X15" s="0" t="n">
        <v>58000</v>
      </c>
      <c r="Y15" s="0" t="n">
        <v>58000</v>
      </c>
      <c r="Z15" s="0" t="n">
        <v>72000</v>
      </c>
      <c r="AA15" s="0" t="n">
        <v>72000</v>
      </c>
      <c r="AB15" s="0" t="n">
        <v>72000</v>
      </c>
      <c r="AC15" s="0" t="n">
        <v>72000</v>
      </c>
      <c r="AD15" s="0" t="n">
        <v>72000</v>
      </c>
      <c r="AE15" s="0" t="n">
        <v>72000</v>
      </c>
      <c r="AF15" s="0" t="n">
        <v>72000</v>
      </c>
      <c r="AG15" s="0" t="n">
        <v>72000</v>
      </c>
      <c r="AH15" s="0" t="n">
        <v>23000</v>
      </c>
      <c r="AI15" s="0" t="n">
        <v>23000</v>
      </c>
      <c r="AJ15" s="0" t="n">
        <v>23000</v>
      </c>
      <c r="AK15" s="0" t="n">
        <v>30000</v>
      </c>
      <c r="AL15" s="0" t="n">
        <v>30000</v>
      </c>
      <c r="AM15" s="0" t="n">
        <v>30000</v>
      </c>
      <c r="AN15" s="0" t="n">
        <v>35000</v>
      </c>
      <c r="AO15" s="0" t="n">
        <v>35000</v>
      </c>
      <c r="AP15" s="0" t="n">
        <v>35000</v>
      </c>
      <c r="AQ15" s="0" t="n">
        <v>75000</v>
      </c>
      <c r="AR15" s="0" t="n">
        <v>75000</v>
      </c>
      <c r="AS15" s="0" t="n">
        <v>75000</v>
      </c>
      <c r="AT15" s="0" t="n">
        <v>30000</v>
      </c>
      <c r="AU15" s="0" t="n">
        <v>30000</v>
      </c>
      <c r="AV15" s="0" t="n">
        <v>30000</v>
      </c>
      <c r="AW15" s="0" t="n">
        <v>6600</v>
      </c>
      <c r="AX15" s="0" t="n">
        <v>6600</v>
      </c>
      <c r="AY15" s="0" t="n">
        <v>6600</v>
      </c>
      <c r="AZ15" s="0" t="n">
        <v>6600</v>
      </c>
    </row>
    <row r="16" customFormat="false" ht="12.8" hidden="false" customHeight="false" outlineLevel="0" collapsed="false">
      <c r="A16" s="0" t="n">
        <f aca="false">A15-1</f>
        <v>2002</v>
      </c>
      <c r="B16" s="0" t="n">
        <v>120000</v>
      </c>
      <c r="C16" s="0" t="n">
        <v>120000</v>
      </c>
      <c r="D16" s="0" t="n">
        <v>120000</v>
      </c>
      <c r="E16" s="0" t="n">
        <v>120000</v>
      </c>
      <c r="F16" s="0" t="n">
        <v>18000</v>
      </c>
      <c r="G16" s="0" t="n">
        <v>18000</v>
      </c>
      <c r="H16" s="0" t="n">
        <v>18000</v>
      </c>
      <c r="I16" s="0" t="n">
        <v>18000</v>
      </c>
      <c r="J16" s="0" t="n">
        <v>18000</v>
      </c>
      <c r="K16" s="0" t="n">
        <v>18000</v>
      </c>
      <c r="L16" s="0" t="n">
        <v>18000</v>
      </c>
      <c r="M16" s="0" t="n">
        <v>18000</v>
      </c>
      <c r="N16" s="0" t="n">
        <v>18000</v>
      </c>
      <c r="O16" s="0" t="n">
        <v>18000</v>
      </c>
      <c r="P16" s="0" t="n">
        <v>18000</v>
      </c>
      <c r="Q16" s="0" t="n">
        <v>18000</v>
      </c>
      <c r="R16" s="0" t="n">
        <v>31300</v>
      </c>
      <c r="S16" s="0" t="n">
        <v>31300</v>
      </c>
      <c r="T16" s="0" t="n">
        <v>31300</v>
      </c>
      <c r="U16" s="0" t="n">
        <v>31300</v>
      </c>
      <c r="V16" s="0" t="n">
        <v>58000</v>
      </c>
      <c r="W16" s="0" t="n">
        <v>58000</v>
      </c>
      <c r="X16" s="0" t="n">
        <v>58000</v>
      </c>
      <c r="Y16" s="0" t="n">
        <v>58000</v>
      </c>
      <c r="Z16" s="0" t="n">
        <v>72000</v>
      </c>
      <c r="AA16" s="0" t="n">
        <v>72000</v>
      </c>
      <c r="AB16" s="0" t="n">
        <v>72000</v>
      </c>
      <c r="AC16" s="0" t="n">
        <v>72000</v>
      </c>
      <c r="AD16" s="0" t="n">
        <v>72000</v>
      </c>
      <c r="AE16" s="0" t="n">
        <v>72000</v>
      </c>
      <c r="AF16" s="0" t="n">
        <v>72000</v>
      </c>
      <c r="AG16" s="0" t="n">
        <v>72000</v>
      </c>
      <c r="AH16" s="0" t="n">
        <v>23000</v>
      </c>
      <c r="AI16" s="0" t="n">
        <v>23000</v>
      </c>
      <c r="AJ16" s="0" t="n">
        <v>23000</v>
      </c>
      <c r="AK16" s="0" t="n">
        <v>30000</v>
      </c>
      <c r="AL16" s="0" t="n">
        <v>30000</v>
      </c>
      <c r="AM16" s="0" t="n">
        <v>30000</v>
      </c>
      <c r="AN16" s="0" t="n">
        <v>35000</v>
      </c>
      <c r="AO16" s="0" t="n">
        <v>35000</v>
      </c>
      <c r="AP16" s="0" t="n">
        <v>35000</v>
      </c>
      <c r="AQ16" s="0" t="n">
        <v>75000</v>
      </c>
      <c r="AR16" s="0" t="n">
        <v>75000</v>
      </c>
      <c r="AS16" s="0" t="n">
        <v>75000</v>
      </c>
      <c r="AT16" s="0" t="n">
        <v>30000</v>
      </c>
      <c r="AU16" s="0" t="n">
        <v>30000</v>
      </c>
      <c r="AV16" s="0" t="n">
        <v>30000</v>
      </c>
      <c r="AW16" s="0" t="n">
        <v>6600</v>
      </c>
      <c r="AX16" s="0" t="n">
        <v>6600</v>
      </c>
      <c r="AY16" s="0" t="n">
        <v>6600</v>
      </c>
      <c r="AZ16" s="0" t="n">
        <v>6600</v>
      </c>
    </row>
    <row r="17" customFormat="false" ht="12.8" hidden="false" customHeight="false" outlineLevel="0" collapsed="false">
      <c r="A17" s="0" t="n">
        <f aca="false">A16-1</f>
        <v>2001</v>
      </c>
      <c r="B17" s="0" t="n">
        <v>120000</v>
      </c>
      <c r="C17" s="0" t="n">
        <v>120000</v>
      </c>
      <c r="D17" s="0" t="n">
        <v>120000</v>
      </c>
      <c r="E17" s="0" t="n">
        <v>120000</v>
      </c>
      <c r="F17" s="0" t="n">
        <v>18000</v>
      </c>
      <c r="G17" s="0" t="n">
        <v>18000</v>
      </c>
      <c r="H17" s="0" t="n">
        <v>18000</v>
      </c>
      <c r="I17" s="0" t="n">
        <v>18000</v>
      </c>
      <c r="J17" s="0" t="n">
        <v>18000</v>
      </c>
      <c r="K17" s="0" t="n">
        <v>18000</v>
      </c>
      <c r="L17" s="0" t="n">
        <v>18000</v>
      </c>
      <c r="M17" s="0" t="n">
        <v>18000</v>
      </c>
      <c r="N17" s="0" t="n">
        <v>18000</v>
      </c>
      <c r="O17" s="0" t="n">
        <v>18000</v>
      </c>
      <c r="P17" s="0" t="n">
        <v>18000</v>
      </c>
      <c r="Q17" s="0" t="n">
        <v>18000</v>
      </c>
      <c r="R17" s="0" t="n">
        <v>31300</v>
      </c>
      <c r="S17" s="0" t="n">
        <v>31300</v>
      </c>
      <c r="T17" s="0" t="n">
        <v>31300</v>
      </c>
      <c r="U17" s="0" t="n">
        <v>31300</v>
      </c>
      <c r="V17" s="0" t="n">
        <v>58000</v>
      </c>
      <c r="W17" s="0" t="n">
        <v>58000</v>
      </c>
      <c r="X17" s="0" t="n">
        <v>58000</v>
      </c>
      <c r="Y17" s="0" t="n">
        <v>58000</v>
      </c>
      <c r="Z17" s="0" t="n">
        <v>72000</v>
      </c>
      <c r="AA17" s="0" t="n">
        <v>72000</v>
      </c>
      <c r="AB17" s="0" t="n">
        <v>72000</v>
      </c>
      <c r="AC17" s="0" t="n">
        <v>72000</v>
      </c>
      <c r="AD17" s="0" t="n">
        <v>72000</v>
      </c>
      <c r="AE17" s="0" t="n">
        <v>72000</v>
      </c>
      <c r="AF17" s="0" t="n">
        <v>72000</v>
      </c>
      <c r="AG17" s="0" t="n">
        <v>72000</v>
      </c>
      <c r="AH17" s="0" t="n">
        <v>23000</v>
      </c>
      <c r="AI17" s="0" t="n">
        <v>23000</v>
      </c>
      <c r="AJ17" s="0" t="n">
        <v>23000</v>
      </c>
      <c r="AK17" s="0" t="n">
        <v>30000</v>
      </c>
      <c r="AL17" s="0" t="n">
        <v>30000</v>
      </c>
      <c r="AM17" s="0" t="n">
        <v>30000</v>
      </c>
      <c r="AN17" s="0" t="n">
        <v>35000</v>
      </c>
      <c r="AO17" s="0" t="n">
        <v>35000</v>
      </c>
      <c r="AP17" s="0" t="n">
        <v>35000</v>
      </c>
      <c r="AQ17" s="0" t="n">
        <v>75000</v>
      </c>
      <c r="AR17" s="0" t="n">
        <v>75000</v>
      </c>
      <c r="AS17" s="0" t="n">
        <v>75000</v>
      </c>
      <c r="AT17" s="0" t="n">
        <v>30000</v>
      </c>
      <c r="AU17" s="0" t="n">
        <v>30000</v>
      </c>
      <c r="AV17" s="0" t="n">
        <v>30000</v>
      </c>
      <c r="AW17" s="0" t="n">
        <v>6600</v>
      </c>
      <c r="AX17" s="0" t="n">
        <v>6600</v>
      </c>
      <c r="AY17" s="0" t="n">
        <v>6600</v>
      </c>
      <c r="AZ17" s="0" t="n">
        <v>6600</v>
      </c>
    </row>
    <row r="18" customFormat="false" ht="12.8" hidden="false" customHeight="false" outlineLevel="0" collapsed="false">
      <c r="A18" s="0" t="n">
        <f aca="false">A17-1</f>
        <v>2000</v>
      </c>
      <c r="B18" s="0" t="n">
        <v>120000</v>
      </c>
      <c r="C18" s="0" t="n">
        <v>120000</v>
      </c>
      <c r="D18" s="0" t="n">
        <v>120000</v>
      </c>
      <c r="E18" s="0" t="n">
        <v>120000</v>
      </c>
      <c r="F18" s="0" t="n">
        <v>18000</v>
      </c>
      <c r="G18" s="0" t="n">
        <v>18000</v>
      </c>
      <c r="H18" s="0" t="n">
        <v>18000</v>
      </c>
      <c r="I18" s="0" t="n">
        <v>18000</v>
      </c>
      <c r="J18" s="0" t="n">
        <v>18000</v>
      </c>
      <c r="K18" s="0" t="n">
        <v>18000</v>
      </c>
      <c r="L18" s="0" t="n">
        <v>18000</v>
      </c>
      <c r="M18" s="0" t="n">
        <v>18000</v>
      </c>
      <c r="N18" s="0" t="n">
        <v>18000</v>
      </c>
      <c r="O18" s="0" t="n">
        <v>18000</v>
      </c>
      <c r="P18" s="0" t="n">
        <v>18000</v>
      </c>
      <c r="Q18" s="0" t="n">
        <v>18000</v>
      </c>
      <c r="R18" s="0" t="n">
        <v>31300</v>
      </c>
      <c r="S18" s="0" t="n">
        <v>31300</v>
      </c>
      <c r="T18" s="0" t="n">
        <v>31300</v>
      </c>
      <c r="U18" s="0" t="n">
        <v>31300</v>
      </c>
      <c r="V18" s="0" t="n">
        <v>58000</v>
      </c>
      <c r="W18" s="0" t="n">
        <v>58000</v>
      </c>
      <c r="X18" s="0" t="n">
        <v>58000</v>
      </c>
      <c r="Y18" s="0" t="n">
        <v>58000</v>
      </c>
      <c r="Z18" s="0" t="n">
        <v>72000</v>
      </c>
      <c r="AA18" s="0" t="n">
        <v>72000</v>
      </c>
      <c r="AB18" s="0" t="n">
        <v>72000</v>
      </c>
      <c r="AC18" s="0" t="n">
        <v>72000</v>
      </c>
      <c r="AD18" s="0" t="n">
        <v>72000</v>
      </c>
      <c r="AE18" s="0" t="n">
        <v>72000</v>
      </c>
      <c r="AF18" s="0" t="n">
        <v>72000</v>
      </c>
      <c r="AG18" s="0" t="n">
        <v>72000</v>
      </c>
      <c r="AH18" s="0" t="n">
        <v>23000</v>
      </c>
      <c r="AI18" s="0" t="n">
        <v>23000</v>
      </c>
      <c r="AJ18" s="0" t="n">
        <v>23000</v>
      </c>
      <c r="AK18" s="0" t="n">
        <v>30000</v>
      </c>
      <c r="AL18" s="0" t="n">
        <v>30000</v>
      </c>
      <c r="AM18" s="0" t="n">
        <v>30000</v>
      </c>
      <c r="AN18" s="0" t="n">
        <v>35000</v>
      </c>
      <c r="AO18" s="0" t="n">
        <v>35000</v>
      </c>
      <c r="AP18" s="0" t="n">
        <v>35000</v>
      </c>
      <c r="AQ18" s="0" t="n">
        <v>75000</v>
      </c>
      <c r="AR18" s="0" t="n">
        <v>75000</v>
      </c>
      <c r="AS18" s="0" t="n">
        <v>75000</v>
      </c>
      <c r="AT18" s="0" t="n">
        <v>30000</v>
      </c>
      <c r="AU18" s="0" t="n">
        <v>30000</v>
      </c>
      <c r="AV18" s="0" t="n">
        <v>30000</v>
      </c>
      <c r="AW18" s="0" t="n">
        <v>6600</v>
      </c>
      <c r="AX18" s="0" t="n">
        <v>6600</v>
      </c>
      <c r="AY18" s="0" t="n">
        <v>6600</v>
      </c>
      <c r="AZ18" s="0" t="n">
        <v>6600</v>
      </c>
    </row>
    <row r="19" customFormat="false" ht="12.8" hidden="false" customHeight="false" outlineLevel="0" collapsed="false">
      <c r="A19" s="0" t="n">
        <f aca="false">A18-1</f>
        <v>1999</v>
      </c>
      <c r="B19" s="0" t="n">
        <v>120000</v>
      </c>
      <c r="C19" s="0" t="n">
        <v>120000</v>
      </c>
      <c r="D19" s="0" t="n">
        <v>120000</v>
      </c>
      <c r="E19" s="0" t="n">
        <v>120000</v>
      </c>
      <c r="F19" s="0" t="n">
        <v>18000</v>
      </c>
      <c r="G19" s="0" t="n">
        <v>18000</v>
      </c>
      <c r="H19" s="0" t="n">
        <v>18000</v>
      </c>
      <c r="I19" s="0" t="n">
        <v>18000</v>
      </c>
      <c r="J19" s="0" t="n">
        <v>18000</v>
      </c>
      <c r="K19" s="0" t="n">
        <v>18000</v>
      </c>
      <c r="L19" s="0" t="n">
        <v>18000</v>
      </c>
      <c r="M19" s="0" t="n">
        <v>18000</v>
      </c>
      <c r="N19" s="0" t="n">
        <v>18000</v>
      </c>
      <c r="O19" s="0" t="n">
        <v>18000</v>
      </c>
      <c r="P19" s="0" t="n">
        <v>18000</v>
      </c>
      <c r="Q19" s="0" t="n">
        <v>18000</v>
      </c>
      <c r="R19" s="0" t="n">
        <v>31300</v>
      </c>
      <c r="S19" s="0" t="n">
        <v>31300</v>
      </c>
      <c r="T19" s="0" t="n">
        <v>31300</v>
      </c>
      <c r="U19" s="0" t="n">
        <v>31300</v>
      </c>
      <c r="V19" s="0" t="n">
        <v>58000</v>
      </c>
      <c r="W19" s="0" t="n">
        <v>58000</v>
      </c>
      <c r="X19" s="0" t="n">
        <v>58000</v>
      </c>
      <c r="Y19" s="0" t="n">
        <v>58000</v>
      </c>
      <c r="Z19" s="0" t="n">
        <v>72000</v>
      </c>
      <c r="AA19" s="0" t="n">
        <v>72000</v>
      </c>
      <c r="AB19" s="0" t="n">
        <v>72000</v>
      </c>
      <c r="AC19" s="0" t="n">
        <v>72000</v>
      </c>
      <c r="AD19" s="0" t="n">
        <v>72000</v>
      </c>
      <c r="AE19" s="0" t="n">
        <v>72000</v>
      </c>
      <c r="AF19" s="0" t="n">
        <v>72000</v>
      </c>
      <c r="AG19" s="0" t="n">
        <v>72000</v>
      </c>
      <c r="AH19" s="0" t="n">
        <v>23000</v>
      </c>
      <c r="AI19" s="0" t="n">
        <v>23000</v>
      </c>
      <c r="AJ19" s="0" t="n">
        <v>23000</v>
      </c>
      <c r="AK19" s="0" t="n">
        <v>30000</v>
      </c>
      <c r="AL19" s="0" t="n">
        <v>30000</v>
      </c>
      <c r="AM19" s="0" t="n">
        <v>30000</v>
      </c>
      <c r="AN19" s="0" t="n">
        <v>35000</v>
      </c>
      <c r="AO19" s="0" t="n">
        <v>35000</v>
      </c>
      <c r="AP19" s="0" t="n">
        <v>35000</v>
      </c>
      <c r="AQ19" s="0" t="n">
        <v>75000</v>
      </c>
      <c r="AR19" s="0" t="n">
        <v>75000</v>
      </c>
      <c r="AS19" s="0" t="n">
        <v>75000</v>
      </c>
      <c r="AT19" s="0" t="n">
        <v>30000</v>
      </c>
      <c r="AU19" s="0" t="n">
        <v>30000</v>
      </c>
      <c r="AV19" s="0" t="n">
        <v>30000</v>
      </c>
      <c r="AW19" s="0" t="n">
        <v>6600</v>
      </c>
      <c r="AX19" s="0" t="n">
        <v>6600</v>
      </c>
      <c r="AY19" s="0" t="n">
        <v>6600</v>
      </c>
      <c r="AZ19" s="0" t="n">
        <v>6600</v>
      </c>
    </row>
    <row r="20" customFormat="false" ht="12.8" hidden="false" customHeight="false" outlineLevel="0" collapsed="false">
      <c r="A20" s="0" t="n">
        <f aca="false">A19-1</f>
        <v>1998</v>
      </c>
      <c r="B20" s="0" t="n">
        <v>120000</v>
      </c>
      <c r="C20" s="0" t="n">
        <v>120000</v>
      </c>
      <c r="D20" s="0" t="n">
        <v>120000</v>
      </c>
      <c r="E20" s="0" t="n">
        <v>120000</v>
      </c>
      <c r="F20" s="0" t="n">
        <v>18000</v>
      </c>
      <c r="G20" s="0" t="n">
        <v>18000</v>
      </c>
      <c r="H20" s="0" t="n">
        <v>18000</v>
      </c>
      <c r="I20" s="0" t="n">
        <v>18000</v>
      </c>
      <c r="J20" s="0" t="n">
        <v>18000</v>
      </c>
      <c r="K20" s="0" t="n">
        <v>18000</v>
      </c>
      <c r="L20" s="0" t="n">
        <v>18000</v>
      </c>
      <c r="M20" s="0" t="n">
        <v>18000</v>
      </c>
      <c r="N20" s="0" t="n">
        <v>18000</v>
      </c>
      <c r="O20" s="0" t="n">
        <v>18000</v>
      </c>
      <c r="P20" s="0" t="n">
        <v>18000</v>
      </c>
      <c r="Q20" s="0" t="n">
        <v>18000</v>
      </c>
      <c r="R20" s="0" t="n">
        <v>31300</v>
      </c>
      <c r="S20" s="0" t="n">
        <v>31300</v>
      </c>
      <c r="T20" s="0" t="n">
        <v>31300</v>
      </c>
      <c r="U20" s="0" t="n">
        <v>31300</v>
      </c>
      <c r="V20" s="0" t="n">
        <v>58000</v>
      </c>
      <c r="W20" s="0" t="n">
        <v>58000</v>
      </c>
      <c r="X20" s="0" t="n">
        <v>58000</v>
      </c>
      <c r="Y20" s="0" t="n">
        <v>58000</v>
      </c>
      <c r="Z20" s="0" t="n">
        <v>72000</v>
      </c>
      <c r="AA20" s="0" t="n">
        <v>72000</v>
      </c>
      <c r="AB20" s="0" t="n">
        <v>72000</v>
      </c>
      <c r="AC20" s="0" t="n">
        <v>72000</v>
      </c>
      <c r="AD20" s="0" t="n">
        <v>72000</v>
      </c>
      <c r="AE20" s="0" t="n">
        <v>72000</v>
      </c>
      <c r="AF20" s="0" t="n">
        <v>72000</v>
      </c>
      <c r="AG20" s="0" t="n">
        <v>72000</v>
      </c>
      <c r="AH20" s="0" t="n">
        <v>23000</v>
      </c>
      <c r="AI20" s="0" t="n">
        <v>23000</v>
      </c>
      <c r="AJ20" s="0" t="n">
        <v>23000</v>
      </c>
      <c r="AK20" s="0" t="n">
        <v>30000</v>
      </c>
      <c r="AL20" s="0" t="n">
        <v>30000</v>
      </c>
      <c r="AM20" s="0" t="n">
        <v>30000</v>
      </c>
      <c r="AN20" s="0" t="n">
        <v>35000</v>
      </c>
      <c r="AO20" s="0" t="n">
        <v>35000</v>
      </c>
      <c r="AP20" s="0" t="n">
        <v>35000</v>
      </c>
      <c r="AQ20" s="0" t="n">
        <v>75000</v>
      </c>
      <c r="AR20" s="0" t="n">
        <v>75000</v>
      </c>
      <c r="AS20" s="0" t="n">
        <v>75000</v>
      </c>
      <c r="AT20" s="0" t="n">
        <v>30000</v>
      </c>
      <c r="AU20" s="0" t="n">
        <v>30000</v>
      </c>
      <c r="AV20" s="0" t="n">
        <v>30000</v>
      </c>
      <c r="AW20" s="0" t="n">
        <v>6600</v>
      </c>
      <c r="AX20" s="0" t="n">
        <v>6600</v>
      </c>
      <c r="AY20" s="0" t="n">
        <v>6600</v>
      </c>
      <c r="AZ20" s="0" t="n">
        <v>6600</v>
      </c>
    </row>
    <row r="21" customFormat="false" ht="12.8" hidden="false" customHeight="false" outlineLevel="0" collapsed="false">
      <c r="A21" s="0" t="n">
        <f aca="false">A20-1</f>
        <v>1997</v>
      </c>
      <c r="B21" s="0" t="n">
        <v>120000</v>
      </c>
      <c r="C21" s="0" t="n">
        <v>120000</v>
      </c>
      <c r="D21" s="0" t="n">
        <v>120000</v>
      </c>
      <c r="E21" s="0" t="n">
        <v>120000</v>
      </c>
      <c r="F21" s="0" t="n">
        <v>18000</v>
      </c>
      <c r="G21" s="0" t="n">
        <v>18000</v>
      </c>
      <c r="H21" s="0" t="n">
        <v>18000</v>
      </c>
      <c r="I21" s="0" t="n">
        <v>18000</v>
      </c>
      <c r="J21" s="0" t="n">
        <v>18000</v>
      </c>
      <c r="K21" s="0" t="n">
        <v>18000</v>
      </c>
      <c r="L21" s="0" t="n">
        <v>18000</v>
      </c>
      <c r="M21" s="0" t="n">
        <v>18000</v>
      </c>
      <c r="N21" s="0" t="n">
        <v>18000</v>
      </c>
      <c r="O21" s="0" t="n">
        <v>18000</v>
      </c>
      <c r="P21" s="0" t="n">
        <v>18000</v>
      </c>
      <c r="Q21" s="0" t="n">
        <v>18000</v>
      </c>
      <c r="R21" s="0" t="n">
        <v>31300</v>
      </c>
      <c r="S21" s="0" t="n">
        <v>31300</v>
      </c>
      <c r="T21" s="0" t="n">
        <v>31300</v>
      </c>
      <c r="U21" s="0" t="n">
        <v>31300</v>
      </c>
      <c r="V21" s="0" t="n">
        <v>58000</v>
      </c>
      <c r="W21" s="0" t="n">
        <v>58000</v>
      </c>
      <c r="X21" s="0" t="n">
        <v>58000</v>
      </c>
      <c r="Y21" s="0" t="n">
        <v>58000</v>
      </c>
      <c r="Z21" s="0" t="n">
        <v>72000</v>
      </c>
      <c r="AA21" s="0" t="n">
        <v>72000</v>
      </c>
      <c r="AB21" s="0" t="n">
        <v>72000</v>
      </c>
      <c r="AC21" s="0" t="n">
        <v>72000</v>
      </c>
      <c r="AD21" s="0" t="n">
        <v>72000</v>
      </c>
      <c r="AE21" s="0" t="n">
        <v>72000</v>
      </c>
      <c r="AF21" s="0" t="n">
        <v>72000</v>
      </c>
      <c r="AG21" s="0" t="n">
        <v>72000</v>
      </c>
      <c r="AH21" s="0" t="n">
        <v>23000</v>
      </c>
      <c r="AI21" s="0" t="n">
        <v>23000</v>
      </c>
      <c r="AJ21" s="0" t="n">
        <v>23000</v>
      </c>
      <c r="AK21" s="0" t="n">
        <v>30000</v>
      </c>
      <c r="AL21" s="0" t="n">
        <v>30000</v>
      </c>
      <c r="AM21" s="0" t="n">
        <v>30000</v>
      </c>
      <c r="AN21" s="0" t="n">
        <v>35000</v>
      </c>
      <c r="AO21" s="0" t="n">
        <v>35000</v>
      </c>
      <c r="AP21" s="0" t="n">
        <v>35000</v>
      </c>
      <c r="AQ21" s="0" t="n">
        <v>75000</v>
      </c>
      <c r="AR21" s="0" t="n">
        <v>75000</v>
      </c>
      <c r="AS21" s="0" t="n">
        <v>75000</v>
      </c>
      <c r="AT21" s="0" t="n">
        <v>30000</v>
      </c>
      <c r="AU21" s="0" t="n">
        <v>30000</v>
      </c>
      <c r="AV21" s="0" t="n">
        <v>30000</v>
      </c>
      <c r="AW21" s="0" t="n">
        <v>6600</v>
      </c>
      <c r="AX21" s="0" t="n">
        <v>6600</v>
      </c>
      <c r="AY21" s="0" t="n">
        <v>6600</v>
      </c>
      <c r="AZ21" s="0" t="n">
        <v>6600</v>
      </c>
    </row>
    <row r="22" customFormat="false" ht="12.8" hidden="false" customHeight="false" outlineLevel="0" collapsed="false">
      <c r="A22" s="0" t="n">
        <f aca="false">A21-1</f>
        <v>1996</v>
      </c>
      <c r="B22" s="0" t="n">
        <v>120000</v>
      </c>
      <c r="C22" s="0" t="n">
        <v>120000</v>
      </c>
      <c r="D22" s="0" t="n">
        <v>120000</v>
      </c>
      <c r="E22" s="0" t="n">
        <v>120000</v>
      </c>
      <c r="F22" s="0" t="n">
        <v>18000</v>
      </c>
      <c r="G22" s="0" t="n">
        <v>18000</v>
      </c>
      <c r="H22" s="0" t="n">
        <v>18000</v>
      </c>
      <c r="I22" s="0" t="n">
        <v>18000</v>
      </c>
      <c r="J22" s="0" t="n">
        <v>18000</v>
      </c>
      <c r="K22" s="0" t="n">
        <v>18000</v>
      </c>
      <c r="L22" s="0" t="n">
        <v>18000</v>
      </c>
      <c r="M22" s="0" t="n">
        <v>18000</v>
      </c>
      <c r="N22" s="0" t="n">
        <v>18000</v>
      </c>
      <c r="O22" s="0" t="n">
        <v>18000</v>
      </c>
      <c r="P22" s="0" t="n">
        <v>18000</v>
      </c>
      <c r="Q22" s="0" t="n">
        <v>18000</v>
      </c>
      <c r="R22" s="0" t="n">
        <v>31300</v>
      </c>
      <c r="S22" s="0" t="n">
        <v>31300</v>
      </c>
      <c r="T22" s="0" t="n">
        <v>31300</v>
      </c>
      <c r="U22" s="0" t="n">
        <v>31300</v>
      </c>
      <c r="V22" s="0" t="n">
        <v>58000</v>
      </c>
      <c r="W22" s="0" t="n">
        <v>58000</v>
      </c>
      <c r="X22" s="0" t="n">
        <v>58000</v>
      </c>
      <c r="Y22" s="0" t="n">
        <v>58000</v>
      </c>
      <c r="Z22" s="0" t="n">
        <v>72000</v>
      </c>
      <c r="AA22" s="0" t="n">
        <v>72000</v>
      </c>
      <c r="AB22" s="0" t="n">
        <v>72000</v>
      </c>
      <c r="AC22" s="0" t="n">
        <v>72000</v>
      </c>
      <c r="AD22" s="0" t="n">
        <v>72000</v>
      </c>
      <c r="AE22" s="0" t="n">
        <v>72000</v>
      </c>
      <c r="AF22" s="0" t="n">
        <v>72000</v>
      </c>
      <c r="AG22" s="0" t="n">
        <v>72000</v>
      </c>
      <c r="AH22" s="0" t="n">
        <v>23000</v>
      </c>
      <c r="AI22" s="0" t="n">
        <v>23000</v>
      </c>
      <c r="AJ22" s="0" t="n">
        <v>23000</v>
      </c>
      <c r="AK22" s="0" t="n">
        <v>30000</v>
      </c>
      <c r="AL22" s="0" t="n">
        <v>30000</v>
      </c>
      <c r="AM22" s="0" t="n">
        <v>30000</v>
      </c>
      <c r="AN22" s="0" t="n">
        <v>35000</v>
      </c>
      <c r="AO22" s="0" t="n">
        <v>35000</v>
      </c>
      <c r="AP22" s="0" t="n">
        <v>35000</v>
      </c>
      <c r="AQ22" s="0" t="n">
        <v>75000</v>
      </c>
      <c r="AR22" s="0" t="n">
        <v>75000</v>
      </c>
      <c r="AS22" s="0" t="n">
        <v>75000</v>
      </c>
      <c r="AT22" s="0" t="n">
        <v>30000</v>
      </c>
      <c r="AU22" s="0" t="n">
        <v>30000</v>
      </c>
      <c r="AV22" s="0" t="n">
        <v>30000</v>
      </c>
      <c r="AW22" s="0" t="n">
        <v>6600</v>
      </c>
      <c r="AX22" s="0" t="n">
        <v>6600</v>
      </c>
      <c r="AY22" s="0" t="n">
        <v>6600</v>
      </c>
      <c r="AZ22" s="0" t="n">
        <v>6600</v>
      </c>
    </row>
    <row r="23" customFormat="false" ht="12.8" hidden="false" customHeight="false" outlineLevel="0" collapsed="false">
      <c r="A23" s="0" t="n">
        <f aca="false">A22-1</f>
        <v>1995</v>
      </c>
      <c r="B23" s="0" t="n">
        <v>120000</v>
      </c>
      <c r="C23" s="0" t="n">
        <v>120000</v>
      </c>
      <c r="D23" s="0" t="n">
        <v>120000</v>
      </c>
      <c r="E23" s="0" t="n">
        <v>120000</v>
      </c>
      <c r="F23" s="0" t="n">
        <v>18000</v>
      </c>
      <c r="G23" s="0" t="n">
        <v>18000</v>
      </c>
      <c r="H23" s="0" t="n">
        <v>18000</v>
      </c>
      <c r="I23" s="0" t="n">
        <v>18000</v>
      </c>
      <c r="J23" s="0" t="n">
        <v>18000</v>
      </c>
      <c r="K23" s="0" t="n">
        <v>18000</v>
      </c>
      <c r="L23" s="0" t="n">
        <v>18000</v>
      </c>
      <c r="M23" s="0" t="n">
        <v>18000</v>
      </c>
      <c r="N23" s="0" t="n">
        <v>18000</v>
      </c>
      <c r="O23" s="0" t="n">
        <v>18000</v>
      </c>
      <c r="P23" s="0" t="n">
        <v>18000</v>
      </c>
      <c r="Q23" s="0" t="n">
        <v>18000</v>
      </c>
      <c r="R23" s="0" t="n">
        <v>31300</v>
      </c>
      <c r="S23" s="0" t="n">
        <v>31300</v>
      </c>
      <c r="T23" s="0" t="n">
        <v>31300</v>
      </c>
      <c r="U23" s="0" t="n">
        <v>31300</v>
      </c>
      <c r="V23" s="0" t="n">
        <v>58000</v>
      </c>
      <c r="W23" s="0" t="n">
        <v>58000</v>
      </c>
      <c r="X23" s="0" t="n">
        <v>58000</v>
      </c>
      <c r="Y23" s="0" t="n">
        <v>58000</v>
      </c>
      <c r="Z23" s="0" t="n">
        <v>72000</v>
      </c>
      <c r="AA23" s="0" t="n">
        <v>72000</v>
      </c>
      <c r="AB23" s="0" t="n">
        <v>72000</v>
      </c>
      <c r="AC23" s="0" t="n">
        <v>72000</v>
      </c>
      <c r="AD23" s="0" t="n">
        <v>72000</v>
      </c>
      <c r="AE23" s="0" t="n">
        <v>72000</v>
      </c>
      <c r="AF23" s="0" t="n">
        <v>72000</v>
      </c>
      <c r="AG23" s="0" t="n">
        <v>72000</v>
      </c>
      <c r="AH23" s="0" t="n">
        <v>23000</v>
      </c>
      <c r="AI23" s="0" t="n">
        <v>23000</v>
      </c>
      <c r="AJ23" s="0" t="n">
        <v>23000</v>
      </c>
      <c r="AK23" s="0" t="n">
        <v>30000</v>
      </c>
      <c r="AL23" s="0" t="n">
        <v>30000</v>
      </c>
      <c r="AM23" s="0" t="n">
        <v>30000</v>
      </c>
      <c r="AN23" s="0" t="n">
        <v>35000</v>
      </c>
      <c r="AO23" s="0" t="n">
        <v>35000</v>
      </c>
      <c r="AP23" s="0" t="n">
        <v>35000</v>
      </c>
      <c r="AQ23" s="0" t="n">
        <v>75000</v>
      </c>
      <c r="AR23" s="0" t="n">
        <v>75000</v>
      </c>
      <c r="AS23" s="0" t="n">
        <v>75000</v>
      </c>
      <c r="AT23" s="0" t="n">
        <v>30000</v>
      </c>
      <c r="AU23" s="0" t="n">
        <v>30000</v>
      </c>
      <c r="AV23" s="0" t="n">
        <v>30000</v>
      </c>
      <c r="AW23" s="0" t="n">
        <v>6600</v>
      </c>
      <c r="AX23" s="0" t="n">
        <v>6600</v>
      </c>
      <c r="AY23" s="0" t="n">
        <v>6600</v>
      </c>
      <c r="AZ23" s="0" t="n">
        <v>6600</v>
      </c>
    </row>
    <row r="24" customFormat="false" ht="12.8" hidden="false" customHeight="false" outlineLevel="0" collapsed="false">
      <c r="A24" s="0" t="n">
        <f aca="false">A23-1</f>
        <v>1994</v>
      </c>
      <c r="B24" s="0" t="n">
        <v>120000</v>
      </c>
      <c r="C24" s="0" t="n">
        <v>120000</v>
      </c>
      <c r="D24" s="0" t="n">
        <v>120000</v>
      </c>
      <c r="E24" s="0" t="n">
        <v>120000</v>
      </c>
      <c r="F24" s="0" t="n">
        <v>18000</v>
      </c>
      <c r="G24" s="0" t="n">
        <v>18000</v>
      </c>
      <c r="H24" s="0" t="n">
        <v>18000</v>
      </c>
      <c r="I24" s="0" t="n">
        <v>18000</v>
      </c>
      <c r="J24" s="0" t="n">
        <v>18000</v>
      </c>
      <c r="K24" s="0" t="n">
        <v>18000</v>
      </c>
      <c r="L24" s="0" t="n">
        <v>18000</v>
      </c>
      <c r="M24" s="0" t="n">
        <v>18000</v>
      </c>
      <c r="N24" s="0" t="n">
        <v>18000</v>
      </c>
      <c r="O24" s="0" t="n">
        <v>18000</v>
      </c>
      <c r="P24" s="0" t="n">
        <v>18000</v>
      </c>
      <c r="Q24" s="0" t="n">
        <v>18000</v>
      </c>
      <c r="R24" s="0" t="n">
        <v>31300</v>
      </c>
      <c r="S24" s="0" t="n">
        <v>31300</v>
      </c>
      <c r="T24" s="0" t="n">
        <v>31300</v>
      </c>
      <c r="U24" s="0" t="n">
        <v>31300</v>
      </c>
      <c r="V24" s="0" t="n">
        <v>58000</v>
      </c>
      <c r="W24" s="0" t="n">
        <v>58000</v>
      </c>
      <c r="X24" s="0" t="n">
        <v>58000</v>
      </c>
      <c r="Y24" s="0" t="n">
        <v>58000</v>
      </c>
      <c r="Z24" s="0" t="n">
        <v>72000</v>
      </c>
      <c r="AA24" s="0" t="n">
        <v>72000</v>
      </c>
      <c r="AB24" s="0" t="n">
        <v>72000</v>
      </c>
      <c r="AC24" s="0" t="n">
        <v>72000</v>
      </c>
      <c r="AD24" s="0" t="n">
        <v>72000</v>
      </c>
      <c r="AE24" s="0" t="n">
        <v>72000</v>
      </c>
      <c r="AF24" s="0" t="n">
        <v>72000</v>
      </c>
      <c r="AG24" s="0" t="n">
        <v>72000</v>
      </c>
      <c r="AH24" s="0" t="n">
        <v>23000</v>
      </c>
      <c r="AI24" s="0" t="n">
        <v>23000</v>
      </c>
      <c r="AJ24" s="0" t="n">
        <v>23000</v>
      </c>
      <c r="AK24" s="0" t="n">
        <v>30000</v>
      </c>
      <c r="AL24" s="0" t="n">
        <v>30000</v>
      </c>
      <c r="AM24" s="0" t="n">
        <v>30000</v>
      </c>
      <c r="AN24" s="0" t="n">
        <v>35000</v>
      </c>
      <c r="AO24" s="0" t="n">
        <v>35000</v>
      </c>
      <c r="AP24" s="0" t="n">
        <v>35000</v>
      </c>
      <c r="AQ24" s="0" t="n">
        <v>75000</v>
      </c>
      <c r="AR24" s="0" t="n">
        <v>75000</v>
      </c>
      <c r="AS24" s="0" t="n">
        <v>75000</v>
      </c>
      <c r="AT24" s="0" t="n">
        <v>30000</v>
      </c>
      <c r="AU24" s="0" t="n">
        <v>30000</v>
      </c>
      <c r="AV24" s="0" t="n">
        <v>30000</v>
      </c>
      <c r="AW24" s="0" t="n">
        <v>6600</v>
      </c>
      <c r="AX24" s="0" t="n">
        <v>6600</v>
      </c>
      <c r="AY24" s="0" t="n">
        <v>6600</v>
      </c>
      <c r="AZ24" s="0" t="n">
        <v>6600</v>
      </c>
    </row>
    <row r="25" customFormat="false" ht="12.8" hidden="false" customHeight="false" outlineLevel="0" collapsed="false">
      <c r="A25" s="0" t="n">
        <f aca="false">A24-1</f>
        <v>1993</v>
      </c>
      <c r="B25" s="0" t="n">
        <v>120000</v>
      </c>
      <c r="C25" s="0" t="n">
        <v>120000</v>
      </c>
      <c r="D25" s="0" t="n">
        <v>120000</v>
      </c>
      <c r="E25" s="0" t="n">
        <v>120000</v>
      </c>
      <c r="F25" s="0" t="n">
        <v>18000</v>
      </c>
      <c r="G25" s="0" t="n">
        <v>18000</v>
      </c>
      <c r="H25" s="0" t="n">
        <v>18000</v>
      </c>
      <c r="I25" s="0" t="n">
        <v>18000</v>
      </c>
      <c r="J25" s="0" t="n">
        <v>18000</v>
      </c>
      <c r="K25" s="0" t="n">
        <v>18000</v>
      </c>
      <c r="L25" s="0" t="n">
        <v>18000</v>
      </c>
      <c r="M25" s="0" t="n">
        <v>18000</v>
      </c>
      <c r="N25" s="0" t="n">
        <v>18000</v>
      </c>
      <c r="O25" s="0" t="n">
        <v>18000</v>
      </c>
      <c r="P25" s="0" t="n">
        <v>18000</v>
      </c>
      <c r="Q25" s="0" t="n">
        <v>18000</v>
      </c>
      <c r="R25" s="0" t="n">
        <v>31300</v>
      </c>
      <c r="S25" s="0" t="n">
        <v>31300</v>
      </c>
      <c r="T25" s="0" t="n">
        <v>31300</v>
      </c>
      <c r="U25" s="0" t="n">
        <v>31300</v>
      </c>
      <c r="V25" s="0" t="n">
        <v>58000</v>
      </c>
      <c r="W25" s="0" t="n">
        <v>58000</v>
      </c>
      <c r="X25" s="0" t="n">
        <v>58000</v>
      </c>
      <c r="Y25" s="0" t="n">
        <v>58000</v>
      </c>
      <c r="Z25" s="0" t="n">
        <v>72000</v>
      </c>
      <c r="AA25" s="0" t="n">
        <v>72000</v>
      </c>
      <c r="AB25" s="0" t="n">
        <v>72000</v>
      </c>
      <c r="AC25" s="0" t="n">
        <v>72000</v>
      </c>
      <c r="AD25" s="0" t="n">
        <v>72000</v>
      </c>
      <c r="AE25" s="0" t="n">
        <v>72000</v>
      </c>
      <c r="AF25" s="0" t="n">
        <v>72000</v>
      </c>
      <c r="AG25" s="0" t="n">
        <v>72000</v>
      </c>
      <c r="AH25" s="0" t="n">
        <v>23000</v>
      </c>
      <c r="AI25" s="0" t="n">
        <v>23000</v>
      </c>
      <c r="AJ25" s="0" t="n">
        <v>23000</v>
      </c>
      <c r="AK25" s="0" t="n">
        <v>30000</v>
      </c>
      <c r="AL25" s="0" t="n">
        <v>30000</v>
      </c>
      <c r="AM25" s="0" t="n">
        <v>30000</v>
      </c>
      <c r="AN25" s="0" t="n">
        <v>35000</v>
      </c>
      <c r="AO25" s="0" t="n">
        <v>35000</v>
      </c>
      <c r="AP25" s="0" t="n">
        <v>35000</v>
      </c>
      <c r="AQ25" s="0" t="n">
        <v>75000</v>
      </c>
      <c r="AR25" s="0" t="n">
        <v>75000</v>
      </c>
      <c r="AS25" s="0" t="n">
        <v>75000</v>
      </c>
      <c r="AT25" s="0" t="n">
        <v>30000</v>
      </c>
      <c r="AU25" s="0" t="n">
        <v>30000</v>
      </c>
      <c r="AV25" s="0" t="n">
        <v>30000</v>
      </c>
      <c r="AW25" s="0" t="n">
        <v>6600</v>
      </c>
      <c r="AX25" s="0" t="n">
        <v>6600</v>
      </c>
      <c r="AY25" s="0" t="n">
        <v>6600</v>
      </c>
      <c r="AZ25" s="0" t="n">
        <v>6600</v>
      </c>
    </row>
    <row r="26" customFormat="false" ht="12.8" hidden="false" customHeight="false" outlineLevel="0" collapsed="false">
      <c r="A26" s="0" t="n">
        <f aca="false">A25-1</f>
        <v>1992</v>
      </c>
      <c r="B26" s="0" t="n">
        <v>120000</v>
      </c>
      <c r="C26" s="0" t="n">
        <v>120000</v>
      </c>
      <c r="D26" s="0" t="n">
        <v>120000</v>
      </c>
      <c r="E26" s="0" t="n">
        <v>120000</v>
      </c>
      <c r="F26" s="0" t="n">
        <v>18000</v>
      </c>
      <c r="G26" s="0" t="n">
        <v>18000</v>
      </c>
      <c r="H26" s="0" t="n">
        <v>18000</v>
      </c>
      <c r="I26" s="0" t="n">
        <v>18000</v>
      </c>
      <c r="J26" s="0" t="n">
        <v>18000</v>
      </c>
      <c r="K26" s="0" t="n">
        <v>18000</v>
      </c>
      <c r="L26" s="0" t="n">
        <v>18000</v>
      </c>
      <c r="M26" s="0" t="n">
        <v>18000</v>
      </c>
      <c r="N26" s="0" t="n">
        <v>18000</v>
      </c>
      <c r="O26" s="0" t="n">
        <v>18000</v>
      </c>
      <c r="P26" s="0" t="n">
        <v>18000</v>
      </c>
      <c r="Q26" s="0" t="n">
        <v>18000</v>
      </c>
      <c r="R26" s="0" t="n">
        <v>31300</v>
      </c>
      <c r="S26" s="0" t="n">
        <v>31300</v>
      </c>
      <c r="T26" s="0" t="n">
        <v>31300</v>
      </c>
      <c r="U26" s="0" t="n">
        <v>31300</v>
      </c>
      <c r="V26" s="0" t="n">
        <v>58000</v>
      </c>
      <c r="W26" s="0" t="n">
        <v>58000</v>
      </c>
      <c r="X26" s="0" t="n">
        <v>58000</v>
      </c>
      <c r="Y26" s="0" t="n">
        <v>58000</v>
      </c>
      <c r="Z26" s="0" t="n">
        <v>72000</v>
      </c>
      <c r="AA26" s="0" t="n">
        <v>72000</v>
      </c>
      <c r="AB26" s="0" t="n">
        <v>72000</v>
      </c>
      <c r="AC26" s="0" t="n">
        <v>72000</v>
      </c>
      <c r="AD26" s="0" t="n">
        <v>72000</v>
      </c>
      <c r="AE26" s="0" t="n">
        <v>72000</v>
      </c>
      <c r="AF26" s="0" t="n">
        <v>72000</v>
      </c>
      <c r="AG26" s="0" t="n">
        <v>72000</v>
      </c>
      <c r="AH26" s="0" t="n">
        <v>23000</v>
      </c>
      <c r="AI26" s="0" t="n">
        <v>23000</v>
      </c>
      <c r="AJ26" s="0" t="n">
        <v>23000</v>
      </c>
      <c r="AK26" s="0" t="n">
        <v>30000</v>
      </c>
      <c r="AL26" s="0" t="n">
        <v>30000</v>
      </c>
      <c r="AM26" s="0" t="n">
        <v>30000</v>
      </c>
      <c r="AN26" s="0" t="n">
        <v>35000</v>
      </c>
      <c r="AO26" s="0" t="n">
        <v>35000</v>
      </c>
      <c r="AP26" s="0" t="n">
        <v>35000</v>
      </c>
      <c r="AQ26" s="0" t="n">
        <v>75000</v>
      </c>
      <c r="AR26" s="0" t="n">
        <v>75000</v>
      </c>
      <c r="AS26" s="0" t="n">
        <v>75000</v>
      </c>
      <c r="AT26" s="0" t="n">
        <v>30000</v>
      </c>
      <c r="AU26" s="0" t="n">
        <v>30000</v>
      </c>
      <c r="AV26" s="0" t="n">
        <v>30000</v>
      </c>
      <c r="AW26" s="0" t="n">
        <v>6600</v>
      </c>
      <c r="AX26" s="0" t="n">
        <v>6600</v>
      </c>
      <c r="AY26" s="0" t="n">
        <v>6600</v>
      </c>
      <c r="AZ26" s="0" t="n">
        <v>6600</v>
      </c>
    </row>
    <row r="27" customFormat="false" ht="12.8" hidden="false" customHeight="false" outlineLevel="0" collapsed="false">
      <c r="A27" s="0" t="n">
        <f aca="false">A26-1</f>
        <v>1991</v>
      </c>
      <c r="B27" s="0" t="n">
        <v>120000</v>
      </c>
      <c r="C27" s="0" t="n">
        <v>120000</v>
      </c>
      <c r="D27" s="0" t="n">
        <v>120000</v>
      </c>
      <c r="E27" s="0" t="n">
        <v>120000</v>
      </c>
      <c r="F27" s="0" t="n">
        <v>18000</v>
      </c>
      <c r="G27" s="0" t="n">
        <v>18000</v>
      </c>
      <c r="H27" s="0" t="n">
        <v>18000</v>
      </c>
      <c r="I27" s="0" t="n">
        <v>18000</v>
      </c>
      <c r="J27" s="0" t="n">
        <v>18000</v>
      </c>
      <c r="K27" s="0" t="n">
        <v>18000</v>
      </c>
      <c r="L27" s="0" t="n">
        <v>18000</v>
      </c>
      <c r="M27" s="0" t="n">
        <v>18000</v>
      </c>
      <c r="N27" s="0" t="n">
        <v>18000</v>
      </c>
      <c r="O27" s="0" t="n">
        <v>18000</v>
      </c>
      <c r="P27" s="0" t="n">
        <v>18000</v>
      </c>
      <c r="Q27" s="0" t="n">
        <v>18000</v>
      </c>
      <c r="R27" s="0" t="n">
        <v>31300</v>
      </c>
      <c r="S27" s="0" t="n">
        <v>31300</v>
      </c>
      <c r="T27" s="0" t="n">
        <v>31300</v>
      </c>
      <c r="U27" s="0" t="n">
        <v>31300</v>
      </c>
      <c r="V27" s="0" t="n">
        <v>58000</v>
      </c>
      <c r="W27" s="0" t="n">
        <v>58000</v>
      </c>
      <c r="X27" s="0" t="n">
        <v>58000</v>
      </c>
      <c r="Y27" s="0" t="n">
        <v>58000</v>
      </c>
      <c r="Z27" s="0" t="n">
        <v>72000</v>
      </c>
      <c r="AA27" s="0" t="n">
        <v>72000</v>
      </c>
      <c r="AB27" s="0" t="n">
        <v>72000</v>
      </c>
      <c r="AC27" s="0" t="n">
        <v>72000</v>
      </c>
      <c r="AD27" s="0" t="n">
        <v>72000</v>
      </c>
      <c r="AE27" s="0" t="n">
        <v>72000</v>
      </c>
      <c r="AF27" s="0" t="n">
        <v>72000</v>
      </c>
      <c r="AG27" s="0" t="n">
        <v>72000</v>
      </c>
      <c r="AH27" s="0" t="n">
        <v>23000</v>
      </c>
      <c r="AI27" s="0" t="n">
        <v>23000</v>
      </c>
      <c r="AJ27" s="0" t="n">
        <v>23000</v>
      </c>
      <c r="AK27" s="0" t="n">
        <v>30000</v>
      </c>
      <c r="AL27" s="0" t="n">
        <v>30000</v>
      </c>
      <c r="AM27" s="0" t="n">
        <v>30000</v>
      </c>
      <c r="AN27" s="0" t="n">
        <v>35000</v>
      </c>
      <c r="AO27" s="0" t="n">
        <v>35000</v>
      </c>
      <c r="AP27" s="0" t="n">
        <v>35000</v>
      </c>
      <c r="AQ27" s="0" t="n">
        <v>75000</v>
      </c>
      <c r="AR27" s="0" t="n">
        <v>75000</v>
      </c>
      <c r="AS27" s="0" t="n">
        <v>75000</v>
      </c>
      <c r="AT27" s="0" t="n">
        <v>30000</v>
      </c>
      <c r="AU27" s="0" t="n">
        <v>30000</v>
      </c>
      <c r="AV27" s="0" t="n">
        <v>30000</v>
      </c>
      <c r="AW27" s="0" t="n">
        <v>6600</v>
      </c>
      <c r="AX27" s="0" t="n">
        <v>6600</v>
      </c>
      <c r="AY27" s="0" t="n">
        <v>6600</v>
      </c>
      <c r="AZ27" s="0" t="n">
        <v>6600</v>
      </c>
    </row>
    <row r="28" customFormat="false" ht="12.8" hidden="false" customHeight="false" outlineLevel="0" collapsed="false">
      <c r="A28" s="0" t="n">
        <f aca="false">A27-1</f>
        <v>1990</v>
      </c>
      <c r="B28" s="0" t="n">
        <v>120000</v>
      </c>
      <c r="C28" s="0" t="n">
        <v>120000</v>
      </c>
      <c r="D28" s="0" t="n">
        <v>120000</v>
      </c>
      <c r="E28" s="0" t="n">
        <v>120000</v>
      </c>
      <c r="F28" s="0" t="n">
        <v>18000</v>
      </c>
      <c r="G28" s="0" t="n">
        <v>18000</v>
      </c>
      <c r="H28" s="0" t="n">
        <v>18000</v>
      </c>
      <c r="I28" s="0" t="n">
        <v>18000</v>
      </c>
      <c r="J28" s="0" t="n">
        <v>18000</v>
      </c>
      <c r="K28" s="0" t="n">
        <v>18000</v>
      </c>
      <c r="L28" s="0" t="n">
        <v>18000</v>
      </c>
      <c r="M28" s="0" t="n">
        <v>18000</v>
      </c>
      <c r="N28" s="0" t="n">
        <v>18000</v>
      </c>
      <c r="O28" s="0" t="n">
        <v>18000</v>
      </c>
      <c r="P28" s="0" t="n">
        <v>18000</v>
      </c>
      <c r="Q28" s="0" t="n">
        <v>18000</v>
      </c>
      <c r="R28" s="0" t="n">
        <v>31300</v>
      </c>
      <c r="S28" s="0" t="n">
        <v>31300</v>
      </c>
      <c r="T28" s="0" t="n">
        <v>31300</v>
      </c>
      <c r="U28" s="0" t="n">
        <v>31300</v>
      </c>
      <c r="V28" s="0" t="n">
        <v>58000</v>
      </c>
      <c r="W28" s="0" t="n">
        <v>58000</v>
      </c>
      <c r="X28" s="0" t="n">
        <v>58000</v>
      </c>
      <c r="Y28" s="0" t="n">
        <v>58000</v>
      </c>
      <c r="Z28" s="0" t="n">
        <v>72000</v>
      </c>
      <c r="AA28" s="0" t="n">
        <v>72000</v>
      </c>
      <c r="AB28" s="0" t="n">
        <v>72000</v>
      </c>
      <c r="AC28" s="0" t="n">
        <v>72000</v>
      </c>
      <c r="AD28" s="0" t="n">
        <v>72000</v>
      </c>
      <c r="AE28" s="0" t="n">
        <v>72000</v>
      </c>
      <c r="AF28" s="0" t="n">
        <v>72000</v>
      </c>
      <c r="AG28" s="0" t="n">
        <v>72000</v>
      </c>
      <c r="AH28" s="0" t="n">
        <v>23000</v>
      </c>
      <c r="AI28" s="0" t="n">
        <v>23000</v>
      </c>
      <c r="AJ28" s="0" t="n">
        <v>23000</v>
      </c>
      <c r="AK28" s="0" t="n">
        <v>30000</v>
      </c>
      <c r="AL28" s="0" t="n">
        <v>30000</v>
      </c>
      <c r="AM28" s="0" t="n">
        <v>30000</v>
      </c>
      <c r="AN28" s="0" t="n">
        <v>35000</v>
      </c>
      <c r="AO28" s="0" t="n">
        <v>35000</v>
      </c>
      <c r="AP28" s="0" t="n">
        <v>35000</v>
      </c>
      <c r="AQ28" s="0" t="n">
        <v>75000</v>
      </c>
      <c r="AR28" s="0" t="n">
        <v>75000</v>
      </c>
      <c r="AS28" s="0" t="n">
        <v>75000</v>
      </c>
      <c r="AT28" s="0" t="n">
        <v>30000</v>
      </c>
      <c r="AU28" s="0" t="n">
        <v>30000</v>
      </c>
      <c r="AV28" s="0" t="n">
        <v>30000</v>
      </c>
      <c r="AW28" s="0" t="n">
        <v>6600</v>
      </c>
      <c r="AX28" s="0" t="n">
        <v>6600</v>
      </c>
      <c r="AY28" s="0" t="n">
        <v>6600</v>
      </c>
      <c r="AZ28" s="0" t="n">
        <v>6600</v>
      </c>
    </row>
    <row r="29" customFormat="false" ht="12.8" hidden="false" customHeight="false" outlineLevel="0" collapsed="false">
      <c r="A29" s="0" t="n">
        <f aca="false">A28-1</f>
        <v>1989</v>
      </c>
      <c r="B29" s="0" t="n">
        <v>120000</v>
      </c>
      <c r="C29" s="0" t="n">
        <v>120000</v>
      </c>
      <c r="D29" s="0" t="n">
        <v>120000</v>
      </c>
      <c r="E29" s="0" t="n">
        <v>120000</v>
      </c>
      <c r="F29" s="0" t="n">
        <v>18000</v>
      </c>
      <c r="G29" s="0" t="n">
        <v>18000</v>
      </c>
      <c r="H29" s="0" t="n">
        <v>18000</v>
      </c>
      <c r="I29" s="0" t="n">
        <v>18000</v>
      </c>
      <c r="J29" s="0" t="n">
        <v>18000</v>
      </c>
      <c r="K29" s="0" t="n">
        <v>18000</v>
      </c>
      <c r="L29" s="0" t="n">
        <v>18000</v>
      </c>
      <c r="M29" s="0" t="n">
        <v>18000</v>
      </c>
      <c r="N29" s="0" t="n">
        <v>18000</v>
      </c>
      <c r="O29" s="0" t="n">
        <v>18000</v>
      </c>
      <c r="P29" s="0" t="n">
        <v>18000</v>
      </c>
      <c r="Q29" s="0" t="n">
        <v>18000</v>
      </c>
      <c r="R29" s="0" t="n">
        <v>31300</v>
      </c>
      <c r="S29" s="0" t="n">
        <v>31300</v>
      </c>
      <c r="T29" s="0" t="n">
        <v>31300</v>
      </c>
      <c r="U29" s="0" t="n">
        <v>31300</v>
      </c>
      <c r="V29" s="0" t="n">
        <v>58000</v>
      </c>
      <c r="W29" s="0" t="n">
        <v>58000</v>
      </c>
      <c r="X29" s="0" t="n">
        <v>58000</v>
      </c>
      <c r="Y29" s="0" t="n">
        <v>58000</v>
      </c>
      <c r="Z29" s="0" t="n">
        <v>72000</v>
      </c>
      <c r="AA29" s="0" t="n">
        <v>72000</v>
      </c>
      <c r="AB29" s="0" t="n">
        <v>72000</v>
      </c>
      <c r="AC29" s="0" t="n">
        <v>72000</v>
      </c>
      <c r="AD29" s="0" t="n">
        <v>72000</v>
      </c>
      <c r="AE29" s="0" t="n">
        <v>72000</v>
      </c>
      <c r="AF29" s="0" t="n">
        <v>72000</v>
      </c>
      <c r="AG29" s="0" t="n">
        <v>72000</v>
      </c>
      <c r="AH29" s="0" t="n">
        <v>23000</v>
      </c>
      <c r="AI29" s="0" t="n">
        <v>23000</v>
      </c>
      <c r="AJ29" s="0" t="n">
        <v>23000</v>
      </c>
      <c r="AK29" s="0" t="n">
        <v>30000</v>
      </c>
      <c r="AL29" s="0" t="n">
        <v>30000</v>
      </c>
      <c r="AM29" s="0" t="n">
        <v>30000</v>
      </c>
      <c r="AN29" s="0" t="n">
        <v>35000</v>
      </c>
      <c r="AO29" s="0" t="n">
        <v>35000</v>
      </c>
      <c r="AP29" s="0" t="n">
        <v>35000</v>
      </c>
      <c r="AQ29" s="0" t="n">
        <v>75000</v>
      </c>
      <c r="AR29" s="0" t="n">
        <v>75000</v>
      </c>
      <c r="AS29" s="0" t="n">
        <v>75000</v>
      </c>
      <c r="AT29" s="0" t="n">
        <v>30000</v>
      </c>
      <c r="AU29" s="0" t="n">
        <v>30000</v>
      </c>
      <c r="AV29" s="0" t="n">
        <v>30000</v>
      </c>
      <c r="AW29" s="0" t="n">
        <v>6600</v>
      </c>
      <c r="AX29" s="0" t="n">
        <v>6600</v>
      </c>
      <c r="AY29" s="0" t="n">
        <v>6600</v>
      </c>
      <c r="AZ29" s="0" t="n">
        <v>6600</v>
      </c>
    </row>
    <row r="30" customFormat="false" ht="12.8" hidden="false" customHeight="false" outlineLevel="0" collapsed="false">
      <c r="A30" s="0" t="n">
        <f aca="false">A29-1</f>
        <v>1988</v>
      </c>
      <c r="B30" s="0" t="n">
        <v>120000</v>
      </c>
      <c r="C30" s="0" t="n">
        <v>120000</v>
      </c>
      <c r="D30" s="0" t="n">
        <v>120000</v>
      </c>
      <c r="E30" s="0" t="n">
        <v>120000</v>
      </c>
      <c r="F30" s="0" t="n">
        <v>18000</v>
      </c>
      <c r="G30" s="0" t="n">
        <v>18000</v>
      </c>
      <c r="H30" s="0" t="n">
        <v>18000</v>
      </c>
      <c r="I30" s="0" t="n">
        <v>18000</v>
      </c>
      <c r="J30" s="0" t="n">
        <v>18000</v>
      </c>
      <c r="K30" s="0" t="n">
        <v>18000</v>
      </c>
      <c r="L30" s="0" t="n">
        <v>18000</v>
      </c>
      <c r="M30" s="0" t="n">
        <v>18000</v>
      </c>
      <c r="N30" s="0" t="n">
        <v>18000</v>
      </c>
      <c r="O30" s="0" t="n">
        <v>18000</v>
      </c>
      <c r="P30" s="0" t="n">
        <v>18000</v>
      </c>
      <c r="Q30" s="0" t="n">
        <v>18000</v>
      </c>
      <c r="R30" s="0" t="n">
        <v>31300</v>
      </c>
      <c r="S30" s="0" t="n">
        <v>31300</v>
      </c>
      <c r="T30" s="0" t="n">
        <v>31300</v>
      </c>
      <c r="U30" s="0" t="n">
        <v>31300</v>
      </c>
      <c r="V30" s="0" t="n">
        <v>58000</v>
      </c>
      <c r="W30" s="0" t="n">
        <v>58000</v>
      </c>
      <c r="X30" s="0" t="n">
        <v>58000</v>
      </c>
      <c r="Y30" s="0" t="n">
        <v>58000</v>
      </c>
      <c r="Z30" s="0" t="n">
        <v>72000</v>
      </c>
      <c r="AA30" s="0" t="n">
        <v>72000</v>
      </c>
      <c r="AB30" s="0" t="n">
        <v>72000</v>
      </c>
      <c r="AC30" s="0" t="n">
        <v>72000</v>
      </c>
      <c r="AD30" s="0" t="n">
        <v>72000</v>
      </c>
      <c r="AE30" s="0" t="n">
        <v>72000</v>
      </c>
      <c r="AF30" s="0" t="n">
        <v>72000</v>
      </c>
      <c r="AG30" s="0" t="n">
        <v>72000</v>
      </c>
      <c r="AH30" s="0" t="n">
        <v>23000</v>
      </c>
      <c r="AI30" s="0" t="n">
        <v>23000</v>
      </c>
      <c r="AJ30" s="0" t="n">
        <v>23000</v>
      </c>
      <c r="AK30" s="0" t="n">
        <v>30000</v>
      </c>
      <c r="AL30" s="0" t="n">
        <v>30000</v>
      </c>
      <c r="AM30" s="0" t="n">
        <v>30000</v>
      </c>
      <c r="AN30" s="0" t="n">
        <v>35000</v>
      </c>
      <c r="AO30" s="0" t="n">
        <v>35000</v>
      </c>
      <c r="AP30" s="0" t="n">
        <v>35000</v>
      </c>
      <c r="AQ30" s="0" t="n">
        <v>75000</v>
      </c>
      <c r="AR30" s="0" t="n">
        <v>75000</v>
      </c>
      <c r="AS30" s="0" t="n">
        <v>75000</v>
      </c>
      <c r="AT30" s="0" t="n">
        <v>30000</v>
      </c>
      <c r="AU30" s="0" t="n">
        <v>30000</v>
      </c>
      <c r="AV30" s="0" t="n">
        <v>30000</v>
      </c>
      <c r="AW30" s="0" t="n">
        <v>6600</v>
      </c>
      <c r="AX30" s="0" t="n">
        <v>6600</v>
      </c>
      <c r="AY30" s="0" t="n">
        <v>6600</v>
      </c>
      <c r="AZ30" s="0" t="n">
        <v>6600</v>
      </c>
    </row>
    <row r="31" customFormat="false" ht="12.8" hidden="false" customHeight="false" outlineLevel="0" collapsed="false">
      <c r="A31" s="0" t="n">
        <f aca="false">A30-1</f>
        <v>1987</v>
      </c>
      <c r="B31" s="0" t="n">
        <v>120000</v>
      </c>
      <c r="C31" s="0" t="n">
        <v>120000</v>
      </c>
      <c r="D31" s="0" t="n">
        <v>120000</v>
      </c>
      <c r="E31" s="0" t="n">
        <v>120000</v>
      </c>
      <c r="F31" s="0" t="n">
        <v>18000</v>
      </c>
      <c r="G31" s="0" t="n">
        <v>18000</v>
      </c>
      <c r="H31" s="0" t="n">
        <v>18000</v>
      </c>
      <c r="I31" s="0" t="n">
        <v>18000</v>
      </c>
      <c r="J31" s="0" t="n">
        <v>18000</v>
      </c>
      <c r="K31" s="0" t="n">
        <v>18000</v>
      </c>
      <c r="L31" s="0" t="n">
        <v>18000</v>
      </c>
      <c r="M31" s="0" t="n">
        <v>18000</v>
      </c>
      <c r="N31" s="0" t="n">
        <v>18000</v>
      </c>
      <c r="O31" s="0" t="n">
        <v>18000</v>
      </c>
      <c r="P31" s="0" t="n">
        <v>18000</v>
      </c>
      <c r="Q31" s="0" t="n">
        <v>18000</v>
      </c>
      <c r="R31" s="0" t="n">
        <v>31300</v>
      </c>
      <c r="S31" s="0" t="n">
        <v>31300</v>
      </c>
      <c r="T31" s="0" t="n">
        <v>31300</v>
      </c>
      <c r="U31" s="0" t="n">
        <v>31300</v>
      </c>
      <c r="V31" s="0" t="n">
        <v>58000</v>
      </c>
      <c r="W31" s="0" t="n">
        <v>58000</v>
      </c>
      <c r="X31" s="0" t="n">
        <v>58000</v>
      </c>
      <c r="Y31" s="0" t="n">
        <v>58000</v>
      </c>
      <c r="Z31" s="0" t="n">
        <v>72000</v>
      </c>
      <c r="AA31" s="0" t="n">
        <v>72000</v>
      </c>
      <c r="AB31" s="0" t="n">
        <v>72000</v>
      </c>
      <c r="AC31" s="0" t="n">
        <v>72000</v>
      </c>
      <c r="AD31" s="0" t="n">
        <v>72000</v>
      </c>
      <c r="AE31" s="0" t="n">
        <v>72000</v>
      </c>
      <c r="AF31" s="0" t="n">
        <v>72000</v>
      </c>
      <c r="AG31" s="0" t="n">
        <v>72000</v>
      </c>
      <c r="AH31" s="0" t="n">
        <v>23000</v>
      </c>
      <c r="AI31" s="0" t="n">
        <v>23000</v>
      </c>
      <c r="AJ31" s="0" t="n">
        <v>23000</v>
      </c>
      <c r="AK31" s="0" t="n">
        <v>30000</v>
      </c>
      <c r="AL31" s="0" t="n">
        <v>30000</v>
      </c>
      <c r="AM31" s="0" t="n">
        <v>30000</v>
      </c>
      <c r="AN31" s="0" t="n">
        <v>35000</v>
      </c>
      <c r="AO31" s="0" t="n">
        <v>35000</v>
      </c>
      <c r="AP31" s="0" t="n">
        <v>35000</v>
      </c>
      <c r="AQ31" s="0" t="n">
        <v>75000</v>
      </c>
      <c r="AR31" s="0" t="n">
        <v>75000</v>
      </c>
      <c r="AS31" s="0" t="n">
        <v>75000</v>
      </c>
      <c r="AT31" s="0" t="n">
        <v>30000</v>
      </c>
      <c r="AU31" s="0" t="n">
        <v>30000</v>
      </c>
      <c r="AV31" s="0" t="n">
        <v>30000</v>
      </c>
      <c r="AW31" s="0" t="n">
        <v>6600</v>
      </c>
      <c r="AX31" s="0" t="n">
        <v>6600</v>
      </c>
      <c r="AY31" s="0" t="n">
        <v>6600</v>
      </c>
      <c r="AZ31" s="0" t="n">
        <v>6600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1.43"/>
    <col collapsed="false" customWidth="true" hidden="false" outlineLevel="0" max="3" min="3" style="0" width="13.82"/>
  </cols>
  <sheetData>
    <row r="1" customFormat="false" ht="12.8" hidden="false" customHeight="false" outlineLevel="0" collapsed="false">
      <c r="A1" s="5" t="s">
        <v>4</v>
      </c>
      <c r="B1" s="5" t="s">
        <v>141</v>
      </c>
      <c r="C1" s="5" t="s">
        <v>142</v>
      </c>
    </row>
    <row r="2" customFormat="false" ht="12.8" hidden="false" customHeight="false" outlineLevel="0" collapsed="false">
      <c r="A2" s="0" t="s">
        <v>33</v>
      </c>
      <c r="B2" s="0" t="n">
        <v>0.84</v>
      </c>
      <c r="C2" s="0" t="n">
        <v>3148464880</v>
      </c>
    </row>
    <row r="3" customFormat="false" ht="12.8" hidden="false" customHeight="false" outlineLevel="0" collapsed="false">
      <c r="A3" s="0" t="s">
        <v>22</v>
      </c>
      <c r="B3" s="0" t="n">
        <v>0.75425</v>
      </c>
      <c r="C3" s="0" t="n">
        <v>3871867587</v>
      </c>
    </row>
    <row r="4" customFormat="false" ht="12.8" hidden="false" customHeight="false" outlineLevel="0" collapsed="false">
      <c r="A4" s="0" t="s">
        <v>29</v>
      </c>
      <c r="B4" s="0" t="n">
        <v>0.75425</v>
      </c>
      <c r="C4" s="0" t="n">
        <v>3871867587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0" sqref="C3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5" t="s">
        <v>140</v>
      </c>
      <c r="B1" s="5" t="s">
        <v>143</v>
      </c>
      <c r="C1" s="5" t="s">
        <v>144</v>
      </c>
    </row>
    <row r="2" customFormat="false" ht="12.8" hidden="false" customHeight="false" outlineLevel="0" collapsed="false">
      <c r="A2" s="0" t="n">
        <v>0</v>
      </c>
      <c r="B2" s="0" t="n">
        <v>5</v>
      </c>
      <c r="C2" s="0" t="n">
        <v>35</v>
      </c>
    </row>
    <row r="3" customFormat="false" ht="12.8" hidden="false" customHeight="false" outlineLevel="0" collapsed="false">
      <c r="A3" s="0" t="n">
        <f aca="false">A2+1</f>
        <v>1</v>
      </c>
      <c r="B3" s="0" t="n">
        <v>5</v>
      </c>
      <c r="C3" s="0" t="n">
        <v>35</v>
      </c>
    </row>
    <row r="4" customFormat="false" ht="12.8" hidden="false" customHeight="false" outlineLevel="0" collapsed="false">
      <c r="A4" s="0" t="n">
        <f aca="false">A3+1</f>
        <v>2</v>
      </c>
      <c r="B4" s="0" t="n">
        <v>5</v>
      </c>
      <c r="C4" s="0" t="n">
        <v>35</v>
      </c>
    </row>
    <row r="5" customFormat="false" ht="12.8" hidden="false" customHeight="false" outlineLevel="0" collapsed="false">
      <c r="A5" s="0" t="n">
        <f aca="false">A4+1</f>
        <v>3</v>
      </c>
      <c r="B5" s="0" t="n">
        <v>5</v>
      </c>
      <c r="C5" s="0" t="n">
        <v>35</v>
      </c>
    </row>
    <row r="6" customFormat="false" ht="12.8" hidden="false" customHeight="false" outlineLevel="0" collapsed="false">
      <c r="A6" s="0" t="n">
        <f aca="false">A5+1</f>
        <v>4</v>
      </c>
      <c r="B6" s="0" t="n">
        <v>5</v>
      </c>
      <c r="C6" s="0" t="n">
        <v>35</v>
      </c>
    </row>
    <row r="7" customFormat="false" ht="12.8" hidden="false" customHeight="false" outlineLevel="0" collapsed="false">
      <c r="A7" s="0" t="n">
        <f aca="false">A6+1</f>
        <v>5</v>
      </c>
      <c r="B7" s="0" t="n">
        <v>8</v>
      </c>
      <c r="C7" s="0" t="n">
        <v>30</v>
      </c>
    </row>
    <row r="8" customFormat="false" ht="12.8" hidden="false" customHeight="false" outlineLevel="0" collapsed="false">
      <c r="A8" s="0" t="n">
        <f aca="false">A7+1</f>
        <v>6</v>
      </c>
      <c r="B8" s="0" t="n">
        <v>8</v>
      </c>
      <c r="C8" s="0" t="n">
        <v>30</v>
      </c>
    </row>
    <row r="9" customFormat="false" ht="12.8" hidden="false" customHeight="false" outlineLevel="0" collapsed="false">
      <c r="A9" s="0" t="n">
        <f aca="false">A8+1</f>
        <v>7</v>
      </c>
      <c r="B9" s="0" t="n">
        <v>8</v>
      </c>
      <c r="C9" s="0" t="n">
        <v>24</v>
      </c>
    </row>
    <row r="10" customFormat="false" ht="12.8" hidden="false" customHeight="false" outlineLevel="0" collapsed="false">
      <c r="A10" s="0" t="n">
        <f aca="false">A9+1</f>
        <v>8</v>
      </c>
      <c r="B10" s="0" t="n">
        <v>10</v>
      </c>
      <c r="C10" s="0" t="n">
        <v>21</v>
      </c>
    </row>
    <row r="11" customFormat="false" ht="12.8" hidden="false" customHeight="false" outlineLevel="0" collapsed="false">
      <c r="A11" s="0" t="n">
        <f aca="false">A10+1</f>
        <v>9</v>
      </c>
      <c r="B11" s="0" t="n">
        <v>12</v>
      </c>
      <c r="C11" s="0" t="n">
        <v>19</v>
      </c>
    </row>
    <row r="12" customFormat="false" ht="12.8" hidden="false" customHeight="false" outlineLevel="0" collapsed="false">
      <c r="A12" s="0" t="n">
        <f aca="false">A11+1</f>
        <v>10</v>
      </c>
      <c r="B12" s="0" t="n">
        <v>14</v>
      </c>
      <c r="C12" s="0" t="n">
        <v>17</v>
      </c>
    </row>
    <row r="13" customFormat="false" ht="12.8" hidden="false" customHeight="false" outlineLevel="0" collapsed="false">
      <c r="A13" s="0" t="n">
        <f aca="false">A12+1</f>
        <v>11</v>
      </c>
      <c r="B13" s="0" t="n">
        <v>15</v>
      </c>
      <c r="C13" s="0" t="n">
        <v>16</v>
      </c>
    </row>
    <row r="14" customFormat="false" ht="12.8" hidden="false" customHeight="false" outlineLevel="0" collapsed="false">
      <c r="A14" s="0" t="n">
        <f aca="false">A13+1</f>
        <v>12</v>
      </c>
      <c r="B14" s="0" t="n">
        <v>16</v>
      </c>
      <c r="C14" s="0" t="n">
        <v>15</v>
      </c>
    </row>
    <row r="15" customFormat="false" ht="12.8" hidden="false" customHeight="false" outlineLevel="0" collapsed="false">
      <c r="A15" s="0" t="n">
        <f aca="false">A14+1</f>
        <v>13</v>
      </c>
      <c r="B15" s="0" t="n">
        <v>18</v>
      </c>
      <c r="C15" s="0" t="n">
        <v>15</v>
      </c>
    </row>
    <row r="16" customFormat="false" ht="12.8" hidden="false" customHeight="false" outlineLevel="0" collapsed="false">
      <c r="A16" s="0" t="n">
        <f aca="false">A15+1</f>
        <v>14</v>
      </c>
      <c r="B16" s="0" t="n">
        <v>18</v>
      </c>
      <c r="C16" s="0" t="n">
        <v>15</v>
      </c>
    </row>
    <row r="17" customFormat="false" ht="12.8" hidden="false" customHeight="false" outlineLevel="0" collapsed="false">
      <c r="A17" s="0" t="n">
        <f aca="false">A16+1</f>
        <v>15</v>
      </c>
      <c r="B17" s="0" t="n">
        <v>19</v>
      </c>
      <c r="C17" s="0" t="n">
        <v>15</v>
      </c>
    </row>
    <row r="18" customFormat="false" ht="12.8" hidden="false" customHeight="false" outlineLevel="0" collapsed="false">
      <c r="A18" s="0" t="n">
        <f aca="false">A17+1</f>
        <v>16</v>
      </c>
      <c r="B18" s="0" t="n">
        <v>19</v>
      </c>
      <c r="C18" s="0" t="n">
        <v>15</v>
      </c>
    </row>
    <row r="19" customFormat="false" ht="12.8" hidden="false" customHeight="false" outlineLevel="0" collapsed="false">
      <c r="A19" s="0" t="n">
        <f aca="false">A18+1</f>
        <v>17</v>
      </c>
      <c r="B19" s="0" t="n">
        <v>19</v>
      </c>
      <c r="C19" s="0" t="n">
        <v>16</v>
      </c>
    </row>
    <row r="20" customFormat="false" ht="12.8" hidden="false" customHeight="false" outlineLevel="0" collapsed="false">
      <c r="A20" s="0" t="n">
        <f aca="false">A19+1</f>
        <v>18</v>
      </c>
      <c r="B20" s="0" t="n">
        <v>15</v>
      </c>
      <c r="C20" s="0" t="n">
        <v>24</v>
      </c>
    </row>
    <row r="21" customFormat="false" ht="12.8" hidden="false" customHeight="false" outlineLevel="0" collapsed="false">
      <c r="A21" s="0" t="n">
        <f aca="false">A20+1</f>
        <v>19</v>
      </c>
      <c r="B21" s="0" t="n">
        <v>13</v>
      </c>
      <c r="C21" s="0" t="n">
        <v>29</v>
      </c>
    </row>
    <row r="22" customFormat="false" ht="12.8" hidden="false" customHeight="false" outlineLevel="0" collapsed="false">
      <c r="A22" s="0" t="n">
        <f aca="false">A21+1</f>
        <v>20</v>
      </c>
      <c r="B22" s="0" t="n">
        <v>12</v>
      </c>
      <c r="C22" s="0" t="n">
        <v>35</v>
      </c>
    </row>
    <row r="23" customFormat="false" ht="12.8" hidden="false" customHeight="false" outlineLevel="0" collapsed="false">
      <c r="A23" s="0" t="n">
        <f aca="false">A22+1</f>
        <v>21</v>
      </c>
      <c r="B23" s="0" t="n">
        <v>10</v>
      </c>
      <c r="C23" s="0" t="n">
        <v>35</v>
      </c>
    </row>
    <row r="24" customFormat="false" ht="12.8" hidden="false" customHeight="false" outlineLevel="0" collapsed="false">
      <c r="A24" s="0" t="n">
        <f aca="false">A23+1</f>
        <v>22</v>
      </c>
      <c r="B24" s="0" t="n">
        <v>10</v>
      </c>
      <c r="C24" s="0" t="n">
        <v>35</v>
      </c>
    </row>
    <row r="25" customFormat="false" ht="12.8" hidden="false" customHeight="false" outlineLevel="0" collapsed="false">
      <c r="A25" s="0" t="n">
        <f aca="false">A24+1</f>
        <v>23</v>
      </c>
      <c r="B25" s="0" t="n">
        <v>5</v>
      </c>
      <c r="C25" s="0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D18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V2" activeCellId="0" sqref="V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3.63"/>
    <col collapsed="false" customWidth="true" hidden="false" outlineLevel="0" max="28" min="2" style="0" width="6.81"/>
    <col collapsed="false" customWidth="true" hidden="false" outlineLevel="0" max="29" min="29" style="0" width="6.57"/>
  </cols>
  <sheetData>
    <row r="1" customFormat="false" ht="12.8" hidden="false" customHeight="false" outlineLevel="0" collapsed="false">
      <c r="A1" s="1" t="s">
        <v>145</v>
      </c>
      <c r="B1" s="8" t="n">
        <v>2016</v>
      </c>
      <c r="C1" s="8" t="n">
        <v>2015</v>
      </c>
      <c r="D1" s="8" t="n">
        <v>2014</v>
      </c>
      <c r="E1" s="8" t="n">
        <v>2013</v>
      </c>
      <c r="F1" s="8" t="n">
        <v>2012</v>
      </c>
      <c r="G1" s="8" t="n">
        <v>2011</v>
      </c>
      <c r="H1" s="8" t="n">
        <v>2010</v>
      </c>
      <c r="I1" s="8" t="n">
        <v>2009</v>
      </c>
      <c r="J1" s="8" t="n">
        <v>2008</v>
      </c>
      <c r="K1" s="8" t="n">
        <v>2007</v>
      </c>
      <c r="L1" s="8" t="n">
        <v>2006</v>
      </c>
      <c r="M1" s="8" t="n">
        <v>2005</v>
      </c>
      <c r="N1" s="8" t="n">
        <v>2004</v>
      </c>
      <c r="O1" s="8" t="n">
        <v>2003</v>
      </c>
      <c r="P1" s="8" t="n">
        <v>2002</v>
      </c>
      <c r="Q1" s="8" t="n">
        <v>2001</v>
      </c>
      <c r="R1" s="8" t="n">
        <v>2000</v>
      </c>
      <c r="S1" s="8" t="n">
        <v>1999</v>
      </c>
      <c r="T1" s="8" t="n">
        <v>1998</v>
      </c>
      <c r="U1" s="8" t="n">
        <v>1997</v>
      </c>
      <c r="V1" s="8" t="n">
        <v>1996</v>
      </c>
      <c r="W1" s="8" t="n">
        <v>1995</v>
      </c>
      <c r="X1" s="8" t="n">
        <v>1994</v>
      </c>
      <c r="Y1" s="8" t="n">
        <v>1993</v>
      </c>
      <c r="Z1" s="8" t="n">
        <v>1992</v>
      </c>
      <c r="AA1" s="8" t="n">
        <v>1991</v>
      </c>
      <c r="AB1" s="8" t="n">
        <v>1990</v>
      </c>
      <c r="AC1" s="8" t="s">
        <v>146</v>
      </c>
    </row>
    <row r="2" customFormat="false" ht="12.8" hidden="true" customHeight="false" outlineLevel="0" collapsed="false">
      <c r="A2" s="5" t="s">
        <v>147</v>
      </c>
      <c r="B2" s="0" t="s">
        <v>148</v>
      </c>
      <c r="C2" s="0" t="s">
        <v>148</v>
      </c>
      <c r="D2" s="0" t="s">
        <v>148</v>
      </c>
      <c r="E2" s="0" t="s">
        <v>148</v>
      </c>
      <c r="F2" s="0" t="s">
        <v>148</v>
      </c>
      <c r="G2" s="0" t="s">
        <v>148</v>
      </c>
      <c r="H2" s="0" t="s">
        <v>149</v>
      </c>
      <c r="I2" s="0" t="s">
        <v>149</v>
      </c>
      <c r="J2" s="0" t="s">
        <v>149</v>
      </c>
      <c r="K2" s="0" t="s">
        <v>150</v>
      </c>
      <c r="L2" s="0" t="s">
        <v>150</v>
      </c>
      <c r="M2" s="0" t="s">
        <v>150</v>
      </c>
      <c r="N2" s="0" t="s">
        <v>151</v>
      </c>
      <c r="O2" s="0" t="s">
        <v>151</v>
      </c>
      <c r="P2" s="0" t="s">
        <v>151</v>
      </c>
      <c r="Q2" s="0" t="s">
        <v>151</v>
      </c>
      <c r="R2" s="0" t="s">
        <v>151</v>
      </c>
      <c r="S2" s="0" t="s">
        <v>152</v>
      </c>
      <c r="T2" s="0" t="s">
        <v>152</v>
      </c>
      <c r="U2" s="0" t="s">
        <v>152</v>
      </c>
      <c r="V2" s="0" t="s">
        <v>152</v>
      </c>
      <c r="W2" s="0" t="s">
        <v>152</v>
      </c>
      <c r="X2" s="0" t="s">
        <v>152</v>
      </c>
      <c r="Y2" s="0" t="s">
        <v>152</v>
      </c>
      <c r="Z2" s="0" t="s">
        <v>152</v>
      </c>
      <c r="AA2" s="0" t="s">
        <v>152</v>
      </c>
      <c r="AB2" s="0" t="s">
        <v>152</v>
      </c>
      <c r="AC2" s="0" t="s">
        <v>153</v>
      </c>
    </row>
    <row r="3" customFormat="false" ht="12.8" hidden="false" customHeight="false" outlineLevel="0" collapsed="false">
      <c r="A3" s="5" t="s">
        <v>154</v>
      </c>
      <c r="B3" s="0" t="s">
        <v>155</v>
      </c>
      <c r="C3" s="0" t="s">
        <v>155</v>
      </c>
      <c r="D3" s="0" t="s">
        <v>155</v>
      </c>
      <c r="E3" s="0" t="s">
        <v>155</v>
      </c>
      <c r="F3" s="0" t="s">
        <v>148</v>
      </c>
      <c r="G3" s="0" t="s">
        <v>148</v>
      </c>
      <c r="H3" s="0" t="s">
        <v>148</v>
      </c>
      <c r="I3" s="0" t="s">
        <v>148</v>
      </c>
      <c r="J3" s="0" t="s">
        <v>148</v>
      </c>
      <c r="K3" s="0" t="s">
        <v>149</v>
      </c>
      <c r="L3" s="0" t="s">
        <v>149</v>
      </c>
      <c r="M3" s="0" t="s">
        <v>150</v>
      </c>
      <c r="N3" s="0" t="s">
        <v>150</v>
      </c>
      <c r="O3" s="0" t="s">
        <v>150</v>
      </c>
      <c r="P3" s="0" t="s">
        <v>151</v>
      </c>
      <c r="Q3" s="0" t="s">
        <v>151</v>
      </c>
      <c r="R3" s="0" t="s">
        <v>151</v>
      </c>
      <c r="S3" s="0" t="s">
        <v>151</v>
      </c>
      <c r="T3" s="0" t="s">
        <v>152</v>
      </c>
      <c r="U3" s="0" t="s">
        <v>152</v>
      </c>
      <c r="V3" s="0" t="s">
        <v>152</v>
      </c>
      <c r="W3" s="0" t="s">
        <v>152</v>
      </c>
      <c r="X3" s="0" t="s">
        <v>152</v>
      </c>
      <c r="Y3" s="0" t="s">
        <v>152</v>
      </c>
      <c r="Z3" s="0" t="s">
        <v>152</v>
      </c>
      <c r="AA3" s="0" t="s">
        <v>152</v>
      </c>
      <c r="AB3" s="0" t="s">
        <v>152</v>
      </c>
      <c r="AC3" s="9" t="s">
        <v>153</v>
      </c>
      <c r="AD3" s="0" t="s">
        <v>156</v>
      </c>
    </row>
    <row r="4" customFormat="false" ht="12.8" hidden="true" customHeight="false" outlineLevel="0" collapsed="false">
      <c r="A4" s="5" t="s">
        <v>157</v>
      </c>
      <c r="B4" s="0" t="s">
        <v>148</v>
      </c>
      <c r="C4" s="0" t="s">
        <v>148</v>
      </c>
      <c r="D4" s="0" t="s">
        <v>148</v>
      </c>
      <c r="E4" s="0" t="s">
        <v>148</v>
      </c>
      <c r="F4" s="0" t="s">
        <v>148</v>
      </c>
      <c r="G4" s="0" t="s">
        <v>148</v>
      </c>
      <c r="H4" s="0" t="s">
        <v>149</v>
      </c>
      <c r="I4" s="0" t="s">
        <v>149</v>
      </c>
      <c r="J4" s="0" t="s">
        <v>149</v>
      </c>
      <c r="K4" s="0" t="s">
        <v>150</v>
      </c>
      <c r="L4" s="0" t="s">
        <v>150</v>
      </c>
      <c r="M4" s="0" t="s">
        <v>150</v>
      </c>
      <c r="N4" s="0" t="s">
        <v>151</v>
      </c>
      <c r="O4" s="0" t="s">
        <v>151</v>
      </c>
      <c r="P4" s="0" t="s">
        <v>151</v>
      </c>
      <c r="Q4" s="0" t="s">
        <v>151</v>
      </c>
      <c r="R4" s="0" t="s">
        <v>151</v>
      </c>
      <c r="S4" s="0" t="s">
        <v>152</v>
      </c>
      <c r="T4" s="0" t="s">
        <v>152</v>
      </c>
      <c r="U4" s="0" t="s">
        <v>152</v>
      </c>
      <c r="V4" s="0" t="s">
        <v>152</v>
      </c>
      <c r="W4" s="0" t="s">
        <v>152</v>
      </c>
      <c r="X4" s="0" t="s">
        <v>152</v>
      </c>
      <c r="Y4" s="0" t="s">
        <v>152</v>
      </c>
      <c r="Z4" s="0" t="s">
        <v>152</v>
      </c>
      <c r="AA4" s="0" t="s">
        <v>152</v>
      </c>
      <c r="AB4" s="0" t="s">
        <v>152</v>
      </c>
      <c r="AC4" s="0" t="s">
        <v>153</v>
      </c>
    </row>
    <row r="5" customFormat="false" ht="12.8" hidden="true" customHeight="false" outlineLevel="0" collapsed="false">
      <c r="A5" s="5" t="s">
        <v>158</v>
      </c>
      <c r="B5" s="0" t="s">
        <v>148</v>
      </c>
      <c r="C5" s="0" t="s">
        <v>148</v>
      </c>
      <c r="D5" s="0" t="s">
        <v>148</v>
      </c>
      <c r="E5" s="0" t="s">
        <v>148</v>
      </c>
      <c r="F5" s="0" t="s">
        <v>148</v>
      </c>
      <c r="G5" s="0" t="s">
        <v>148</v>
      </c>
      <c r="H5" s="0" t="s">
        <v>149</v>
      </c>
      <c r="I5" s="0" t="s">
        <v>149</v>
      </c>
      <c r="J5" s="0" t="s">
        <v>149</v>
      </c>
      <c r="K5" s="0" t="s">
        <v>150</v>
      </c>
      <c r="L5" s="0" t="s">
        <v>150</v>
      </c>
      <c r="M5" s="0" t="s">
        <v>150</v>
      </c>
      <c r="N5" s="0" t="s">
        <v>151</v>
      </c>
      <c r="O5" s="0" t="s">
        <v>151</v>
      </c>
      <c r="P5" s="0" t="s">
        <v>151</v>
      </c>
      <c r="Q5" s="0" t="s">
        <v>151</v>
      </c>
      <c r="R5" s="0" t="s">
        <v>151</v>
      </c>
      <c r="S5" s="0" t="s">
        <v>152</v>
      </c>
      <c r="T5" s="0" t="s">
        <v>152</v>
      </c>
      <c r="U5" s="0" t="s">
        <v>152</v>
      </c>
      <c r="V5" s="0" t="s">
        <v>152</v>
      </c>
      <c r="W5" s="0" t="s">
        <v>152</v>
      </c>
      <c r="X5" s="0" t="s">
        <v>152</v>
      </c>
      <c r="Y5" s="0" t="s">
        <v>152</v>
      </c>
      <c r="Z5" s="0" t="s">
        <v>152</v>
      </c>
      <c r="AA5" s="0" t="s">
        <v>152</v>
      </c>
      <c r="AB5" s="0" t="s">
        <v>152</v>
      </c>
      <c r="AC5" s="0" t="s">
        <v>153</v>
      </c>
    </row>
    <row r="6" customFormat="false" ht="12.8" hidden="true" customHeight="false" outlineLevel="0" collapsed="false">
      <c r="A6" s="5" t="s">
        <v>159</v>
      </c>
      <c r="B6" s="0" t="s">
        <v>148</v>
      </c>
      <c r="C6" s="0" t="s">
        <v>148</v>
      </c>
      <c r="D6" s="0" t="s">
        <v>148</v>
      </c>
      <c r="E6" s="0" t="s">
        <v>148</v>
      </c>
      <c r="F6" s="0" t="s">
        <v>148</v>
      </c>
      <c r="G6" s="0" t="s">
        <v>148</v>
      </c>
      <c r="H6" s="0" t="s">
        <v>149</v>
      </c>
      <c r="I6" s="0" t="s">
        <v>149</v>
      </c>
      <c r="J6" s="0" t="s">
        <v>149</v>
      </c>
      <c r="K6" s="0" t="s">
        <v>150</v>
      </c>
      <c r="L6" s="0" t="s">
        <v>150</v>
      </c>
      <c r="M6" s="0" t="s">
        <v>150</v>
      </c>
      <c r="N6" s="0" t="s">
        <v>151</v>
      </c>
      <c r="O6" s="0" t="s">
        <v>151</v>
      </c>
      <c r="P6" s="0" t="s">
        <v>151</v>
      </c>
      <c r="Q6" s="0" t="s">
        <v>151</v>
      </c>
      <c r="R6" s="0" t="s">
        <v>151</v>
      </c>
      <c r="S6" s="0" t="s">
        <v>152</v>
      </c>
      <c r="T6" s="0" t="s">
        <v>152</v>
      </c>
      <c r="U6" s="0" t="s">
        <v>152</v>
      </c>
      <c r="V6" s="0" t="s">
        <v>152</v>
      </c>
      <c r="W6" s="0" t="s">
        <v>152</v>
      </c>
      <c r="X6" s="0" t="s">
        <v>152</v>
      </c>
      <c r="Y6" s="0" t="s">
        <v>152</v>
      </c>
      <c r="Z6" s="0" t="s">
        <v>152</v>
      </c>
      <c r="AA6" s="0" t="s">
        <v>152</v>
      </c>
      <c r="AB6" s="0" t="s">
        <v>152</v>
      </c>
      <c r="AC6" s="0" t="s">
        <v>153</v>
      </c>
    </row>
    <row r="7" customFormat="false" ht="12.8" hidden="true" customHeight="false" outlineLevel="0" collapsed="false">
      <c r="A7" s="5" t="s">
        <v>160</v>
      </c>
      <c r="B7" s="0" t="s">
        <v>155</v>
      </c>
      <c r="C7" s="0" t="s">
        <v>148</v>
      </c>
      <c r="D7" s="0" t="s">
        <v>148</v>
      </c>
      <c r="E7" s="0" t="s">
        <v>148</v>
      </c>
      <c r="F7" s="0" t="s">
        <v>148</v>
      </c>
      <c r="G7" s="0" t="s">
        <v>148</v>
      </c>
      <c r="H7" s="0" t="s">
        <v>149</v>
      </c>
      <c r="I7" s="0" t="s">
        <v>149</v>
      </c>
      <c r="J7" s="0" t="s">
        <v>149</v>
      </c>
      <c r="K7" s="0" t="s">
        <v>150</v>
      </c>
      <c r="L7" s="0" t="s">
        <v>150</v>
      </c>
      <c r="M7" s="0" t="s">
        <v>150</v>
      </c>
      <c r="N7" s="0" t="s">
        <v>151</v>
      </c>
      <c r="O7" s="0" t="s">
        <v>151</v>
      </c>
      <c r="P7" s="0" t="s">
        <v>151</v>
      </c>
      <c r="Q7" s="0" t="s">
        <v>151</v>
      </c>
      <c r="R7" s="0" t="s">
        <v>151</v>
      </c>
      <c r="S7" s="0" t="s">
        <v>152</v>
      </c>
      <c r="T7" s="0" t="s">
        <v>152</v>
      </c>
      <c r="U7" s="0" t="s">
        <v>152</v>
      </c>
      <c r="V7" s="0" t="s">
        <v>152</v>
      </c>
      <c r="W7" s="0" t="s">
        <v>152</v>
      </c>
      <c r="X7" s="0" t="s">
        <v>152</v>
      </c>
      <c r="Y7" s="0" t="s">
        <v>152</v>
      </c>
      <c r="Z7" s="0" t="s">
        <v>152</v>
      </c>
      <c r="AA7" s="0" t="s">
        <v>152</v>
      </c>
      <c r="AB7" s="0" t="s">
        <v>152</v>
      </c>
      <c r="AC7" s="0" t="s">
        <v>153</v>
      </c>
    </row>
    <row r="8" customFormat="false" ht="12.8" hidden="true" customHeight="false" outlineLevel="0" collapsed="false">
      <c r="A8" s="5" t="s">
        <v>161</v>
      </c>
      <c r="B8" s="0" t="s">
        <v>148</v>
      </c>
      <c r="C8" s="0" t="s">
        <v>148</v>
      </c>
      <c r="D8" s="0" t="s">
        <v>148</v>
      </c>
      <c r="E8" s="0" t="s">
        <v>148</v>
      </c>
      <c r="F8" s="0" t="s">
        <v>148</v>
      </c>
      <c r="G8" s="0" t="s">
        <v>148</v>
      </c>
      <c r="H8" s="0" t="s">
        <v>149</v>
      </c>
      <c r="I8" s="0" t="s">
        <v>149</v>
      </c>
      <c r="J8" s="0" t="s">
        <v>149</v>
      </c>
      <c r="K8" s="0" t="s">
        <v>150</v>
      </c>
      <c r="L8" s="0" t="s">
        <v>150</v>
      </c>
      <c r="M8" s="0" t="s">
        <v>150</v>
      </c>
      <c r="N8" s="0" t="s">
        <v>151</v>
      </c>
      <c r="O8" s="0" t="s">
        <v>151</v>
      </c>
      <c r="P8" s="0" t="s">
        <v>151</v>
      </c>
      <c r="Q8" s="0" t="s">
        <v>151</v>
      </c>
      <c r="R8" s="0" t="s">
        <v>151</v>
      </c>
      <c r="S8" s="0" t="s">
        <v>152</v>
      </c>
      <c r="T8" s="0" t="s">
        <v>152</v>
      </c>
      <c r="U8" s="0" t="s">
        <v>152</v>
      </c>
      <c r="V8" s="0" t="s">
        <v>152</v>
      </c>
      <c r="W8" s="0" t="s">
        <v>152</v>
      </c>
      <c r="X8" s="0" t="s">
        <v>152</v>
      </c>
      <c r="Y8" s="0" t="s">
        <v>152</v>
      </c>
      <c r="Z8" s="0" t="s">
        <v>152</v>
      </c>
      <c r="AA8" s="0" t="s">
        <v>152</v>
      </c>
      <c r="AB8" s="0" t="s">
        <v>152</v>
      </c>
      <c r="AC8" s="0" t="s">
        <v>153</v>
      </c>
    </row>
    <row r="9" customFormat="false" ht="12.8" hidden="true" customHeight="false" outlineLevel="0" collapsed="false">
      <c r="A9" s="5" t="s">
        <v>162</v>
      </c>
      <c r="B9" s="0" t="s">
        <v>155</v>
      </c>
      <c r="C9" s="0" t="s">
        <v>148</v>
      </c>
      <c r="D9" s="0" t="s">
        <v>148</v>
      </c>
      <c r="E9" s="0" t="s">
        <v>148</v>
      </c>
      <c r="F9" s="0" t="s">
        <v>148</v>
      </c>
      <c r="G9" s="0" t="s">
        <v>148</v>
      </c>
      <c r="H9" s="0" t="s">
        <v>148</v>
      </c>
      <c r="I9" s="0" t="s">
        <v>149</v>
      </c>
      <c r="J9" s="0" t="s">
        <v>149</v>
      </c>
      <c r="K9" s="0" t="s">
        <v>149</v>
      </c>
      <c r="L9" s="0" t="s">
        <v>149</v>
      </c>
      <c r="M9" s="0" t="s">
        <v>150</v>
      </c>
      <c r="N9" s="0" t="s">
        <v>151</v>
      </c>
      <c r="O9" s="0" t="s">
        <v>151</v>
      </c>
      <c r="P9" s="0" t="s">
        <v>151</v>
      </c>
      <c r="Q9" s="0" t="s">
        <v>151</v>
      </c>
      <c r="R9" s="0" t="s">
        <v>152</v>
      </c>
      <c r="S9" s="0" t="s">
        <v>152</v>
      </c>
      <c r="T9" s="0" t="s">
        <v>152</v>
      </c>
      <c r="U9" s="0" t="s">
        <v>152</v>
      </c>
      <c r="V9" s="0" t="s">
        <v>152</v>
      </c>
      <c r="W9" s="0" t="s">
        <v>152</v>
      </c>
      <c r="X9" s="0" t="s">
        <v>152</v>
      </c>
      <c r="Y9" s="0" t="s">
        <v>152</v>
      </c>
      <c r="Z9" s="0" t="s">
        <v>152</v>
      </c>
      <c r="AA9" s="0" t="s">
        <v>152</v>
      </c>
      <c r="AB9" s="0" t="s">
        <v>152</v>
      </c>
      <c r="AC9" s="0" t="s">
        <v>153</v>
      </c>
    </row>
    <row r="10" customFormat="false" ht="12.8" hidden="true" customHeight="false" outlineLevel="0" collapsed="false">
      <c r="A10" s="5" t="s">
        <v>163</v>
      </c>
      <c r="B10" s="0" t="s">
        <v>155</v>
      </c>
      <c r="C10" s="0" t="s">
        <v>148</v>
      </c>
      <c r="D10" s="0" t="s">
        <v>148</v>
      </c>
      <c r="E10" s="0" t="s">
        <v>148</v>
      </c>
      <c r="F10" s="0" t="s">
        <v>148</v>
      </c>
      <c r="G10" s="0" t="s">
        <v>148</v>
      </c>
      <c r="H10" s="0" t="s">
        <v>149</v>
      </c>
      <c r="I10" s="0" t="s">
        <v>149</v>
      </c>
      <c r="J10" s="0" t="s">
        <v>149</v>
      </c>
      <c r="K10" s="0" t="s">
        <v>150</v>
      </c>
      <c r="L10" s="0" t="s">
        <v>150</v>
      </c>
      <c r="M10" s="0" t="s">
        <v>150</v>
      </c>
      <c r="N10" s="0" t="s">
        <v>151</v>
      </c>
      <c r="O10" s="0" t="s">
        <v>151</v>
      </c>
      <c r="P10" s="0" t="s">
        <v>151</v>
      </c>
      <c r="Q10" s="0" t="s">
        <v>151</v>
      </c>
      <c r="R10" s="0" t="s">
        <v>151</v>
      </c>
      <c r="S10" s="0" t="s">
        <v>152</v>
      </c>
      <c r="T10" s="0" t="s">
        <v>152</v>
      </c>
      <c r="U10" s="0" t="s">
        <v>152</v>
      </c>
      <c r="V10" s="0" t="s">
        <v>152</v>
      </c>
      <c r="W10" s="0" t="s">
        <v>152</v>
      </c>
      <c r="X10" s="0" t="s">
        <v>152</v>
      </c>
      <c r="Y10" s="0" t="s">
        <v>152</v>
      </c>
      <c r="Z10" s="0" t="s">
        <v>152</v>
      </c>
      <c r="AA10" s="0" t="s">
        <v>152</v>
      </c>
      <c r="AB10" s="0" t="s">
        <v>152</v>
      </c>
      <c r="AC10" s="0" t="s">
        <v>153</v>
      </c>
    </row>
    <row r="11" customFormat="false" ht="12.8" hidden="true" customHeight="false" outlineLevel="0" collapsed="false">
      <c r="A11" s="5" t="s">
        <v>164</v>
      </c>
      <c r="B11" s="0" t="s">
        <v>148</v>
      </c>
      <c r="C11" s="0" t="s">
        <v>148</v>
      </c>
      <c r="D11" s="0" t="s">
        <v>148</v>
      </c>
      <c r="E11" s="0" t="s">
        <v>148</v>
      </c>
      <c r="F11" s="0" t="s">
        <v>148</v>
      </c>
      <c r="G11" s="0" t="s">
        <v>148</v>
      </c>
      <c r="H11" s="0" t="s">
        <v>149</v>
      </c>
      <c r="I11" s="0" t="s">
        <v>149</v>
      </c>
      <c r="J11" s="0" t="s">
        <v>149</v>
      </c>
      <c r="K11" s="0" t="s">
        <v>150</v>
      </c>
      <c r="L11" s="0" t="s">
        <v>150</v>
      </c>
      <c r="M11" s="0" t="s">
        <v>150</v>
      </c>
      <c r="N11" s="0" t="s">
        <v>151</v>
      </c>
      <c r="O11" s="0" t="s">
        <v>151</v>
      </c>
      <c r="P11" s="0" t="s">
        <v>151</v>
      </c>
      <c r="Q11" s="0" t="s">
        <v>151</v>
      </c>
      <c r="R11" s="0" t="s">
        <v>151</v>
      </c>
      <c r="S11" s="0" t="s">
        <v>152</v>
      </c>
      <c r="T11" s="0" t="s">
        <v>152</v>
      </c>
      <c r="U11" s="0" t="s">
        <v>152</v>
      </c>
      <c r="V11" s="0" t="s">
        <v>152</v>
      </c>
      <c r="W11" s="0" t="s">
        <v>152</v>
      </c>
      <c r="X11" s="0" t="s">
        <v>152</v>
      </c>
      <c r="Y11" s="0" t="s">
        <v>152</v>
      </c>
      <c r="Z11" s="0" t="s">
        <v>152</v>
      </c>
      <c r="AA11" s="0" t="s">
        <v>152</v>
      </c>
      <c r="AB11" s="0" t="s">
        <v>152</v>
      </c>
      <c r="AC11" s="0" t="s">
        <v>153</v>
      </c>
    </row>
    <row r="12" customFormat="false" ht="12.8" hidden="true" customHeight="false" outlineLevel="0" collapsed="false">
      <c r="A12" s="5" t="s">
        <v>165</v>
      </c>
      <c r="B12" s="0" t="s">
        <v>148</v>
      </c>
      <c r="C12" s="0" t="s">
        <v>148</v>
      </c>
      <c r="D12" s="0" t="s">
        <v>148</v>
      </c>
      <c r="E12" s="0" t="s">
        <v>148</v>
      </c>
      <c r="F12" s="0" t="s">
        <v>148</v>
      </c>
      <c r="G12" s="0" t="s">
        <v>148</v>
      </c>
      <c r="H12" s="0" t="s">
        <v>149</v>
      </c>
      <c r="I12" s="0" t="s">
        <v>149</v>
      </c>
      <c r="J12" s="0" t="s">
        <v>149</v>
      </c>
      <c r="K12" s="0" t="s">
        <v>150</v>
      </c>
      <c r="L12" s="0" t="s">
        <v>150</v>
      </c>
      <c r="M12" s="0" t="s">
        <v>150</v>
      </c>
      <c r="N12" s="0" t="s">
        <v>151</v>
      </c>
      <c r="O12" s="0" t="s">
        <v>151</v>
      </c>
      <c r="P12" s="0" t="s">
        <v>151</v>
      </c>
      <c r="Q12" s="0" t="s">
        <v>151</v>
      </c>
      <c r="R12" s="0" t="s">
        <v>151</v>
      </c>
      <c r="S12" s="0" t="s">
        <v>152</v>
      </c>
      <c r="T12" s="0" t="s">
        <v>152</v>
      </c>
      <c r="U12" s="0" t="s">
        <v>152</v>
      </c>
      <c r="V12" s="0" t="s">
        <v>152</v>
      </c>
      <c r="W12" s="0" t="s">
        <v>152</v>
      </c>
      <c r="X12" s="0" t="s">
        <v>152</v>
      </c>
      <c r="Y12" s="0" t="s">
        <v>152</v>
      </c>
      <c r="Z12" s="0" t="s">
        <v>152</v>
      </c>
      <c r="AA12" s="0" t="s">
        <v>152</v>
      </c>
      <c r="AB12" s="0" t="s">
        <v>152</v>
      </c>
      <c r="AC12" s="0" t="s">
        <v>153</v>
      </c>
    </row>
    <row r="13" customFormat="false" ht="12.8" hidden="true" customHeight="false" outlineLevel="0" collapsed="false">
      <c r="A13" s="5" t="s">
        <v>166</v>
      </c>
      <c r="B13" s="0" t="s">
        <v>148</v>
      </c>
      <c r="C13" s="0" t="s">
        <v>148</v>
      </c>
      <c r="D13" s="0" t="s">
        <v>148</v>
      </c>
      <c r="E13" s="0" t="s">
        <v>148</v>
      </c>
      <c r="F13" s="0" t="s">
        <v>148</v>
      </c>
      <c r="G13" s="0" t="s">
        <v>148</v>
      </c>
      <c r="H13" s="0" t="s">
        <v>149</v>
      </c>
      <c r="I13" s="0" t="s">
        <v>149</v>
      </c>
      <c r="J13" s="0" t="s">
        <v>149</v>
      </c>
      <c r="K13" s="0" t="s">
        <v>150</v>
      </c>
      <c r="L13" s="0" t="s">
        <v>150</v>
      </c>
      <c r="M13" s="0" t="s">
        <v>150</v>
      </c>
      <c r="N13" s="0" t="s">
        <v>151</v>
      </c>
      <c r="O13" s="0" t="s">
        <v>151</v>
      </c>
      <c r="P13" s="0" t="s">
        <v>151</v>
      </c>
      <c r="Q13" s="0" t="s">
        <v>151</v>
      </c>
      <c r="R13" s="0" t="s">
        <v>151</v>
      </c>
      <c r="S13" s="0" t="s">
        <v>152</v>
      </c>
      <c r="T13" s="0" t="s">
        <v>152</v>
      </c>
      <c r="U13" s="0" t="s">
        <v>152</v>
      </c>
      <c r="V13" s="0" t="s">
        <v>152</v>
      </c>
      <c r="W13" s="0" t="s">
        <v>152</v>
      </c>
      <c r="X13" s="0" t="s">
        <v>152</v>
      </c>
      <c r="Y13" s="0" t="s">
        <v>152</v>
      </c>
      <c r="Z13" s="0" t="s">
        <v>152</v>
      </c>
      <c r="AA13" s="0" t="s">
        <v>152</v>
      </c>
      <c r="AB13" s="0" t="s">
        <v>152</v>
      </c>
      <c r="AC13" s="0" t="s">
        <v>153</v>
      </c>
    </row>
    <row r="14" customFormat="false" ht="12.8" hidden="true" customHeight="false" outlineLevel="0" collapsed="false">
      <c r="A14" s="5" t="s">
        <v>167</v>
      </c>
      <c r="B14" s="0" t="s">
        <v>155</v>
      </c>
      <c r="C14" s="0" t="s">
        <v>148</v>
      </c>
      <c r="D14" s="0" t="s">
        <v>148</v>
      </c>
      <c r="E14" s="0" t="s">
        <v>148</v>
      </c>
      <c r="F14" s="0" t="s">
        <v>148</v>
      </c>
      <c r="G14" s="0" t="s">
        <v>148</v>
      </c>
      <c r="H14" s="0" t="s">
        <v>149</v>
      </c>
      <c r="I14" s="0" t="s">
        <v>149</v>
      </c>
      <c r="J14" s="0" t="s">
        <v>149</v>
      </c>
      <c r="K14" s="0" t="s">
        <v>150</v>
      </c>
      <c r="L14" s="0" t="s">
        <v>150</v>
      </c>
      <c r="M14" s="0" t="s">
        <v>150</v>
      </c>
      <c r="N14" s="0" t="s">
        <v>151</v>
      </c>
      <c r="O14" s="0" t="s">
        <v>151</v>
      </c>
      <c r="P14" s="0" t="s">
        <v>151</v>
      </c>
      <c r="Q14" s="0" t="s">
        <v>151</v>
      </c>
      <c r="R14" s="0" t="s">
        <v>151</v>
      </c>
      <c r="S14" s="0" t="s">
        <v>152</v>
      </c>
      <c r="T14" s="0" t="s">
        <v>152</v>
      </c>
      <c r="U14" s="0" t="s">
        <v>152</v>
      </c>
      <c r="V14" s="0" t="s">
        <v>152</v>
      </c>
      <c r="W14" s="0" t="s">
        <v>152</v>
      </c>
      <c r="X14" s="0" t="s">
        <v>152</v>
      </c>
      <c r="Y14" s="0" t="s">
        <v>152</v>
      </c>
      <c r="Z14" s="0" t="s">
        <v>152</v>
      </c>
      <c r="AA14" s="0" t="s">
        <v>152</v>
      </c>
      <c r="AB14" s="0" t="s">
        <v>152</v>
      </c>
      <c r="AC14" s="0" t="s">
        <v>153</v>
      </c>
    </row>
    <row r="15" customFormat="false" ht="12.8" hidden="true" customHeight="false" outlineLevel="0" collapsed="false">
      <c r="A15" s="5" t="s">
        <v>168</v>
      </c>
      <c r="B15" s="0" t="s">
        <v>148</v>
      </c>
      <c r="C15" s="0" t="s">
        <v>148</v>
      </c>
      <c r="D15" s="0" t="s">
        <v>148</v>
      </c>
      <c r="E15" s="0" t="s">
        <v>148</v>
      </c>
      <c r="F15" s="0" t="s">
        <v>148</v>
      </c>
      <c r="G15" s="0" t="s">
        <v>148</v>
      </c>
      <c r="H15" s="0" t="s">
        <v>149</v>
      </c>
      <c r="I15" s="0" t="s">
        <v>149</v>
      </c>
      <c r="J15" s="0" t="s">
        <v>149</v>
      </c>
      <c r="K15" s="0" t="s">
        <v>150</v>
      </c>
      <c r="L15" s="0" t="s">
        <v>150</v>
      </c>
      <c r="M15" s="0" t="s">
        <v>150</v>
      </c>
      <c r="N15" s="0" t="s">
        <v>151</v>
      </c>
      <c r="O15" s="0" t="s">
        <v>151</v>
      </c>
      <c r="P15" s="0" t="s">
        <v>151</v>
      </c>
      <c r="Q15" s="0" t="s">
        <v>151</v>
      </c>
      <c r="R15" s="0" t="s">
        <v>151</v>
      </c>
      <c r="S15" s="0" t="s">
        <v>152</v>
      </c>
      <c r="T15" s="0" t="s">
        <v>152</v>
      </c>
      <c r="U15" s="0" t="s">
        <v>152</v>
      </c>
      <c r="V15" s="0" t="s">
        <v>152</v>
      </c>
      <c r="W15" s="0" t="s">
        <v>152</v>
      </c>
      <c r="X15" s="0" t="s">
        <v>152</v>
      </c>
      <c r="Y15" s="0" t="s">
        <v>152</v>
      </c>
      <c r="Z15" s="0" t="s">
        <v>152</v>
      </c>
      <c r="AA15" s="0" t="s">
        <v>152</v>
      </c>
      <c r="AB15" s="0" t="s">
        <v>152</v>
      </c>
      <c r="AC15" s="0" t="s">
        <v>153</v>
      </c>
    </row>
    <row r="16" customFormat="false" ht="12.8" hidden="true" customHeight="false" outlineLevel="0" collapsed="false">
      <c r="A16" s="5" t="s">
        <v>169</v>
      </c>
      <c r="B16" s="0" t="s">
        <v>148</v>
      </c>
      <c r="C16" s="0" t="s">
        <v>148</v>
      </c>
      <c r="D16" s="0" t="s">
        <v>148</v>
      </c>
      <c r="E16" s="0" t="s">
        <v>148</v>
      </c>
      <c r="F16" s="0" t="s">
        <v>148</v>
      </c>
      <c r="G16" s="0" t="s">
        <v>148</v>
      </c>
      <c r="H16" s="0" t="s">
        <v>149</v>
      </c>
      <c r="I16" s="0" t="s">
        <v>149</v>
      </c>
      <c r="J16" s="0" t="s">
        <v>149</v>
      </c>
      <c r="K16" s="0" t="s">
        <v>150</v>
      </c>
      <c r="L16" s="0" t="s">
        <v>150</v>
      </c>
      <c r="M16" s="0" t="s">
        <v>150</v>
      </c>
      <c r="N16" s="0" t="s">
        <v>151</v>
      </c>
      <c r="O16" s="0" t="s">
        <v>151</v>
      </c>
      <c r="P16" s="0" t="s">
        <v>151</v>
      </c>
      <c r="Q16" s="0" t="s">
        <v>151</v>
      </c>
      <c r="R16" s="0" t="s">
        <v>151</v>
      </c>
      <c r="S16" s="0" t="s">
        <v>152</v>
      </c>
      <c r="T16" s="0" t="s">
        <v>152</v>
      </c>
      <c r="U16" s="0" t="s">
        <v>152</v>
      </c>
      <c r="V16" s="0" t="s">
        <v>152</v>
      </c>
      <c r="W16" s="0" t="s">
        <v>152</v>
      </c>
      <c r="X16" s="0" t="s">
        <v>152</v>
      </c>
      <c r="Y16" s="0" t="s">
        <v>152</v>
      </c>
      <c r="Z16" s="0" t="s">
        <v>152</v>
      </c>
      <c r="AA16" s="0" t="s">
        <v>152</v>
      </c>
      <c r="AB16" s="0" t="s">
        <v>152</v>
      </c>
      <c r="AC16" s="0" t="s">
        <v>153</v>
      </c>
    </row>
    <row r="17" customFormat="false" ht="12.8" hidden="true" customHeight="false" outlineLevel="0" collapsed="false">
      <c r="A17" s="5" t="s">
        <v>170</v>
      </c>
      <c r="B17" s="0" t="s">
        <v>155</v>
      </c>
      <c r="C17" s="0" t="s">
        <v>148</v>
      </c>
      <c r="D17" s="0" t="s">
        <v>148</v>
      </c>
      <c r="E17" s="0" t="s">
        <v>148</v>
      </c>
      <c r="F17" s="0" t="s">
        <v>148</v>
      </c>
      <c r="G17" s="0" t="s">
        <v>148</v>
      </c>
      <c r="H17" s="0" t="s">
        <v>149</v>
      </c>
      <c r="I17" s="0" t="s">
        <v>149</v>
      </c>
      <c r="J17" s="0" t="s">
        <v>149</v>
      </c>
      <c r="K17" s="0" t="s">
        <v>150</v>
      </c>
      <c r="L17" s="0" t="s">
        <v>150</v>
      </c>
      <c r="M17" s="0" t="s">
        <v>150</v>
      </c>
      <c r="N17" s="0" t="s">
        <v>151</v>
      </c>
      <c r="O17" s="0" t="s">
        <v>151</v>
      </c>
      <c r="P17" s="0" t="s">
        <v>151</v>
      </c>
      <c r="Q17" s="0" t="s">
        <v>151</v>
      </c>
      <c r="R17" s="0" t="s">
        <v>151</v>
      </c>
      <c r="S17" s="0" t="s">
        <v>152</v>
      </c>
      <c r="T17" s="0" t="s">
        <v>152</v>
      </c>
      <c r="U17" s="0" t="s">
        <v>152</v>
      </c>
      <c r="V17" s="0" t="s">
        <v>152</v>
      </c>
      <c r="W17" s="0" t="s">
        <v>152</v>
      </c>
      <c r="X17" s="0" t="s">
        <v>152</v>
      </c>
      <c r="Y17" s="0" t="s">
        <v>152</v>
      </c>
      <c r="Z17" s="0" t="s">
        <v>152</v>
      </c>
      <c r="AA17" s="0" t="s">
        <v>152</v>
      </c>
      <c r="AB17" s="0" t="s">
        <v>152</v>
      </c>
      <c r="AC17" s="0" t="s">
        <v>153</v>
      </c>
    </row>
    <row r="18" customFormat="false" ht="12.8" hidden="true" customHeight="false" outlineLevel="0" collapsed="false">
      <c r="A18" s="5" t="s">
        <v>171</v>
      </c>
      <c r="B18" s="0" t="s">
        <v>148</v>
      </c>
      <c r="C18" s="0" t="s">
        <v>148</v>
      </c>
      <c r="D18" s="0" t="s">
        <v>148</v>
      </c>
      <c r="E18" s="0" t="s">
        <v>148</v>
      </c>
      <c r="F18" s="0" t="s">
        <v>148</v>
      </c>
      <c r="G18" s="0" t="s">
        <v>148</v>
      </c>
      <c r="H18" s="0" t="s">
        <v>149</v>
      </c>
      <c r="I18" s="0" t="s">
        <v>149</v>
      </c>
      <c r="J18" s="0" t="s">
        <v>149</v>
      </c>
      <c r="K18" s="0" t="s">
        <v>150</v>
      </c>
      <c r="L18" s="0" t="s">
        <v>150</v>
      </c>
      <c r="M18" s="0" t="s">
        <v>150</v>
      </c>
      <c r="N18" s="0" t="s">
        <v>151</v>
      </c>
      <c r="O18" s="0" t="s">
        <v>151</v>
      </c>
      <c r="P18" s="0" t="s">
        <v>151</v>
      </c>
      <c r="Q18" s="0" t="s">
        <v>151</v>
      </c>
      <c r="R18" s="0" t="s">
        <v>151</v>
      </c>
      <c r="S18" s="0" t="s">
        <v>152</v>
      </c>
      <c r="T18" s="0" t="s">
        <v>152</v>
      </c>
      <c r="U18" s="0" t="s">
        <v>152</v>
      </c>
      <c r="V18" s="0" t="s">
        <v>152</v>
      </c>
      <c r="W18" s="0" t="s">
        <v>152</v>
      </c>
      <c r="X18" s="0" t="s">
        <v>152</v>
      </c>
      <c r="Y18" s="0" t="s">
        <v>152</v>
      </c>
      <c r="Z18" s="0" t="s">
        <v>152</v>
      </c>
      <c r="AA18" s="0" t="s">
        <v>152</v>
      </c>
      <c r="AB18" s="0" t="s">
        <v>152</v>
      </c>
      <c r="AC18" s="0" t="s">
        <v>153</v>
      </c>
    </row>
    <row r="19" customFormat="false" ht="12.8" hidden="true" customHeight="false" outlineLevel="0" collapsed="false">
      <c r="A19" s="5" t="s">
        <v>172</v>
      </c>
      <c r="B19" s="0" t="s">
        <v>148</v>
      </c>
      <c r="C19" s="0" t="s">
        <v>148</v>
      </c>
      <c r="D19" s="0" t="s">
        <v>148</v>
      </c>
      <c r="E19" s="0" t="s">
        <v>148</v>
      </c>
      <c r="F19" s="0" t="s">
        <v>148</v>
      </c>
      <c r="G19" s="0" t="s">
        <v>148</v>
      </c>
      <c r="H19" s="0" t="s">
        <v>149</v>
      </c>
      <c r="I19" s="0" t="s">
        <v>149</v>
      </c>
      <c r="J19" s="0" t="s">
        <v>149</v>
      </c>
      <c r="K19" s="0" t="s">
        <v>150</v>
      </c>
      <c r="L19" s="0" t="s">
        <v>150</v>
      </c>
      <c r="M19" s="0" t="s">
        <v>150</v>
      </c>
      <c r="N19" s="0" t="s">
        <v>151</v>
      </c>
      <c r="O19" s="0" t="s">
        <v>151</v>
      </c>
      <c r="P19" s="0" t="s">
        <v>151</v>
      </c>
      <c r="Q19" s="0" t="s">
        <v>151</v>
      </c>
      <c r="R19" s="0" t="s">
        <v>151</v>
      </c>
      <c r="S19" s="0" t="s">
        <v>152</v>
      </c>
      <c r="T19" s="0" t="s">
        <v>152</v>
      </c>
      <c r="U19" s="0" t="s">
        <v>152</v>
      </c>
      <c r="V19" s="0" t="s">
        <v>152</v>
      </c>
      <c r="W19" s="0" t="s">
        <v>152</v>
      </c>
      <c r="X19" s="0" t="s">
        <v>152</v>
      </c>
      <c r="Y19" s="0" t="s">
        <v>152</v>
      </c>
      <c r="Z19" s="0" t="s">
        <v>152</v>
      </c>
      <c r="AA19" s="0" t="s">
        <v>152</v>
      </c>
      <c r="AB19" s="0" t="s">
        <v>152</v>
      </c>
      <c r="AC19" s="0" t="s">
        <v>153</v>
      </c>
    </row>
    <row r="20" customFormat="false" ht="12.8" hidden="true" customHeight="false" outlineLevel="0" collapsed="false">
      <c r="A20" s="5" t="s">
        <v>173</v>
      </c>
      <c r="B20" s="0" t="s">
        <v>155</v>
      </c>
      <c r="C20" s="0" t="s">
        <v>148</v>
      </c>
      <c r="D20" s="0" t="s">
        <v>148</v>
      </c>
      <c r="E20" s="0" t="s">
        <v>148</v>
      </c>
      <c r="F20" s="0" t="s">
        <v>148</v>
      </c>
      <c r="G20" s="0" t="s">
        <v>148</v>
      </c>
      <c r="H20" s="0" t="s">
        <v>149</v>
      </c>
      <c r="I20" s="0" t="s">
        <v>149</v>
      </c>
      <c r="J20" s="0" t="s">
        <v>149</v>
      </c>
      <c r="K20" s="0" t="s">
        <v>150</v>
      </c>
      <c r="L20" s="0" t="s">
        <v>150</v>
      </c>
      <c r="M20" s="0" t="s">
        <v>150</v>
      </c>
      <c r="N20" s="0" t="s">
        <v>151</v>
      </c>
      <c r="O20" s="0" t="s">
        <v>151</v>
      </c>
      <c r="P20" s="0" t="s">
        <v>151</v>
      </c>
      <c r="Q20" s="0" t="s">
        <v>151</v>
      </c>
      <c r="R20" s="0" t="s">
        <v>151</v>
      </c>
      <c r="S20" s="0" t="s">
        <v>152</v>
      </c>
      <c r="T20" s="0" t="s">
        <v>152</v>
      </c>
      <c r="U20" s="0" t="s">
        <v>152</v>
      </c>
      <c r="V20" s="0" t="s">
        <v>152</v>
      </c>
      <c r="W20" s="0" t="s">
        <v>152</v>
      </c>
      <c r="X20" s="0" t="s">
        <v>152</v>
      </c>
      <c r="Y20" s="0" t="s">
        <v>152</v>
      </c>
      <c r="Z20" s="0" t="s">
        <v>152</v>
      </c>
      <c r="AA20" s="0" t="s">
        <v>152</v>
      </c>
      <c r="AB20" s="0" t="s">
        <v>152</v>
      </c>
      <c r="AC20" s="0" t="s">
        <v>153</v>
      </c>
    </row>
    <row r="21" customFormat="false" ht="12.8" hidden="true" customHeight="false" outlineLevel="0" collapsed="false">
      <c r="A21" s="5" t="s">
        <v>174</v>
      </c>
      <c r="B21" s="0" t="s">
        <v>148</v>
      </c>
      <c r="C21" s="0" t="s">
        <v>148</v>
      </c>
      <c r="D21" s="0" t="s">
        <v>148</v>
      </c>
      <c r="E21" s="0" t="s">
        <v>148</v>
      </c>
      <c r="F21" s="0" t="s">
        <v>148</v>
      </c>
      <c r="G21" s="0" t="s">
        <v>148</v>
      </c>
      <c r="H21" s="0" t="s">
        <v>149</v>
      </c>
      <c r="I21" s="0" t="s">
        <v>149</v>
      </c>
      <c r="J21" s="0" t="s">
        <v>149</v>
      </c>
      <c r="K21" s="0" t="s">
        <v>150</v>
      </c>
      <c r="L21" s="0" t="s">
        <v>150</v>
      </c>
      <c r="M21" s="0" t="s">
        <v>150</v>
      </c>
      <c r="N21" s="0" t="s">
        <v>151</v>
      </c>
      <c r="O21" s="0" t="s">
        <v>151</v>
      </c>
      <c r="P21" s="0" t="s">
        <v>151</v>
      </c>
      <c r="Q21" s="0" t="s">
        <v>151</v>
      </c>
      <c r="R21" s="0" t="s">
        <v>151</v>
      </c>
      <c r="S21" s="0" t="s">
        <v>152</v>
      </c>
      <c r="T21" s="0" t="s">
        <v>152</v>
      </c>
      <c r="U21" s="0" t="s">
        <v>152</v>
      </c>
      <c r="V21" s="0" t="s">
        <v>152</v>
      </c>
      <c r="W21" s="0" t="s">
        <v>152</v>
      </c>
      <c r="X21" s="0" t="s">
        <v>152</v>
      </c>
      <c r="Y21" s="0" t="s">
        <v>152</v>
      </c>
      <c r="Z21" s="0" t="s">
        <v>152</v>
      </c>
      <c r="AA21" s="0" t="s">
        <v>152</v>
      </c>
      <c r="AB21" s="0" t="s">
        <v>152</v>
      </c>
      <c r="AC21" s="0" t="s">
        <v>153</v>
      </c>
    </row>
    <row r="22" customFormat="false" ht="12.8" hidden="true" customHeight="false" outlineLevel="0" collapsed="false">
      <c r="A22" s="5" t="s">
        <v>175</v>
      </c>
      <c r="B22" s="0" t="s">
        <v>148</v>
      </c>
      <c r="C22" s="0" t="s">
        <v>148</v>
      </c>
      <c r="D22" s="0" t="s">
        <v>148</v>
      </c>
      <c r="E22" s="0" t="s">
        <v>148</v>
      </c>
      <c r="F22" s="0" t="s">
        <v>148</v>
      </c>
      <c r="G22" s="0" t="s">
        <v>148</v>
      </c>
      <c r="H22" s="0" t="s">
        <v>149</v>
      </c>
      <c r="I22" s="0" t="s">
        <v>149</v>
      </c>
      <c r="J22" s="0" t="s">
        <v>149</v>
      </c>
      <c r="K22" s="0" t="s">
        <v>150</v>
      </c>
      <c r="L22" s="0" t="s">
        <v>150</v>
      </c>
      <c r="M22" s="0" t="s">
        <v>150</v>
      </c>
      <c r="N22" s="0" t="s">
        <v>151</v>
      </c>
      <c r="O22" s="0" t="s">
        <v>151</v>
      </c>
      <c r="P22" s="0" t="s">
        <v>151</v>
      </c>
      <c r="Q22" s="0" t="s">
        <v>151</v>
      </c>
      <c r="R22" s="0" t="s">
        <v>151</v>
      </c>
      <c r="S22" s="0" t="s">
        <v>152</v>
      </c>
      <c r="T22" s="0" t="s">
        <v>152</v>
      </c>
      <c r="U22" s="0" t="s">
        <v>152</v>
      </c>
      <c r="V22" s="0" t="s">
        <v>152</v>
      </c>
      <c r="W22" s="0" t="s">
        <v>152</v>
      </c>
      <c r="X22" s="0" t="s">
        <v>152</v>
      </c>
      <c r="Y22" s="0" t="s">
        <v>152</v>
      </c>
      <c r="Z22" s="0" t="s">
        <v>152</v>
      </c>
      <c r="AA22" s="0" t="s">
        <v>152</v>
      </c>
      <c r="AB22" s="0" t="s">
        <v>152</v>
      </c>
      <c r="AC22" s="0" t="s">
        <v>153</v>
      </c>
    </row>
    <row r="23" customFormat="false" ht="12.8" hidden="true" customHeight="false" outlineLevel="0" collapsed="false">
      <c r="A23" s="5" t="s">
        <v>176</v>
      </c>
      <c r="B23" s="0" t="s">
        <v>148</v>
      </c>
      <c r="C23" s="0" t="s">
        <v>148</v>
      </c>
      <c r="D23" s="0" t="s">
        <v>148</v>
      </c>
      <c r="E23" s="0" t="s">
        <v>148</v>
      </c>
      <c r="F23" s="0" t="s">
        <v>148</v>
      </c>
      <c r="G23" s="0" t="s">
        <v>148</v>
      </c>
      <c r="H23" s="0" t="s">
        <v>149</v>
      </c>
      <c r="I23" s="0" t="s">
        <v>149</v>
      </c>
      <c r="J23" s="0" t="s">
        <v>149</v>
      </c>
      <c r="K23" s="0" t="s">
        <v>150</v>
      </c>
      <c r="L23" s="0" t="s">
        <v>150</v>
      </c>
      <c r="M23" s="0" t="s">
        <v>150</v>
      </c>
      <c r="N23" s="0" t="s">
        <v>151</v>
      </c>
      <c r="O23" s="0" t="s">
        <v>151</v>
      </c>
      <c r="P23" s="0" t="s">
        <v>151</v>
      </c>
      <c r="Q23" s="0" t="s">
        <v>151</v>
      </c>
      <c r="R23" s="0" t="s">
        <v>151</v>
      </c>
      <c r="S23" s="0" t="s">
        <v>152</v>
      </c>
      <c r="T23" s="0" t="s">
        <v>152</v>
      </c>
      <c r="U23" s="0" t="s">
        <v>152</v>
      </c>
      <c r="V23" s="0" t="s">
        <v>152</v>
      </c>
      <c r="W23" s="0" t="s">
        <v>152</v>
      </c>
      <c r="X23" s="0" t="s">
        <v>152</v>
      </c>
      <c r="Y23" s="0" t="s">
        <v>152</v>
      </c>
      <c r="Z23" s="0" t="s">
        <v>152</v>
      </c>
      <c r="AA23" s="0" t="s">
        <v>152</v>
      </c>
      <c r="AB23" s="0" t="s">
        <v>152</v>
      </c>
      <c r="AC23" s="0" t="s">
        <v>153</v>
      </c>
    </row>
    <row r="24" customFormat="false" ht="12.8" hidden="true" customHeight="false" outlineLevel="0" collapsed="false">
      <c r="A24" s="5" t="s">
        <v>177</v>
      </c>
      <c r="B24" s="0" t="s">
        <v>155</v>
      </c>
      <c r="C24" s="0" t="s">
        <v>148</v>
      </c>
      <c r="D24" s="0" t="s">
        <v>148</v>
      </c>
      <c r="E24" s="0" t="s">
        <v>148</v>
      </c>
      <c r="F24" s="0" t="s">
        <v>148</v>
      </c>
      <c r="G24" s="0" t="s">
        <v>148</v>
      </c>
      <c r="H24" s="0" t="s">
        <v>149</v>
      </c>
      <c r="I24" s="0" t="s">
        <v>149</v>
      </c>
      <c r="J24" s="0" t="s">
        <v>149</v>
      </c>
      <c r="K24" s="0" t="s">
        <v>150</v>
      </c>
      <c r="L24" s="0" t="s">
        <v>150</v>
      </c>
      <c r="M24" s="0" t="s">
        <v>150</v>
      </c>
      <c r="N24" s="0" t="s">
        <v>151</v>
      </c>
      <c r="O24" s="0" t="s">
        <v>151</v>
      </c>
      <c r="P24" s="0" t="s">
        <v>151</v>
      </c>
      <c r="Q24" s="0" t="s">
        <v>151</v>
      </c>
      <c r="R24" s="0" t="s">
        <v>151</v>
      </c>
      <c r="S24" s="0" t="s">
        <v>152</v>
      </c>
      <c r="T24" s="0" t="s">
        <v>152</v>
      </c>
      <c r="U24" s="0" t="s">
        <v>152</v>
      </c>
      <c r="V24" s="0" t="s">
        <v>152</v>
      </c>
      <c r="W24" s="0" t="s">
        <v>152</v>
      </c>
      <c r="X24" s="0" t="s">
        <v>152</v>
      </c>
      <c r="Y24" s="0" t="s">
        <v>152</v>
      </c>
      <c r="Z24" s="0" t="s">
        <v>152</v>
      </c>
      <c r="AA24" s="0" t="s">
        <v>152</v>
      </c>
      <c r="AB24" s="0" t="s">
        <v>152</v>
      </c>
      <c r="AC24" s="0" t="s">
        <v>153</v>
      </c>
    </row>
    <row r="25" customFormat="false" ht="12.8" hidden="true" customHeight="false" outlineLevel="0" collapsed="false">
      <c r="A25" s="5" t="s">
        <v>178</v>
      </c>
      <c r="B25" s="0" t="s">
        <v>155</v>
      </c>
      <c r="C25" s="0" t="s">
        <v>155</v>
      </c>
      <c r="D25" s="0" t="s">
        <v>155</v>
      </c>
      <c r="E25" s="0" t="s">
        <v>148</v>
      </c>
      <c r="F25" s="0" t="s">
        <v>148</v>
      </c>
      <c r="G25" s="0" t="s">
        <v>148</v>
      </c>
      <c r="H25" s="0" t="s">
        <v>148</v>
      </c>
      <c r="I25" s="0" t="s">
        <v>149</v>
      </c>
      <c r="J25" s="0" t="s">
        <v>149</v>
      </c>
      <c r="K25" s="0" t="s">
        <v>149</v>
      </c>
      <c r="L25" s="0" t="s">
        <v>149</v>
      </c>
      <c r="M25" s="0" t="s">
        <v>150</v>
      </c>
      <c r="N25" s="0" t="s">
        <v>150</v>
      </c>
      <c r="O25" s="0" t="s">
        <v>150</v>
      </c>
      <c r="P25" s="0" t="s">
        <v>151</v>
      </c>
      <c r="Q25" s="0" t="s">
        <v>151</v>
      </c>
      <c r="R25" s="0" t="s">
        <v>151</v>
      </c>
      <c r="S25" s="0" t="s">
        <v>151</v>
      </c>
      <c r="T25" s="0" t="s">
        <v>152</v>
      </c>
      <c r="U25" s="0" t="s">
        <v>152</v>
      </c>
      <c r="V25" s="0" t="s">
        <v>152</v>
      </c>
      <c r="W25" s="0" t="s">
        <v>152</v>
      </c>
      <c r="X25" s="0" t="s">
        <v>152</v>
      </c>
      <c r="Y25" s="0" t="s">
        <v>152</v>
      </c>
      <c r="Z25" s="0" t="s">
        <v>152</v>
      </c>
      <c r="AA25" s="0" t="s">
        <v>152</v>
      </c>
      <c r="AB25" s="0" t="s">
        <v>152</v>
      </c>
      <c r="AC25" s="0" t="s">
        <v>153</v>
      </c>
    </row>
    <row r="26" customFormat="false" ht="12.8" hidden="true" customHeight="false" outlineLevel="0" collapsed="false">
      <c r="A26" s="5" t="s">
        <v>179</v>
      </c>
      <c r="B26" s="0" t="s">
        <v>148</v>
      </c>
      <c r="C26" s="0" t="s">
        <v>148</v>
      </c>
      <c r="D26" s="0" t="s">
        <v>148</v>
      </c>
      <c r="E26" s="0" t="s">
        <v>148</v>
      </c>
      <c r="F26" s="0" t="s">
        <v>148</v>
      </c>
      <c r="G26" s="0" t="s">
        <v>148</v>
      </c>
      <c r="H26" s="0" t="s">
        <v>149</v>
      </c>
      <c r="I26" s="0" t="s">
        <v>149</v>
      </c>
      <c r="J26" s="0" t="s">
        <v>149</v>
      </c>
      <c r="K26" s="0" t="s">
        <v>150</v>
      </c>
      <c r="L26" s="0" t="s">
        <v>150</v>
      </c>
      <c r="M26" s="0" t="s">
        <v>150</v>
      </c>
      <c r="N26" s="0" t="s">
        <v>151</v>
      </c>
      <c r="O26" s="0" t="s">
        <v>151</v>
      </c>
      <c r="P26" s="0" t="s">
        <v>151</v>
      </c>
      <c r="Q26" s="0" t="s">
        <v>151</v>
      </c>
      <c r="R26" s="0" t="s">
        <v>151</v>
      </c>
      <c r="S26" s="0" t="s">
        <v>152</v>
      </c>
      <c r="T26" s="0" t="s">
        <v>152</v>
      </c>
      <c r="U26" s="0" t="s">
        <v>152</v>
      </c>
      <c r="V26" s="0" t="s">
        <v>152</v>
      </c>
      <c r="W26" s="0" t="s">
        <v>152</v>
      </c>
      <c r="X26" s="0" t="s">
        <v>152</v>
      </c>
      <c r="Y26" s="0" t="s">
        <v>152</v>
      </c>
      <c r="Z26" s="0" t="s">
        <v>152</v>
      </c>
      <c r="AA26" s="0" t="s">
        <v>152</v>
      </c>
      <c r="AB26" s="0" t="s">
        <v>152</v>
      </c>
      <c r="AC26" s="0" t="s">
        <v>153</v>
      </c>
    </row>
    <row r="27" customFormat="false" ht="12.8" hidden="true" customHeight="false" outlineLevel="0" collapsed="false">
      <c r="A27" s="5" t="s">
        <v>180</v>
      </c>
      <c r="B27" s="0" t="s">
        <v>148</v>
      </c>
      <c r="C27" s="0" t="s">
        <v>148</v>
      </c>
      <c r="D27" s="0" t="s">
        <v>148</v>
      </c>
      <c r="E27" s="0" t="s">
        <v>148</v>
      </c>
      <c r="F27" s="0" t="s">
        <v>148</v>
      </c>
      <c r="G27" s="0" t="s">
        <v>148</v>
      </c>
      <c r="H27" s="0" t="s">
        <v>149</v>
      </c>
      <c r="I27" s="0" t="s">
        <v>149</v>
      </c>
      <c r="J27" s="0" t="s">
        <v>149</v>
      </c>
      <c r="K27" s="0" t="s">
        <v>150</v>
      </c>
      <c r="L27" s="0" t="s">
        <v>150</v>
      </c>
      <c r="M27" s="0" t="s">
        <v>150</v>
      </c>
      <c r="N27" s="0" t="s">
        <v>151</v>
      </c>
      <c r="O27" s="0" t="s">
        <v>151</v>
      </c>
      <c r="P27" s="0" t="s">
        <v>151</v>
      </c>
      <c r="Q27" s="0" t="s">
        <v>151</v>
      </c>
      <c r="R27" s="0" t="s">
        <v>151</v>
      </c>
      <c r="S27" s="0" t="s">
        <v>152</v>
      </c>
      <c r="T27" s="0" t="s">
        <v>152</v>
      </c>
      <c r="U27" s="0" t="s">
        <v>152</v>
      </c>
      <c r="V27" s="0" t="s">
        <v>152</v>
      </c>
      <c r="W27" s="0" t="s">
        <v>152</v>
      </c>
      <c r="X27" s="0" t="s">
        <v>152</v>
      </c>
      <c r="Y27" s="0" t="s">
        <v>152</v>
      </c>
      <c r="Z27" s="0" t="s">
        <v>152</v>
      </c>
      <c r="AA27" s="0" t="s">
        <v>152</v>
      </c>
      <c r="AB27" s="0" t="s">
        <v>152</v>
      </c>
      <c r="AC27" s="0" t="s">
        <v>153</v>
      </c>
    </row>
    <row r="28" customFormat="false" ht="12.8" hidden="true" customHeight="false" outlineLevel="0" collapsed="false">
      <c r="A28" s="5" t="s">
        <v>181</v>
      </c>
      <c r="B28" s="0" t="s">
        <v>155</v>
      </c>
      <c r="C28" s="0" t="s">
        <v>148</v>
      </c>
      <c r="D28" s="0" t="s">
        <v>148</v>
      </c>
      <c r="E28" s="0" t="s">
        <v>148</v>
      </c>
      <c r="F28" s="0" t="s">
        <v>148</v>
      </c>
      <c r="G28" s="0" t="s">
        <v>148</v>
      </c>
      <c r="H28" s="0" t="s">
        <v>149</v>
      </c>
      <c r="I28" s="0" t="s">
        <v>149</v>
      </c>
      <c r="J28" s="0" t="s">
        <v>149</v>
      </c>
      <c r="K28" s="0" t="s">
        <v>150</v>
      </c>
      <c r="L28" s="0" t="s">
        <v>150</v>
      </c>
      <c r="M28" s="0" t="s">
        <v>150</v>
      </c>
      <c r="N28" s="0" t="s">
        <v>151</v>
      </c>
      <c r="O28" s="0" t="s">
        <v>151</v>
      </c>
      <c r="P28" s="0" t="s">
        <v>151</v>
      </c>
      <c r="Q28" s="0" t="s">
        <v>151</v>
      </c>
      <c r="R28" s="0" t="s">
        <v>151</v>
      </c>
      <c r="S28" s="0" t="s">
        <v>152</v>
      </c>
      <c r="T28" s="0" t="s">
        <v>152</v>
      </c>
      <c r="U28" s="0" t="s">
        <v>152</v>
      </c>
      <c r="V28" s="0" t="s">
        <v>152</v>
      </c>
      <c r="W28" s="0" t="s">
        <v>152</v>
      </c>
      <c r="X28" s="0" t="s">
        <v>152</v>
      </c>
      <c r="Y28" s="0" t="s">
        <v>152</v>
      </c>
      <c r="Z28" s="0" t="s">
        <v>152</v>
      </c>
      <c r="AA28" s="0" t="s">
        <v>152</v>
      </c>
      <c r="AB28" s="0" t="s">
        <v>152</v>
      </c>
      <c r="AC28" s="0" t="s">
        <v>153</v>
      </c>
    </row>
    <row r="29" customFormat="false" ht="12.8" hidden="true" customHeight="false" outlineLevel="0" collapsed="false">
      <c r="A29" s="5" t="s">
        <v>182</v>
      </c>
      <c r="B29" s="0" t="s">
        <v>148</v>
      </c>
      <c r="C29" s="0" t="s">
        <v>148</v>
      </c>
      <c r="D29" s="0" t="s">
        <v>148</v>
      </c>
      <c r="E29" s="0" t="s">
        <v>148</v>
      </c>
      <c r="F29" s="0" t="s">
        <v>148</v>
      </c>
      <c r="G29" s="0" t="s">
        <v>148</v>
      </c>
      <c r="H29" s="0" t="s">
        <v>149</v>
      </c>
      <c r="I29" s="0" t="s">
        <v>149</v>
      </c>
      <c r="J29" s="0" t="s">
        <v>149</v>
      </c>
      <c r="K29" s="0" t="s">
        <v>150</v>
      </c>
      <c r="L29" s="0" t="s">
        <v>150</v>
      </c>
      <c r="M29" s="0" t="s">
        <v>150</v>
      </c>
      <c r="N29" s="0" t="s">
        <v>151</v>
      </c>
      <c r="O29" s="0" t="s">
        <v>151</v>
      </c>
      <c r="P29" s="0" t="s">
        <v>151</v>
      </c>
      <c r="Q29" s="0" t="s">
        <v>151</v>
      </c>
      <c r="R29" s="0" t="s">
        <v>151</v>
      </c>
      <c r="S29" s="0" t="s">
        <v>152</v>
      </c>
      <c r="T29" s="0" t="s">
        <v>152</v>
      </c>
      <c r="U29" s="0" t="s">
        <v>152</v>
      </c>
      <c r="V29" s="0" t="s">
        <v>152</v>
      </c>
      <c r="W29" s="0" t="s">
        <v>152</v>
      </c>
      <c r="X29" s="0" t="s">
        <v>152</v>
      </c>
      <c r="Y29" s="0" t="s">
        <v>152</v>
      </c>
      <c r="Z29" s="0" t="s">
        <v>152</v>
      </c>
      <c r="AA29" s="0" t="s">
        <v>152</v>
      </c>
      <c r="AB29" s="0" t="s">
        <v>152</v>
      </c>
      <c r="AC29" s="0" t="s">
        <v>153</v>
      </c>
    </row>
    <row r="30" customFormat="false" ht="12.8" hidden="true" customHeight="false" outlineLevel="0" collapsed="false">
      <c r="A30" s="5" t="s">
        <v>183</v>
      </c>
      <c r="B30" s="0" t="s">
        <v>148</v>
      </c>
      <c r="C30" s="0" t="s">
        <v>148</v>
      </c>
      <c r="D30" s="0" t="s">
        <v>148</v>
      </c>
      <c r="E30" s="0" t="s">
        <v>148</v>
      </c>
      <c r="F30" s="0" t="s">
        <v>148</v>
      </c>
      <c r="G30" s="0" t="s">
        <v>148</v>
      </c>
      <c r="H30" s="0" t="s">
        <v>149</v>
      </c>
      <c r="I30" s="0" t="s">
        <v>149</v>
      </c>
      <c r="J30" s="0" t="s">
        <v>149</v>
      </c>
      <c r="K30" s="0" t="s">
        <v>150</v>
      </c>
      <c r="L30" s="0" t="s">
        <v>150</v>
      </c>
      <c r="M30" s="0" t="s">
        <v>150</v>
      </c>
      <c r="N30" s="0" t="s">
        <v>151</v>
      </c>
      <c r="O30" s="0" t="s">
        <v>151</v>
      </c>
      <c r="P30" s="0" t="s">
        <v>151</v>
      </c>
      <c r="Q30" s="0" t="s">
        <v>151</v>
      </c>
      <c r="R30" s="0" t="s">
        <v>151</v>
      </c>
      <c r="S30" s="0" t="s">
        <v>152</v>
      </c>
      <c r="T30" s="0" t="s">
        <v>152</v>
      </c>
      <c r="U30" s="0" t="s">
        <v>152</v>
      </c>
      <c r="V30" s="0" t="s">
        <v>152</v>
      </c>
      <c r="W30" s="0" t="s">
        <v>152</v>
      </c>
      <c r="X30" s="0" t="s">
        <v>152</v>
      </c>
      <c r="Y30" s="0" t="s">
        <v>152</v>
      </c>
      <c r="Z30" s="0" t="s">
        <v>152</v>
      </c>
      <c r="AA30" s="0" t="s">
        <v>152</v>
      </c>
      <c r="AB30" s="0" t="s">
        <v>152</v>
      </c>
      <c r="AC30" s="0" t="s">
        <v>153</v>
      </c>
    </row>
    <row r="31" customFormat="false" ht="12.8" hidden="true" customHeight="false" outlineLevel="0" collapsed="false">
      <c r="A31" s="5" t="s">
        <v>184</v>
      </c>
      <c r="B31" s="0" t="s">
        <v>148</v>
      </c>
      <c r="C31" s="0" t="s">
        <v>148</v>
      </c>
      <c r="D31" s="0" t="s">
        <v>148</v>
      </c>
      <c r="E31" s="0" t="s">
        <v>148</v>
      </c>
      <c r="F31" s="0" t="s">
        <v>148</v>
      </c>
      <c r="G31" s="0" t="s">
        <v>148</v>
      </c>
      <c r="H31" s="0" t="s">
        <v>149</v>
      </c>
      <c r="I31" s="0" t="s">
        <v>149</v>
      </c>
      <c r="J31" s="0" t="s">
        <v>149</v>
      </c>
      <c r="K31" s="0" t="s">
        <v>150</v>
      </c>
      <c r="L31" s="0" t="s">
        <v>150</v>
      </c>
      <c r="M31" s="0" t="s">
        <v>150</v>
      </c>
      <c r="N31" s="0" t="s">
        <v>151</v>
      </c>
      <c r="O31" s="0" t="s">
        <v>151</v>
      </c>
      <c r="P31" s="0" t="s">
        <v>151</v>
      </c>
      <c r="Q31" s="0" t="s">
        <v>151</v>
      </c>
      <c r="R31" s="0" t="s">
        <v>151</v>
      </c>
      <c r="S31" s="0" t="s">
        <v>152</v>
      </c>
      <c r="T31" s="0" t="s">
        <v>152</v>
      </c>
      <c r="U31" s="0" t="s">
        <v>152</v>
      </c>
      <c r="V31" s="0" t="s">
        <v>152</v>
      </c>
      <c r="W31" s="0" t="s">
        <v>152</v>
      </c>
      <c r="X31" s="0" t="s">
        <v>152</v>
      </c>
      <c r="Y31" s="0" t="s">
        <v>152</v>
      </c>
      <c r="Z31" s="0" t="s">
        <v>152</v>
      </c>
      <c r="AA31" s="0" t="s">
        <v>152</v>
      </c>
      <c r="AB31" s="0" t="s">
        <v>152</v>
      </c>
      <c r="AC31" s="0" t="s">
        <v>153</v>
      </c>
    </row>
    <row r="32" customFormat="false" ht="12.8" hidden="true" customHeight="false" outlineLevel="0" collapsed="false">
      <c r="A32" s="5" t="s">
        <v>185</v>
      </c>
      <c r="B32" s="0" t="s">
        <v>155</v>
      </c>
      <c r="C32" s="0" t="s">
        <v>148</v>
      </c>
      <c r="D32" s="0" t="s">
        <v>148</v>
      </c>
      <c r="E32" s="0" t="s">
        <v>148</v>
      </c>
      <c r="F32" s="0" t="s">
        <v>148</v>
      </c>
      <c r="G32" s="0" t="s">
        <v>148</v>
      </c>
      <c r="H32" s="0" t="s">
        <v>149</v>
      </c>
      <c r="I32" s="0" t="s">
        <v>149</v>
      </c>
      <c r="J32" s="0" t="s">
        <v>149</v>
      </c>
      <c r="K32" s="0" t="s">
        <v>150</v>
      </c>
      <c r="L32" s="0" t="s">
        <v>150</v>
      </c>
      <c r="M32" s="0" t="s">
        <v>150</v>
      </c>
      <c r="N32" s="0" t="s">
        <v>151</v>
      </c>
      <c r="O32" s="0" t="s">
        <v>151</v>
      </c>
      <c r="P32" s="0" t="s">
        <v>151</v>
      </c>
      <c r="Q32" s="0" t="s">
        <v>151</v>
      </c>
      <c r="R32" s="0" t="s">
        <v>151</v>
      </c>
      <c r="S32" s="0" t="s">
        <v>152</v>
      </c>
      <c r="T32" s="0" t="s">
        <v>152</v>
      </c>
      <c r="U32" s="0" t="s">
        <v>152</v>
      </c>
      <c r="V32" s="0" t="s">
        <v>152</v>
      </c>
      <c r="W32" s="0" t="s">
        <v>152</v>
      </c>
      <c r="X32" s="0" t="s">
        <v>152</v>
      </c>
      <c r="Y32" s="0" t="s">
        <v>152</v>
      </c>
      <c r="Z32" s="0" t="s">
        <v>152</v>
      </c>
      <c r="AA32" s="0" t="s">
        <v>152</v>
      </c>
      <c r="AB32" s="0" t="s">
        <v>152</v>
      </c>
      <c r="AC32" s="0" t="s">
        <v>153</v>
      </c>
    </row>
    <row r="33" customFormat="false" ht="12.8" hidden="true" customHeight="false" outlineLevel="0" collapsed="false">
      <c r="A33" s="5" t="s">
        <v>147</v>
      </c>
      <c r="B33" s="0" t="s">
        <v>148</v>
      </c>
      <c r="C33" s="0" t="s">
        <v>148</v>
      </c>
      <c r="D33" s="0" t="s">
        <v>148</v>
      </c>
      <c r="E33" s="0" t="s">
        <v>148</v>
      </c>
      <c r="F33" s="0" t="s">
        <v>149</v>
      </c>
      <c r="G33" s="0" t="s">
        <v>149</v>
      </c>
      <c r="H33" s="0" t="s">
        <v>149</v>
      </c>
      <c r="I33" s="0" t="s">
        <v>149</v>
      </c>
      <c r="J33" s="0" t="s">
        <v>149</v>
      </c>
      <c r="K33" s="0" t="s">
        <v>150</v>
      </c>
      <c r="L33" s="0" t="s">
        <v>150</v>
      </c>
      <c r="M33" s="0" t="s">
        <v>150</v>
      </c>
      <c r="N33" s="0" t="s">
        <v>151</v>
      </c>
      <c r="O33" s="0" t="s">
        <v>151</v>
      </c>
      <c r="P33" s="0" t="s">
        <v>151</v>
      </c>
      <c r="Q33" s="0" t="s">
        <v>151</v>
      </c>
      <c r="R33" s="0" t="s">
        <v>151</v>
      </c>
      <c r="S33" s="0" t="s">
        <v>152</v>
      </c>
      <c r="T33" s="0" t="s">
        <v>152</v>
      </c>
      <c r="U33" s="0" t="s">
        <v>152</v>
      </c>
      <c r="V33" s="0" t="s">
        <v>152</v>
      </c>
      <c r="W33" s="0" t="s">
        <v>152</v>
      </c>
      <c r="X33" s="0" t="s">
        <v>152</v>
      </c>
      <c r="Y33" s="0" t="s">
        <v>152</v>
      </c>
      <c r="Z33" s="0" t="s">
        <v>152</v>
      </c>
      <c r="AA33" s="0" t="s">
        <v>152</v>
      </c>
      <c r="AB33" s="0" t="s">
        <v>152</v>
      </c>
      <c r="AC33" s="0" t="s">
        <v>186</v>
      </c>
    </row>
    <row r="34" customFormat="false" ht="12.8" hidden="false" customHeight="false" outlineLevel="0" collapsed="false">
      <c r="A34" s="5" t="s">
        <v>154</v>
      </c>
      <c r="B34" s="0" t="s">
        <v>155</v>
      </c>
      <c r="C34" s="0" t="s">
        <v>155</v>
      </c>
      <c r="D34" s="0" t="s">
        <v>155</v>
      </c>
      <c r="E34" s="0" t="s">
        <v>155</v>
      </c>
      <c r="F34" s="0" t="s">
        <v>148</v>
      </c>
      <c r="G34" s="0" t="s">
        <v>148</v>
      </c>
      <c r="H34" s="0" t="s">
        <v>148</v>
      </c>
      <c r="I34" s="0" t="s">
        <v>148</v>
      </c>
      <c r="J34" s="0" t="s">
        <v>148</v>
      </c>
      <c r="K34" s="0" t="s">
        <v>149</v>
      </c>
      <c r="L34" s="0" t="s">
        <v>149</v>
      </c>
      <c r="M34" s="0" t="s">
        <v>150</v>
      </c>
      <c r="N34" s="0" t="s">
        <v>150</v>
      </c>
      <c r="O34" s="0" t="s">
        <v>150</v>
      </c>
      <c r="P34" s="0" t="s">
        <v>151</v>
      </c>
      <c r="Q34" s="0" t="s">
        <v>151</v>
      </c>
      <c r="R34" s="0" t="s">
        <v>151</v>
      </c>
      <c r="S34" s="0" t="s">
        <v>151</v>
      </c>
      <c r="T34" s="0" t="s">
        <v>152</v>
      </c>
      <c r="U34" s="0" t="s">
        <v>152</v>
      </c>
      <c r="V34" s="0" t="s">
        <v>152</v>
      </c>
      <c r="W34" s="0" t="s">
        <v>152</v>
      </c>
      <c r="X34" s="0" t="s">
        <v>152</v>
      </c>
      <c r="Y34" s="0" t="s">
        <v>152</v>
      </c>
      <c r="Z34" s="0" t="s">
        <v>152</v>
      </c>
      <c r="AA34" s="0" t="s">
        <v>152</v>
      </c>
      <c r="AB34" s="0" t="s">
        <v>152</v>
      </c>
      <c r="AC34" s="10" t="s">
        <v>186</v>
      </c>
      <c r="AD34" s="0" t="s">
        <v>187</v>
      </c>
    </row>
    <row r="35" customFormat="false" ht="12.8" hidden="true" customHeight="false" outlineLevel="0" collapsed="false">
      <c r="A35" s="5" t="s">
        <v>157</v>
      </c>
      <c r="B35" s="0" t="s">
        <v>148</v>
      </c>
      <c r="C35" s="0" t="s">
        <v>148</v>
      </c>
      <c r="D35" s="0" t="s">
        <v>148</v>
      </c>
      <c r="E35" s="0" t="s">
        <v>148</v>
      </c>
      <c r="F35" s="0" t="s">
        <v>149</v>
      </c>
      <c r="G35" s="0" t="s">
        <v>149</v>
      </c>
      <c r="H35" s="0" t="s">
        <v>149</v>
      </c>
      <c r="I35" s="0" t="s">
        <v>149</v>
      </c>
      <c r="J35" s="0" t="s">
        <v>149</v>
      </c>
      <c r="K35" s="0" t="s">
        <v>150</v>
      </c>
      <c r="L35" s="0" t="s">
        <v>150</v>
      </c>
      <c r="M35" s="0" t="s">
        <v>150</v>
      </c>
      <c r="N35" s="0" t="s">
        <v>151</v>
      </c>
      <c r="O35" s="0" t="s">
        <v>151</v>
      </c>
      <c r="P35" s="0" t="s">
        <v>151</v>
      </c>
      <c r="Q35" s="0" t="s">
        <v>151</v>
      </c>
      <c r="R35" s="0" t="s">
        <v>151</v>
      </c>
      <c r="S35" s="0" t="s">
        <v>152</v>
      </c>
      <c r="T35" s="0" t="s">
        <v>152</v>
      </c>
      <c r="U35" s="0" t="s">
        <v>152</v>
      </c>
      <c r="V35" s="0" t="s">
        <v>152</v>
      </c>
      <c r="W35" s="0" t="s">
        <v>152</v>
      </c>
      <c r="X35" s="0" t="s">
        <v>152</v>
      </c>
      <c r="Y35" s="0" t="s">
        <v>152</v>
      </c>
      <c r="Z35" s="0" t="s">
        <v>152</v>
      </c>
      <c r="AA35" s="0" t="s">
        <v>152</v>
      </c>
      <c r="AB35" s="0" t="s">
        <v>152</v>
      </c>
      <c r="AC35" s="0" t="s">
        <v>186</v>
      </c>
    </row>
    <row r="36" customFormat="false" ht="12.8" hidden="true" customHeight="false" outlineLevel="0" collapsed="false">
      <c r="A36" s="5" t="s">
        <v>158</v>
      </c>
      <c r="B36" s="0" t="s">
        <v>148</v>
      </c>
      <c r="C36" s="0" t="s">
        <v>148</v>
      </c>
      <c r="D36" s="0" t="s">
        <v>148</v>
      </c>
      <c r="E36" s="0" t="s">
        <v>148</v>
      </c>
      <c r="F36" s="0" t="s">
        <v>149</v>
      </c>
      <c r="G36" s="0" t="s">
        <v>149</v>
      </c>
      <c r="H36" s="0" t="s">
        <v>149</v>
      </c>
      <c r="I36" s="0" t="s">
        <v>149</v>
      </c>
      <c r="J36" s="0" t="s">
        <v>149</v>
      </c>
      <c r="K36" s="0" t="s">
        <v>150</v>
      </c>
      <c r="L36" s="0" t="s">
        <v>150</v>
      </c>
      <c r="M36" s="0" t="s">
        <v>150</v>
      </c>
      <c r="N36" s="0" t="s">
        <v>151</v>
      </c>
      <c r="O36" s="0" t="s">
        <v>151</v>
      </c>
      <c r="P36" s="0" t="s">
        <v>151</v>
      </c>
      <c r="Q36" s="0" t="s">
        <v>151</v>
      </c>
      <c r="R36" s="0" t="s">
        <v>151</v>
      </c>
      <c r="S36" s="0" t="s">
        <v>152</v>
      </c>
      <c r="T36" s="0" t="s">
        <v>152</v>
      </c>
      <c r="U36" s="0" t="s">
        <v>152</v>
      </c>
      <c r="V36" s="0" t="s">
        <v>152</v>
      </c>
      <c r="W36" s="0" t="s">
        <v>152</v>
      </c>
      <c r="X36" s="0" t="s">
        <v>152</v>
      </c>
      <c r="Y36" s="0" t="s">
        <v>152</v>
      </c>
      <c r="Z36" s="0" t="s">
        <v>152</v>
      </c>
      <c r="AA36" s="0" t="s">
        <v>152</v>
      </c>
      <c r="AB36" s="0" t="s">
        <v>152</v>
      </c>
      <c r="AC36" s="0" t="s">
        <v>186</v>
      </c>
    </row>
    <row r="37" customFormat="false" ht="12.8" hidden="true" customHeight="false" outlineLevel="0" collapsed="false">
      <c r="A37" s="5" t="s">
        <v>159</v>
      </c>
      <c r="B37" s="0" t="s">
        <v>148</v>
      </c>
      <c r="C37" s="0" t="s">
        <v>148</v>
      </c>
      <c r="D37" s="0" t="s">
        <v>148</v>
      </c>
      <c r="E37" s="0" t="s">
        <v>148</v>
      </c>
      <c r="F37" s="0" t="s">
        <v>149</v>
      </c>
      <c r="G37" s="0" t="s">
        <v>149</v>
      </c>
      <c r="H37" s="0" t="s">
        <v>149</v>
      </c>
      <c r="I37" s="0" t="s">
        <v>149</v>
      </c>
      <c r="J37" s="0" t="s">
        <v>149</v>
      </c>
      <c r="K37" s="0" t="s">
        <v>150</v>
      </c>
      <c r="L37" s="0" t="s">
        <v>150</v>
      </c>
      <c r="M37" s="0" t="s">
        <v>150</v>
      </c>
      <c r="N37" s="0" t="s">
        <v>151</v>
      </c>
      <c r="O37" s="0" t="s">
        <v>151</v>
      </c>
      <c r="P37" s="0" t="s">
        <v>151</v>
      </c>
      <c r="Q37" s="0" t="s">
        <v>151</v>
      </c>
      <c r="R37" s="0" t="s">
        <v>151</v>
      </c>
      <c r="S37" s="0" t="s">
        <v>152</v>
      </c>
      <c r="T37" s="0" t="s">
        <v>152</v>
      </c>
      <c r="U37" s="0" t="s">
        <v>152</v>
      </c>
      <c r="V37" s="0" t="s">
        <v>152</v>
      </c>
      <c r="W37" s="0" t="s">
        <v>152</v>
      </c>
      <c r="X37" s="0" t="s">
        <v>152</v>
      </c>
      <c r="Y37" s="0" t="s">
        <v>152</v>
      </c>
      <c r="Z37" s="0" t="s">
        <v>152</v>
      </c>
      <c r="AA37" s="0" t="s">
        <v>152</v>
      </c>
      <c r="AB37" s="0" t="s">
        <v>152</v>
      </c>
      <c r="AC37" s="0" t="s">
        <v>186</v>
      </c>
    </row>
    <row r="38" customFormat="false" ht="12.8" hidden="true" customHeight="false" outlineLevel="0" collapsed="false">
      <c r="A38" s="5" t="s">
        <v>160</v>
      </c>
      <c r="B38" s="0" t="s">
        <v>155</v>
      </c>
      <c r="C38" s="0" t="s">
        <v>148</v>
      </c>
      <c r="D38" s="0" t="s">
        <v>148</v>
      </c>
      <c r="E38" s="0" t="s">
        <v>148</v>
      </c>
      <c r="F38" s="0" t="s">
        <v>149</v>
      </c>
      <c r="G38" s="0" t="s">
        <v>149</v>
      </c>
      <c r="H38" s="0" t="s">
        <v>149</v>
      </c>
      <c r="I38" s="0" t="s">
        <v>149</v>
      </c>
      <c r="J38" s="0" t="s">
        <v>149</v>
      </c>
      <c r="K38" s="0" t="s">
        <v>150</v>
      </c>
      <c r="L38" s="0" t="s">
        <v>150</v>
      </c>
      <c r="M38" s="0" t="s">
        <v>150</v>
      </c>
      <c r="N38" s="0" t="s">
        <v>151</v>
      </c>
      <c r="O38" s="0" t="s">
        <v>151</v>
      </c>
      <c r="P38" s="0" t="s">
        <v>151</v>
      </c>
      <c r="Q38" s="0" t="s">
        <v>151</v>
      </c>
      <c r="R38" s="0" t="s">
        <v>151</v>
      </c>
      <c r="S38" s="0" t="s">
        <v>152</v>
      </c>
      <c r="T38" s="0" t="s">
        <v>152</v>
      </c>
      <c r="U38" s="0" t="s">
        <v>152</v>
      </c>
      <c r="V38" s="0" t="s">
        <v>152</v>
      </c>
      <c r="W38" s="0" t="s">
        <v>152</v>
      </c>
      <c r="X38" s="0" t="s">
        <v>152</v>
      </c>
      <c r="Y38" s="0" t="s">
        <v>152</v>
      </c>
      <c r="Z38" s="0" t="s">
        <v>152</v>
      </c>
      <c r="AA38" s="0" t="s">
        <v>152</v>
      </c>
      <c r="AB38" s="0" t="s">
        <v>152</v>
      </c>
      <c r="AC38" s="0" t="s">
        <v>186</v>
      </c>
    </row>
    <row r="39" customFormat="false" ht="12.8" hidden="true" customHeight="false" outlineLevel="0" collapsed="false">
      <c r="A39" s="5" t="s">
        <v>161</v>
      </c>
      <c r="B39" s="0" t="s">
        <v>148</v>
      </c>
      <c r="C39" s="0" t="s">
        <v>148</v>
      </c>
      <c r="D39" s="0" t="s">
        <v>148</v>
      </c>
      <c r="E39" s="0" t="s">
        <v>148</v>
      </c>
      <c r="F39" s="0" t="s">
        <v>149</v>
      </c>
      <c r="G39" s="0" t="s">
        <v>149</v>
      </c>
      <c r="H39" s="0" t="s">
        <v>149</v>
      </c>
      <c r="I39" s="0" t="s">
        <v>149</v>
      </c>
      <c r="J39" s="0" t="s">
        <v>149</v>
      </c>
      <c r="K39" s="0" t="s">
        <v>150</v>
      </c>
      <c r="L39" s="0" t="s">
        <v>150</v>
      </c>
      <c r="M39" s="0" t="s">
        <v>150</v>
      </c>
      <c r="N39" s="0" t="s">
        <v>151</v>
      </c>
      <c r="O39" s="0" t="s">
        <v>151</v>
      </c>
      <c r="P39" s="0" t="s">
        <v>151</v>
      </c>
      <c r="Q39" s="0" t="s">
        <v>151</v>
      </c>
      <c r="R39" s="0" t="s">
        <v>151</v>
      </c>
      <c r="S39" s="0" t="s">
        <v>152</v>
      </c>
      <c r="T39" s="0" t="s">
        <v>152</v>
      </c>
      <c r="U39" s="0" t="s">
        <v>152</v>
      </c>
      <c r="V39" s="0" t="s">
        <v>152</v>
      </c>
      <c r="W39" s="0" t="s">
        <v>152</v>
      </c>
      <c r="X39" s="0" t="s">
        <v>152</v>
      </c>
      <c r="Y39" s="0" t="s">
        <v>152</v>
      </c>
      <c r="Z39" s="0" t="s">
        <v>152</v>
      </c>
      <c r="AA39" s="0" t="s">
        <v>152</v>
      </c>
      <c r="AB39" s="0" t="s">
        <v>152</v>
      </c>
      <c r="AC39" s="0" t="s">
        <v>186</v>
      </c>
    </row>
    <row r="40" customFormat="false" ht="12.8" hidden="true" customHeight="false" outlineLevel="0" collapsed="false">
      <c r="A40" s="5" t="s">
        <v>162</v>
      </c>
      <c r="B40" s="0" t="s">
        <v>155</v>
      </c>
      <c r="C40" s="0" t="s">
        <v>148</v>
      </c>
      <c r="D40" s="0" t="s">
        <v>148</v>
      </c>
      <c r="E40" s="0" t="s">
        <v>148</v>
      </c>
      <c r="F40" s="0" t="s">
        <v>148</v>
      </c>
      <c r="G40" s="0" t="s">
        <v>148</v>
      </c>
      <c r="H40" s="0" t="s">
        <v>148</v>
      </c>
      <c r="I40" s="0" t="s">
        <v>149</v>
      </c>
      <c r="J40" s="0" t="s">
        <v>149</v>
      </c>
      <c r="K40" s="0" t="s">
        <v>149</v>
      </c>
      <c r="L40" s="0" t="s">
        <v>149</v>
      </c>
      <c r="M40" s="0" t="s">
        <v>150</v>
      </c>
      <c r="N40" s="0" t="s">
        <v>151</v>
      </c>
      <c r="O40" s="0" t="s">
        <v>151</v>
      </c>
      <c r="P40" s="0" t="s">
        <v>151</v>
      </c>
      <c r="Q40" s="0" t="s">
        <v>151</v>
      </c>
      <c r="R40" s="0" t="s">
        <v>152</v>
      </c>
      <c r="S40" s="0" t="s">
        <v>152</v>
      </c>
      <c r="T40" s="0" t="s">
        <v>152</v>
      </c>
      <c r="U40" s="0" t="s">
        <v>152</v>
      </c>
      <c r="V40" s="0" t="s">
        <v>152</v>
      </c>
      <c r="W40" s="0" t="s">
        <v>152</v>
      </c>
      <c r="X40" s="0" t="s">
        <v>152</v>
      </c>
      <c r="Y40" s="0" t="s">
        <v>152</v>
      </c>
      <c r="Z40" s="0" t="s">
        <v>152</v>
      </c>
      <c r="AA40" s="0" t="s">
        <v>152</v>
      </c>
      <c r="AB40" s="0" t="s">
        <v>152</v>
      </c>
      <c r="AC40" s="0" t="s">
        <v>186</v>
      </c>
    </row>
    <row r="41" customFormat="false" ht="12.8" hidden="true" customHeight="false" outlineLevel="0" collapsed="false">
      <c r="A41" s="5" t="s">
        <v>163</v>
      </c>
      <c r="B41" s="0" t="s">
        <v>155</v>
      </c>
      <c r="C41" s="0" t="s">
        <v>148</v>
      </c>
      <c r="D41" s="0" t="s">
        <v>148</v>
      </c>
      <c r="E41" s="0" t="s">
        <v>148</v>
      </c>
      <c r="F41" s="0" t="s">
        <v>149</v>
      </c>
      <c r="G41" s="0" t="s">
        <v>149</v>
      </c>
      <c r="H41" s="0" t="s">
        <v>149</v>
      </c>
      <c r="I41" s="0" t="s">
        <v>149</v>
      </c>
      <c r="J41" s="0" t="s">
        <v>149</v>
      </c>
      <c r="K41" s="0" t="s">
        <v>150</v>
      </c>
      <c r="L41" s="0" t="s">
        <v>150</v>
      </c>
      <c r="M41" s="0" t="s">
        <v>150</v>
      </c>
      <c r="N41" s="0" t="s">
        <v>151</v>
      </c>
      <c r="O41" s="0" t="s">
        <v>151</v>
      </c>
      <c r="P41" s="0" t="s">
        <v>151</v>
      </c>
      <c r="Q41" s="0" t="s">
        <v>151</v>
      </c>
      <c r="R41" s="0" t="s">
        <v>151</v>
      </c>
      <c r="S41" s="0" t="s">
        <v>152</v>
      </c>
      <c r="T41" s="0" t="s">
        <v>152</v>
      </c>
      <c r="U41" s="0" t="s">
        <v>152</v>
      </c>
      <c r="V41" s="0" t="s">
        <v>152</v>
      </c>
      <c r="W41" s="0" t="s">
        <v>152</v>
      </c>
      <c r="X41" s="0" t="s">
        <v>152</v>
      </c>
      <c r="Y41" s="0" t="s">
        <v>152</v>
      </c>
      <c r="Z41" s="0" t="s">
        <v>152</v>
      </c>
      <c r="AA41" s="0" t="s">
        <v>152</v>
      </c>
      <c r="AB41" s="0" t="s">
        <v>152</v>
      </c>
      <c r="AC41" s="0" t="s">
        <v>186</v>
      </c>
    </row>
    <row r="42" customFormat="false" ht="12.8" hidden="true" customHeight="false" outlineLevel="0" collapsed="false">
      <c r="A42" s="5" t="s">
        <v>164</v>
      </c>
      <c r="B42" s="0" t="s">
        <v>148</v>
      </c>
      <c r="C42" s="0" t="s">
        <v>148</v>
      </c>
      <c r="D42" s="0" t="s">
        <v>148</v>
      </c>
      <c r="E42" s="0" t="s">
        <v>148</v>
      </c>
      <c r="F42" s="0" t="s">
        <v>149</v>
      </c>
      <c r="G42" s="0" t="s">
        <v>149</v>
      </c>
      <c r="H42" s="0" t="s">
        <v>149</v>
      </c>
      <c r="I42" s="0" t="s">
        <v>149</v>
      </c>
      <c r="J42" s="0" t="s">
        <v>149</v>
      </c>
      <c r="K42" s="0" t="s">
        <v>150</v>
      </c>
      <c r="L42" s="0" t="s">
        <v>150</v>
      </c>
      <c r="M42" s="0" t="s">
        <v>150</v>
      </c>
      <c r="N42" s="0" t="s">
        <v>151</v>
      </c>
      <c r="O42" s="0" t="s">
        <v>151</v>
      </c>
      <c r="P42" s="0" t="s">
        <v>151</v>
      </c>
      <c r="Q42" s="0" t="s">
        <v>151</v>
      </c>
      <c r="R42" s="0" t="s">
        <v>151</v>
      </c>
      <c r="S42" s="0" t="s">
        <v>152</v>
      </c>
      <c r="T42" s="0" t="s">
        <v>152</v>
      </c>
      <c r="U42" s="0" t="s">
        <v>152</v>
      </c>
      <c r="V42" s="0" t="s">
        <v>152</v>
      </c>
      <c r="W42" s="0" t="s">
        <v>152</v>
      </c>
      <c r="X42" s="0" t="s">
        <v>152</v>
      </c>
      <c r="Y42" s="0" t="s">
        <v>152</v>
      </c>
      <c r="Z42" s="0" t="s">
        <v>152</v>
      </c>
      <c r="AA42" s="0" t="s">
        <v>152</v>
      </c>
      <c r="AB42" s="0" t="s">
        <v>152</v>
      </c>
      <c r="AC42" s="0" t="s">
        <v>186</v>
      </c>
    </row>
    <row r="43" customFormat="false" ht="12.8" hidden="true" customHeight="false" outlineLevel="0" collapsed="false">
      <c r="A43" s="5" t="s">
        <v>165</v>
      </c>
      <c r="B43" s="0" t="s">
        <v>148</v>
      </c>
      <c r="C43" s="0" t="s">
        <v>148</v>
      </c>
      <c r="D43" s="0" t="s">
        <v>148</v>
      </c>
      <c r="E43" s="0" t="s">
        <v>148</v>
      </c>
      <c r="F43" s="0" t="s">
        <v>149</v>
      </c>
      <c r="G43" s="0" t="s">
        <v>149</v>
      </c>
      <c r="H43" s="0" t="s">
        <v>149</v>
      </c>
      <c r="I43" s="0" t="s">
        <v>149</v>
      </c>
      <c r="J43" s="0" t="s">
        <v>149</v>
      </c>
      <c r="K43" s="0" t="s">
        <v>150</v>
      </c>
      <c r="L43" s="0" t="s">
        <v>150</v>
      </c>
      <c r="M43" s="0" t="s">
        <v>150</v>
      </c>
      <c r="N43" s="0" t="s">
        <v>151</v>
      </c>
      <c r="O43" s="0" t="s">
        <v>151</v>
      </c>
      <c r="P43" s="0" t="s">
        <v>151</v>
      </c>
      <c r="Q43" s="0" t="s">
        <v>151</v>
      </c>
      <c r="R43" s="0" t="s">
        <v>151</v>
      </c>
      <c r="S43" s="0" t="s">
        <v>152</v>
      </c>
      <c r="T43" s="0" t="s">
        <v>152</v>
      </c>
      <c r="U43" s="0" t="s">
        <v>152</v>
      </c>
      <c r="V43" s="0" t="s">
        <v>152</v>
      </c>
      <c r="W43" s="0" t="s">
        <v>152</v>
      </c>
      <c r="X43" s="0" t="s">
        <v>152</v>
      </c>
      <c r="Y43" s="0" t="s">
        <v>152</v>
      </c>
      <c r="Z43" s="0" t="s">
        <v>152</v>
      </c>
      <c r="AA43" s="0" t="s">
        <v>152</v>
      </c>
      <c r="AB43" s="0" t="s">
        <v>152</v>
      </c>
      <c r="AC43" s="0" t="s">
        <v>186</v>
      </c>
    </row>
    <row r="44" customFormat="false" ht="12.8" hidden="true" customHeight="false" outlineLevel="0" collapsed="false">
      <c r="A44" s="5" t="s">
        <v>166</v>
      </c>
      <c r="B44" s="0" t="s">
        <v>148</v>
      </c>
      <c r="C44" s="0" t="s">
        <v>148</v>
      </c>
      <c r="D44" s="0" t="s">
        <v>148</v>
      </c>
      <c r="E44" s="0" t="s">
        <v>148</v>
      </c>
      <c r="F44" s="0" t="s">
        <v>149</v>
      </c>
      <c r="G44" s="0" t="s">
        <v>149</v>
      </c>
      <c r="H44" s="0" t="s">
        <v>149</v>
      </c>
      <c r="I44" s="0" t="s">
        <v>149</v>
      </c>
      <c r="J44" s="0" t="s">
        <v>149</v>
      </c>
      <c r="K44" s="0" t="s">
        <v>150</v>
      </c>
      <c r="L44" s="0" t="s">
        <v>150</v>
      </c>
      <c r="M44" s="0" t="s">
        <v>150</v>
      </c>
      <c r="N44" s="0" t="s">
        <v>151</v>
      </c>
      <c r="O44" s="0" t="s">
        <v>151</v>
      </c>
      <c r="P44" s="0" t="s">
        <v>151</v>
      </c>
      <c r="Q44" s="0" t="s">
        <v>151</v>
      </c>
      <c r="R44" s="0" t="s">
        <v>151</v>
      </c>
      <c r="S44" s="0" t="s">
        <v>152</v>
      </c>
      <c r="T44" s="0" t="s">
        <v>152</v>
      </c>
      <c r="U44" s="0" t="s">
        <v>152</v>
      </c>
      <c r="V44" s="0" t="s">
        <v>152</v>
      </c>
      <c r="W44" s="0" t="s">
        <v>152</v>
      </c>
      <c r="X44" s="0" t="s">
        <v>152</v>
      </c>
      <c r="Y44" s="0" t="s">
        <v>152</v>
      </c>
      <c r="Z44" s="0" t="s">
        <v>152</v>
      </c>
      <c r="AA44" s="0" t="s">
        <v>152</v>
      </c>
      <c r="AB44" s="0" t="s">
        <v>152</v>
      </c>
      <c r="AC44" s="0" t="s">
        <v>186</v>
      </c>
    </row>
    <row r="45" customFormat="false" ht="12.8" hidden="true" customHeight="false" outlineLevel="0" collapsed="false">
      <c r="A45" s="5" t="s">
        <v>167</v>
      </c>
      <c r="B45" s="0" t="s">
        <v>155</v>
      </c>
      <c r="C45" s="0" t="s">
        <v>148</v>
      </c>
      <c r="D45" s="0" t="s">
        <v>148</v>
      </c>
      <c r="E45" s="0" t="s">
        <v>148</v>
      </c>
      <c r="F45" s="0" t="s">
        <v>149</v>
      </c>
      <c r="G45" s="0" t="s">
        <v>149</v>
      </c>
      <c r="H45" s="0" t="s">
        <v>149</v>
      </c>
      <c r="I45" s="0" t="s">
        <v>149</v>
      </c>
      <c r="J45" s="0" t="s">
        <v>149</v>
      </c>
      <c r="K45" s="0" t="s">
        <v>150</v>
      </c>
      <c r="L45" s="0" t="s">
        <v>150</v>
      </c>
      <c r="M45" s="0" t="s">
        <v>150</v>
      </c>
      <c r="N45" s="0" t="s">
        <v>151</v>
      </c>
      <c r="O45" s="0" t="s">
        <v>151</v>
      </c>
      <c r="P45" s="0" t="s">
        <v>151</v>
      </c>
      <c r="Q45" s="0" t="s">
        <v>151</v>
      </c>
      <c r="R45" s="0" t="s">
        <v>151</v>
      </c>
      <c r="S45" s="0" t="s">
        <v>152</v>
      </c>
      <c r="T45" s="0" t="s">
        <v>152</v>
      </c>
      <c r="U45" s="0" t="s">
        <v>152</v>
      </c>
      <c r="V45" s="0" t="s">
        <v>152</v>
      </c>
      <c r="W45" s="0" t="s">
        <v>152</v>
      </c>
      <c r="X45" s="0" t="s">
        <v>152</v>
      </c>
      <c r="Y45" s="0" t="s">
        <v>152</v>
      </c>
      <c r="Z45" s="0" t="s">
        <v>152</v>
      </c>
      <c r="AA45" s="0" t="s">
        <v>152</v>
      </c>
      <c r="AB45" s="0" t="s">
        <v>152</v>
      </c>
      <c r="AC45" s="0" t="s">
        <v>186</v>
      </c>
    </row>
    <row r="46" customFormat="false" ht="12.8" hidden="true" customHeight="false" outlineLevel="0" collapsed="false">
      <c r="A46" s="5" t="s">
        <v>168</v>
      </c>
      <c r="B46" s="0" t="s">
        <v>148</v>
      </c>
      <c r="C46" s="0" t="s">
        <v>148</v>
      </c>
      <c r="D46" s="0" t="s">
        <v>148</v>
      </c>
      <c r="E46" s="0" t="s">
        <v>148</v>
      </c>
      <c r="F46" s="0" t="s">
        <v>149</v>
      </c>
      <c r="G46" s="0" t="s">
        <v>149</v>
      </c>
      <c r="H46" s="0" t="s">
        <v>149</v>
      </c>
      <c r="I46" s="0" t="s">
        <v>149</v>
      </c>
      <c r="J46" s="0" t="s">
        <v>149</v>
      </c>
      <c r="K46" s="0" t="s">
        <v>150</v>
      </c>
      <c r="L46" s="0" t="s">
        <v>150</v>
      </c>
      <c r="M46" s="0" t="s">
        <v>150</v>
      </c>
      <c r="N46" s="0" t="s">
        <v>151</v>
      </c>
      <c r="O46" s="0" t="s">
        <v>151</v>
      </c>
      <c r="P46" s="0" t="s">
        <v>151</v>
      </c>
      <c r="Q46" s="0" t="s">
        <v>151</v>
      </c>
      <c r="R46" s="0" t="s">
        <v>151</v>
      </c>
      <c r="S46" s="0" t="s">
        <v>152</v>
      </c>
      <c r="T46" s="0" t="s">
        <v>152</v>
      </c>
      <c r="U46" s="0" t="s">
        <v>152</v>
      </c>
      <c r="V46" s="0" t="s">
        <v>152</v>
      </c>
      <c r="W46" s="0" t="s">
        <v>152</v>
      </c>
      <c r="X46" s="0" t="s">
        <v>152</v>
      </c>
      <c r="Y46" s="0" t="s">
        <v>152</v>
      </c>
      <c r="Z46" s="0" t="s">
        <v>152</v>
      </c>
      <c r="AA46" s="0" t="s">
        <v>152</v>
      </c>
      <c r="AB46" s="0" t="s">
        <v>152</v>
      </c>
      <c r="AC46" s="0" t="s">
        <v>186</v>
      </c>
    </row>
    <row r="47" customFormat="false" ht="12.8" hidden="true" customHeight="false" outlineLevel="0" collapsed="false">
      <c r="A47" s="5" t="s">
        <v>169</v>
      </c>
      <c r="B47" s="0" t="s">
        <v>148</v>
      </c>
      <c r="C47" s="0" t="s">
        <v>148</v>
      </c>
      <c r="D47" s="0" t="s">
        <v>148</v>
      </c>
      <c r="E47" s="0" t="s">
        <v>148</v>
      </c>
      <c r="F47" s="0" t="s">
        <v>149</v>
      </c>
      <c r="G47" s="0" t="s">
        <v>149</v>
      </c>
      <c r="H47" s="0" t="s">
        <v>149</v>
      </c>
      <c r="I47" s="0" t="s">
        <v>149</v>
      </c>
      <c r="J47" s="0" t="s">
        <v>149</v>
      </c>
      <c r="K47" s="0" t="s">
        <v>150</v>
      </c>
      <c r="L47" s="0" t="s">
        <v>150</v>
      </c>
      <c r="M47" s="0" t="s">
        <v>150</v>
      </c>
      <c r="N47" s="0" t="s">
        <v>151</v>
      </c>
      <c r="O47" s="0" t="s">
        <v>151</v>
      </c>
      <c r="P47" s="0" t="s">
        <v>151</v>
      </c>
      <c r="Q47" s="0" t="s">
        <v>151</v>
      </c>
      <c r="R47" s="0" t="s">
        <v>151</v>
      </c>
      <c r="S47" s="0" t="s">
        <v>152</v>
      </c>
      <c r="T47" s="0" t="s">
        <v>152</v>
      </c>
      <c r="U47" s="0" t="s">
        <v>152</v>
      </c>
      <c r="V47" s="0" t="s">
        <v>152</v>
      </c>
      <c r="W47" s="0" t="s">
        <v>152</v>
      </c>
      <c r="X47" s="0" t="s">
        <v>152</v>
      </c>
      <c r="Y47" s="0" t="s">
        <v>152</v>
      </c>
      <c r="Z47" s="0" t="s">
        <v>152</v>
      </c>
      <c r="AA47" s="0" t="s">
        <v>152</v>
      </c>
      <c r="AB47" s="0" t="s">
        <v>152</v>
      </c>
      <c r="AC47" s="0" t="s">
        <v>186</v>
      </c>
    </row>
    <row r="48" customFormat="false" ht="12.8" hidden="true" customHeight="false" outlineLevel="0" collapsed="false">
      <c r="A48" s="5" t="s">
        <v>170</v>
      </c>
      <c r="B48" s="0" t="s">
        <v>155</v>
      </c>
      <c r="C48" s="0" t="s">
        <v>148</v>
      </c>
      <c r="D48" s="0" t="s">
        <v>148</v>
      </c>
      <c r="E48" s="0" t="s">
        <v>148</v>
      </c>
      <c r="F48" s="0" t="s">
        <v>149</v>
      </c>
      <c r="G48" s="0" t="s">
        <v>149</v>
      </c>
      <c r="H48" s="0" t="s">
        <v>149</v>
      </c>
      <c r="I48" s="0" t="s">
        <v>149</v>
      </c>
      <c r="J48" s="0" t="s">
        <v>149</v>
      </c>
      <c r="K48" s="0" t="s">
        <v>150</v>
      </c>
      <c r="L48" s="0" t="s">
        <v>150</v>
      </c>
      <c r="M48" s="0" t="s">
        <v>150</v>
      </c>
      <c r="N48" s="0" t="s">
        <v>151</v>
      </c>
      <c r="O48" s="0" t="s">
        <v>151</v>
      </c>
      <c r="P48" s="0" t="s">
        <v>151</v>
      </c>
      <c r="Q48" s="0" t="s">
        <v>151</v>
      </c>
      <c r="R48" s="0" t="s">
        <v>151</v>
      </c>
      <c r="S48" s="0" t="s">
        <v>152</v>
      </c>
      <c r="T48" s="0" t="s">
        <v>152</v>
      </c>
      <c r="U48" s="0" t="s">
        <v>152</v>
      </c>
      <c r="V48" s="0" t="s">
        <v>152</v>
      </c>
      <c r="W48" s="0" t="s">
        <v>152</v>
      </c>
      <c r="X48" s="0" t="s">
        <v>152</v>
      </c>
      <c r="Y48" s="0" t="s">
        <v>152</v>
      </c>
      <c r="Z48" s="0" t="s">
        <v>152</v>
      </c>
      <c r="AA48" s="0" t="s">
        <v>152</v>
      </c>
      <c r="AB48" s="0" t="s">
        <v>152</v>
      </c>
      <c r="AC48" s="0" t="s">
        <v>186</v>
      </c>
    </row>
    <row r="49" customFormat="false" ht="12.8" hidden="true" customHeight="false" outlineLevel="0" collapsed="false">
      <c r="A49" s="5" t="s">
        <v>171</v>
      </c>
      <c r="B49" s="0" t="s">
        <v>148</v>
      </c>
      <c r="C49" s="0" t="s">
        <v>148</v>
      </c>
      <c r="D49" s="0" t="s">
        <v>148</v>
      </c>
      <c r="E49" s="0" t="s">
        <v>148</v>
      </c>
      <c r="F49" s="0" t="s">
        <v>149</v>
      </c>
      <c r="G49" s="0" t="s">
        <v>149</v>
      </c>
      <c r="H49" s="0" t="s">
        <v>149</v>
      </c>
      <c r="I49" s="0" t="s">
        <v>149</v>
      </c>
      <c r="J49" s="0" t="s">
        <v>149</v>
      </c>
      <c r="K49" s="0" t="s">
        <v>150</v>
      </c>
      <c r="L49" s="0" t="s">
        <v>150</v>
      </c>
      <c r="M49" s="0" t="s">
        <v>150</v>
      </c>
      <c r="N49" s="0" t="s">
        <v>151</v>
      </c>
      <c r="O49" s="0" t="s">
        <v>151</v>
      </c>
      <c r="P49" s="0" t="s">
        <v>151</v>
      </c>
      <c r="Q49" s="0" t="s">
        <v>151</v>
      </c>
      <c r="R49" s="0" t="s">
        <v>151</v>
      </c>
      <c r="S49" s="0" t="s">
        <v>152</v>
      </c>
      <c r="T49" s="0" t="s">
        <v>152</v>
      </c>
      <c r="U49" s="0" t="s">
        <v>152</v>
      </c>
      <c r="V49" s="0" t="s">
        <v>152</v>
      </c>
      <c r="W49" s="0" t="s">
        <v>152</v>
      </c>
      <c r="X49" s="0" t="s">
        <v>152</v>
      </c>
      <c r="Y49" s="0" t="s">
        <v>152</v>
      </c>
      <c r="Z49" s="0" t="s">
        <v>152</v>
      </c>
      <c r="AA49" s="0" t="s">
        <v>152</v>
      </c>
      <c r="AB49" s="0" t="s">
        <v>152</v>
      </c>
      <c r="AC49" s="0" t="s">
        <v>186</v>
      </c>
    </row>
    <row r="50" customFormat="false" ht="12.8" hidden="true" customHeight="false" outlineLevel="0" collapsed="false">
      <c r="A50" s="5" t="s">
        <v>172</v>
      </c>
      <c r="B50" s="0" t="s">
        <v>148</v>
      </c>
      <c r="C50" s="0" t="s">
        <v>148</v>
      </c>
      <c r="D50" s="0" t="s">
        <v>148</v>
      </c>
      <c r="E50" s="0" t="s">
        <v>148</v>
      </c>
      <c r="F50" s="0" t="s">
        <v>149</v>
      </c>
      <c r="G50" s="0" t="s">
        <v>149</v>
      </c>
      <c r="H50" s="0" t="s">
        <v>149</v>
      </c>
      <c r="I50" s="0" t="s">
        <v>149</v>
      </c>
      <c r="J50" s="0" t="s">
        <v>149</v>
      </c>
      <c r="K50" s="0" t="s">
        <v>150</v>
      </c>
      <c r="L50" s="0" t="s">
        <v>150</v>
      </c>
      <c r="M50" s="0" t="s">
        <v>150</v>
      </c>
      <c r="N50" s="0" t="s">
        <v>151</v>
      </c>
      <c r="O50" s="0" t="s">
        <v>151</v>
      </c>
      <c r="P50" s="0" t="s">
        <v>151</v>
      </c>
      <c r="Q50" s="0" t="s">
        <v>151</v>
      </c>
      <c r="R50" s="0" t="s">
        <v>151</v>
      </c>
      <c r="S50" s="0" t="s">
        <v>152</v>
      </c>
      <c r="T50" s="0" t="s">
        <v>152</v>
      </c>
      <c r="U50" s="0" t="s">
        <v>152</v>
      </c>
      <c r="V50" s="0" t="s">
        <v>152</v>
      </c>
      <c r="W50" s="0" t="s">
        <v>152</v>
      </c>
      <c r="X50" s="0" t="s">
        <v>152</v>
      </c>
      <c r="Y50" s="0" t="s">
        <v>152</v>
      </c>
      <c r="Z50" s="0" t="s">
        <v>152</v>
      </c>
      <c r="AA50" s="0" t="s">
        <v>152</v>
      </c>
      <c r="AB50" s="0" t="s">
        <v>152</v>
      </c>
      <c r="AC50" s="0" t="s">
        <v>186</v>
      </c>
    </row>
    <row r="51" customFormat="false" ht="12.8" hidden="true" customHeight="false" outlineLevel="0" collapsed="false">
      <c r="A51" s="5" t="s">
        <v>173</v>
      </c>
      <c r="B51" s="0" t="s">
        <v>155</v>
      </c>
      <c r="C51" s="0" t="s">
        <v>148</v>
      </c>
      <c r="D51" s="0" t="s">
        <v>148</v>
      </c>
      <c r="E51" s="0" t="s">
        <v>148</v>
      </c>
      <c r="F51" s="0" t="s">
        <v>149</v>
      </c>
      <c r="G51" s="0" t="s">
        <v>149</v>
      </c>
      <c r="H51" s="0" t="s">
        <v>149</v>
      </c>
      <c r="I51" s="0" t="s">
        <v>149</v>
      </c>
      <c r="J51" s="0" t="s">
        <v>149</v>
      </c>
      <c r="K51" s="0" t="s">
        <v>150</v>
      </c>
      <c r="L51" s="0" t="s">
        <v>150</v>
      </c>
      <c r="M51" s="0" t="s">
        <v>150</v>
      </c>
      <c r="N51" s="0" t="s">
        <v>151</v>
      </c>
      <c r="O51" s="0" t="s">
        <v>151</v>
      </c>
      <c r="P51" s="0" t="s">
        <v>151</v>
      </c>
      <c r="Q51" s="0" t="s">
        <v>151</v>
      </c>
      <c r="R51" s="0" t="s">
        <v>151</v>
      </c>
      <c r="S51" s="0" t="s">
        <v>152</v>
      </c>
      <c r="T51" s="0" t="s">
        <v>152</v>
      </c>
      <c r="U51" s="0" t="s">
        <v>152</v>
      </c>
      <c r="V51" s="0" t="s">
        <v>152</v>
      </c>
      <c r="W51" s="0" t="s">
        <v>152</v>
      </c>
      <c r="X51" s="0" t="s">
        <v>152</v>
      </c>
      <c r="Y51" s="0" t="s">
        <v>152</v>
      </c>
      <c r="Z51" s="0" t="s">
        <v>152</v>
      </c>
      <c r="AA51" s="0" t="s">
        <v>152</v>
      </c>
      <c r="AB51" s="0" t="s">
        <v>152</v>
      </c>
      <c r="AC51" s="0" t="s">
        <v>186</v>
      </c>
    </row>
    <row r="52" customFormat="false" ht="12.8" hidden="true" customHeight="false" outlineLevel="0" collapsed="false">
      <c r="A52" s="5" t="s">
        <v>174</v>
      </c>
      <c r="B52" s="0" t="s">
        <v>148</v>
      </c>
      <c r="C52" s="0" t="s">
        <v>148</v>
      </c>
      <c r="D52" s="0" t="s">
        <v>148</v>
      </c>
      <c r="E52" s="0" t="s">
        <v>148</v>
      </c>
      <c r="F52" s="0" t="s">
        <v>149</v>
      </c>
      <c r="G52" s="0" t="s">
        <v>149</v>
      </c>
      <c r="H52" s="0" t="s">
        <v>149</v>
      </c>
      <c r="I52" s="0" t="s">
        <v>149</v>
      </c>
      <c r="J52" s="0" t="s">
        <v>149</v>
      </c>
      <c r="K52" s="0" t="s">
        <v>150</v>
      </c>
      <c r="L52" s="0" t="s">
        <v>150</v>
      </c>
      <c r="M52" s="0" t="s">
        <v>150</v>
      </c>
      <c r="N52" s="0" t="s">
        <v>151</v>
      </c>
      <c r="O52" s="0" t="s">
        <v>151</v>
      </c>
      <c r="P52" s="0" t="s">
        <v>151</v>
      </c>
      <c r="Q52" s="0" t="s">
        <v>151</v>
      </c>
      <c r="R52" s="0" t="s">
        <v>151</v>
      </c>
      <c r="S52" s="0" t="s">
        <v>152</v>
      </c>
      <c r="T52" s="0" t="s">
        <v>152</v>
      </c>
      <c r="U52" s="0" t="s">
        <v>152</v>
      </c>
      <c r="V52" s="0" t="s">
        <v>152</v>
      </c>
      <c r="W52" s="0" t="s">
        <v>152</v>
      </c>
      <c r="X52" s="0" t="s">
        <v>152</v>
      </c>
      <c r="Y52" s="0" t="s">
        <v>152</v>
      </c>
      <c r="Z52" s="0" t="s">
        <v>152</v>
      </c>
      <c r="AA52" s="0" t="s">
        <v>152</v>
      </c>
      <c r="AB52" s="0" t="s">
        <v>152</v>
      </c>
      <c r="AC52" s="0" t="s">
        <v>186</v>
      </c>
    </row>
    <row r="53" customFormat="false" ht="12.8" hidden="true" customHeight="false" outlineLevel="0" collapsed="false">
      <c r="A53" s="5" t="s">
        <v>175</v>
      </c>
      <c r="B53" s="0" t="s">
        <v>148</v>
      </c>
      <c r="C53" s="0" t="s">
        <v>148</v>
      </c>
      <c r="D53" s="0" t="s">
        <v>148</v>
      </c>
      <c r="E53" s="0" t="s">
        <v>148</v>
      </c>
      <c r="F53" s="0" t="s">
        <v>149</v>
      </c>
      <c r="G53" s="0" t="s">
        <v>149</v>
      </c>
      <c r="H53" s="0" t="s">
        <v>149</v>
      </c>
      <c r="I53" s="0" t="s">
        <v>149</v>
      </c>
      <c r="J53" s="0" t="s">
        <v>149</v>
      </c>
      <c r="K53" s="0" t="s">
        <v>150</v>
      </c>
      <c r="L53" s="0" t="s">
        <v>150</v>
      </c>
      <c r="M53" s="0" t="s">
        <v>150</v>
      </c>
      <c r="N53" s="0" t="s">
        <v>151</v>
      </c>
      <c r="O53" s="0" t="s">
        <v>151</v>
      </c>
      <c r="P53" s="0" t="s">
        <v>151</v>
      </c>
      <c r="Q53" s="0" t="s">
        <v>151</v>
      </c>
      <c r="R53" s="0" t="s">
        <v>151</v>
      </c>
      <c r="S53" s="0" t="s">
        <v>152</v>
      </c>
      <c r="T53" s="0" t="s">
        <v>152</v>
      </c>
      <c r="U53" s="0" t="s">
        <v>152</v>
      </c>
      <c r="V53" s="0" t="s">
        <v>152</v>
      </c>
      <c r="W53" s="0" t="s">
        <v>152</v>
      </c>
      <c r="X53" s="0" t="s">
        <v>152</v>
      </c>
      <c r="Y53" s="0" t="s">
        <v>152</v>
      </c>
      <c r="Z53" s="0" t="s">
        <v>152</v>
      </c>
      <c r="AA53" s="0" t="s">
        <v>152</v>
      </c>
      <c r="AB53" s="0" t="s">
        <v>152</v>
      </c>
      <c r="AC53" s="0" t="s">
        <v>186</v>
      </c>
    </row>
    <row r="54" customFormat="false" ht="12.8" hidden="true" customHeight="false" outlineLevel="0" collapsed="false">
      <c r="A54" s="5" t="s">
        <v>176</v>
      </c>
      <c r="B54" s="0" t="s">
        <v>148</v>
      </c>
      <c r="C54" s="0" t="s">
        <v>148</v>
      </c>
      <c r="D54" s="0" t="s">
        <v>148</v>
      </c>
      <c r="E54" s="0" t="s">
        <v>148</v>
      </c>
      <c r="F54" s="0" t="s">
        <v>149</v>
      </c>
      <c r="G54" s="0" t="s">
        <v>149</v>
      </c>
      <c r="H54" s="0" t="s">
        <v>149</v>
      </c>
      <c r="I54" s="0" t="s">
        <v>149</v>
      </c>
      <c r="J54" s="0" t="s">
        <v>149</v>
      </c>
      <c r="K54" s="0" t="s">
        <v>150</v>
      </c>
      <c r="L54" s="0" t="s">
        <v>150</v>
      </c>
      <c r="M54" s="0" t="s">
        <v>150</v>
      </c>
      <c r="N54" s="0" t="s">
        <v>151</v>
      </c>
      <c r="O54" s="0" t="s">
        <v>151</v>
      </c>
      <c r="P54" s="0" t="s">
        <v>151</v>
      </c>
      <c r="Q54" s="0" t="s">
        <v>151</v>
      </c>
      <c r="R54" s="0" t="s">
        <v>151</v>
      </c>
      <c r="S54" s="0" t="s">
        <v>152</v>
      </c>
      <c r="T54" s="0" t="s">
        <v>152</v>
      </c>
      <c r="U54" s="0" t="s">
        <v>152</v>
      </c>
      <c r="V54" s="0" t="s">
        <v>152</v>
      </c>
      <c r="W54" s="0" t="s">
        <v>152</v>
      </c>
      <c r="X54" s="0" t="s">
        <v>152</v>
      </c>
      <c r="Y54" s="0" t="s">
        <v>152</v>
      </c>
      <c r="Z54" s="0" t="s">
        <v>152</v>
      </c>
      <c r="AA54" s="0" t="s">
        <v>152</v>
      </c>
      <c r="AB54" s="0" t="s">
        <v>152</v>
      </c>
      <c r="AC54" s="0" t="s">
        <v>186</v>
      </c>
    </row>
    <row r="55" customFormat="false" ht="12.8" hidden="true" customHeight="false" outlineLevel="0" collapsed="false">
      <c r="A55" s="5" t="s">
        <v>177</v>
      </c>
      <c r="B55" s="0" t="s">
        <v>155</v>
      </c>
      <c r="C55" s="0" t="s">
        <v>148</v>
      </c>
      <c r="D55" s="0" t="s">
        <v>148</v>
      </c>
      <c r="E55" s="0" t="s">
        <v>148</v>
      </c>
      <c r="F55" s="0" t="s">
        <v>149</v>
      </c>
      <c r="G55" s="0" t="s">
        <v>149</v>
      </c>
      <c r="H55" s="0" t="s">
        <v>149</v>
      </c>
      <c r="I55" s="0" t="s">
        <v>149</v>
      </c>
      <c r="J55" s="0" t="s">
        <v>149</v>
      </c>
      <c r="K55" s="0" t="s">
        <v>150</v>
      </c>
      <c r="L55" s="0" t="s">
        <v>150</v>
      </c>
      <c r="M55" s="0" t="s">
        <v>150</v>
      </c>
      <c r="N55" s="0" t="s">
        <v>151</v>
      </c>
      <c r="O55" s="0" t="s">
        <v>151</v>
      </c>
      <c r="P55" s="0" t="s">
        <v>151</v>
      </c>
      <c r="Q55" s="0" t="s">
        <v>151</v>
      </c>
      <c r="R55" s="0" t="s">
        <v>151</v>
      </c>
      <c r="S55" s="0" t="s">
        <v>152</v>
      </c>
      <c r="T55" s="0" t="s">
        <v>152</v>
      </c>
      <c r="U55" s="0" t="s">
        <v>152</v>
      </c>
      <c r="V55" s="0" t="s">
        <v>152</v>
      </c>
      <c r="W55" s="0" t="s">
        <v>152</v>
      </c>
      <c r="X55" s="0" t="s">
        <v>152</v>
      </c>
      <c r="Y55" s="0" t="s">
        <v>152</v>
      </c>
      <c r="Z55" s="0" t="s">
        <v>152</v>
      </c>
      <c r="AA55" s="0" t="s">
        <v>152</v>
      </c>
      <c r="AB55" s="0" t="s">
        <v>152</v>
      </c>
      <c r="AC55" s="0" t="s">
        <v>186</v>
      </c>
    </row>
    <row r="56" customFormat="false" ht="12.8" hidden="true" customHeight="false" outlineLevel="0" collapsed="false">
      <c r="A56" s="5" t="s">
        <v>178</v>
      </c>
      <c r="B56" s="0" t="s">
        <v>155</v>
      </c>
      <c r="C56" s="0" t="s">
        <v>155</v>
      </c>
      <c r="D56" s="0" t="s">
        <v>155</v>
      </c>
      <c r="E56" s="0" t="s">
        <v>148</v>
      </c>
      <c r="F56" s="0" t="s">
        <v>148</v>
      </c>
      <c r="G56" s="0" t="s">
        <v>148</v>
      </c>
      <c r="H56" s="0" t="s">
        <v>148</v>
      </c>
      <c r="I56" s="0" t="s">
        <v>149</v>
      </c>
      <c r="J56" s="0" t="s">
        <v>149</v>
      </c>
      <c r="K56" s="0" t="s">
        <v>149</v>
      </c>
      <c r="L56" s="0" t="s">
        <v>149</v>
      </c>
      <c r="M56" s="0" t="s">
        <v>150</v>
      </c>
      <c r="N56" s="0" t="s">
        <v>150</v>
      </c>
      <c r="O56" s="0" t="s">
        <v>150</v>
      </c>
      <c r="P56" s="0" t="s">
        <v>151</v>
      </c>
      <c r="Q56" s="0" t="s">
        <v>151</v>
      </c>
      <c r="R56" s="0" t="s">
        <v>151</v>
      </c>
      <c r="S56" s="0" t="s">
        <v>151</v>
      </c>
      <c r="T56" s="0" t="s">
        <v>152</v>
      </c>
      <c r="U56" s="0" t="s">
        <v>152</v>
      </c>
      <c r="V56" s="0" t="s">
        <v>152</v>
      </c>
      <c r="W56" s="0" t="s">
        <v>152</v>
      </c>
      <c r="X56" s="0" t="s">
        <v>152</v>
      </c>
      <c r="Y56" s="0" t="s">
        <v>152</v>
      </c>
      <c r="Z56" s="0" t="s">
        <v>152</v>
      </c>
      <c r="AA56" s="0" t="s">
        <v>152</v>
      </c>
      <c r="AB56" s="0" t="s">
        <v>152</v>
      </c>
      <c r="AC56" s="0" t="s">
        <v>186</v>
      </c>
    </row>
    <row r="57" customFormat="false" ht="12.8" hidden="true" customHeight="false" outlineLevel="0" collapsed="false">
      <c r="A57" s="5" t="s">
        <v>179</v>
      </c>
      <c r="B57" s="0" t="s">
        <v>148</v>
      </c>
      <c r="C57" s="0" t="s">
        <v>148</v>
      </c>
      <c r="D57" s="0" t="s">
        <v>148</v>
      </c>
      <c r="E57" s="0" t="s">
        <v>148</v>
      </c>
      <c r="F57" s="0" t="s">
        <v>149</v>
      </c>
      <c r="G57" s="0" t="s">
        <v>149</v>
      </c>
      <c r="H57" s="0" t="s">
        <v>149</v>
      </c>
      <c r="I57" s="0" t="s">
        <v>149</v>
      </c>
      <c r="J57" s="0" t="s">
        <v>149</v>
      </c>
      <c r="K57" s="0" t="s">
        <v>150</v>
      </c>
      <c r="L57" s="0" t="s">
        <v>150</v>
      </c>
      <c r="M57" s="0" t="s">
        <v>150</v>
      </c>
      <c r="N57" s="0" t="s">
        <v>151</v>
      </c>
      <c r="O57" s="0" t="s">
        <v>151</v>
      </c>
      <c r="P57" s="0" t="s">
        <v>151</v>
      </c>
      <c r="Q57" s="0" t="s">
        <v>151</v>
      </c>
      <c r="R57" s="0" t="s">
        <v>151</v>
      </c>
      <c r="S57" s="0" t="s">
        <v>152</v>
      </c>
      <c r="T57" s="0" t="s">
        <v>152</v>
      </c>
      <c r="U57" s="0" t="s">
        <v>152</v>
      </c>
      <c r="V57" s="0" t="s">
        <v>152</v>
      </c>
      <c r="W57" s="0" t="s">
        <v>152</v>
      </c>
      <c r="X57" s="0" t="s">
        <v>152</v>
      </c>
      <c r="Y57" s="0" t="s">
        <v>152</v>
      </c>
      <c r="Z57" s="0" t="s">
        <v>152</v>
      </c>
      <c r="AA57" s="0" t="s">
        <v>152</v>
      </c>
      <c r="AB57" s="0" t="s">
        <v>152</v>
      </c>
      <c r="AC57" s="0" t="s">
        <v>186</v>
      </c>
    </row>
    <row r="58" customFormat="false" ht="12.8" hidden="true" customHeight="false" outlineLevel="0" collapsed="false">
      <c r="A58" s="5" t="s">
        <v>180</v>
      </c>
      <c r="B58" s="0" t="s">
        <v>148</v>
      </c>
      <c r="C58" s="0" t="s">
        <v>148</v>
      </c>
      <c r="D58" s="0" t="s">
        <v>148</v>
      </c>
      <c r="E58" s="0" t="s">
        <v>148</v>
      </c>
      <c r="F58" s="0" t="s">
        <v>149</v>
      </c>
      <c r="G58" s="0" t="s">
        <v>149</v>
      </c>
      <c r="H58" s="0" t="s">
        <v>149</v>
      </c>
      <c r="I58" s="0" t="s">
        <v>149</v>
      </c>
      <c r="J58" s="0" t="s">
        <v>149</v>
      </c>
      <c r="K58" s="0" t="s">
        <v>150</v>
      </c>
      <c r="L58" s="0" t="s">
        <v>150</v>
      </c>
      <c r="M58" s="0" t="s">
        <v>150</v>
      </c>
      <c r="N58" s="0" t="s">
        <v>151</v>
      </c>
      <c r="O58" s="0" t="s">
        <v>151</v>
      </c>
      <c r="P58" s="0" t="s">
        <v>151</v>
      </c>
      <c r="Q58" s="0" t="s">
        <v>151</v>
      </c>
      <c r="R58" s="0" t="s">
        <v>151</v>
      </c>
      <c r="S58" s="0" t="s">
        <v>152</v>
      </c>
      <c r="T58" s="0" t="s">
        <v>152</v>
      </c>
      <c r="U58" s="0" t="s">
        <v>152</v>
      </c>
      <c r="V58" s="0" t="s">
        <v>152</v>
      </c>
      <c r="W58" s="0" t="s">
        <v>152</v>
      </c>
      <c r="X58" s="0" t="s">
        <v>152</v>
      </c>
      <c r="Y58" s="0" t="s">
        <v>152</v>
      </c>
      <c r="Z58" s="0" t="s">
        <v>152</v>
      </c>
      <c r="AA58" s="0" t="s">
        <v>152</v>
      </c>
      <c r="AB58" s="0" t="s">
        <v>152</v>
      </c>
      <c r="AC58" s="0" t="s">
        <v>186</v>
      </c>
    </row>
    <row r="59" customFormat="false" ht="12.8" hidden="true" customHeight="false" outlineLevel="0" collapsed="false">
      <c r="A59" s="5" t="s">
        <v>181</v>
      </c>
      <c r="B59" s="0" t="s">
        <v>155</v>
      </c>
      <c r="C59" s="0" t="s">
        <v>148</v>
      </c>
      <c r="D59" s="0" t="s">
        <v>148</v>
      </c>
      <c r="E59" s="0" t="s">
        <v>148</v>
      </c>
      <c r="F59" s="0" t="s">
        <v>149</v>
      </c>
      <c r="G59" s="0" t="s">
        <v>149</v>
      </c>
      <c r="H59" s="0" t="s">
        <v>149</v>
      </c>
      <c r="I59" s="0" t="s">
        <v>149</v>
      </c>
      <c r="J59" s="0" t="s">
        <v>149</v>
      </c>
      <c r="K59" s="0" t="s">
        <v>150</v>
      </c>
      <c r="L59" s="0" t="s">
        <v>150</v>
      </c>
      <c r="M59" s="0" t="s">
        <v>150</v>
      </c>
      <c r="N59" s="0" t="s">
        <v>151</v>
      </c>
      <c r="O59" s="0" t="s">
        <v>151</v>
      </c>
      <c r="P59" s="0" t="s">
        <v>151</v>
      </c>
      <c r="Q59" s="0" t="s">
        <v>151</v>
      </c>
      <c r="R59" s="0" t="s">
        <v>151</v>
      </c>
      <c r="S59" s="0" t="s">
        <v>152</v>
      </c>
      <c r="T59" s="0" t="s">
        <v>152</v>
      </c>
      <c r="U59" s="0" t="s">
        <v>152</v>
      </c>
      <c r="V59" s="0" t="s">
        <v>152</v>
      </c>
      <c r="W59" s="0" t="s">
        <v>152</v>
      </c>
      <c r="X59" s="0" t="s">
        <v>152</v>
      </c>
      <c r="Y59" s="0" t="s">
        <v>152</v>
      </c>
      <c r="Z59" s="0" t="s">
        <v>152</v>
      </c>
      <c r="AA59" s="0" t="s">
        <v>152</v>
      </c>
      <c r="AB59" s="0" t="s">
        <v>152</v>
      </c>
      <c r="AC59" s="0" t="s">
        <v>186</v>
      </c>
    </row>
    <row r="60" customFormat="false" ht="12.8" hidden="true" customHeight="false" outlineLevel="0" collapsed="false">
      <c r="A60" s="5" t="s">
        <v>182</v>
      </c>
      <c r="B60" s="0" t="s">
        <v>148</v>
      </c>
      <c r="C60" s="0" t="s">
        <v>148</v>
      </c>
      <c r="D60" s="0" t="s">
        <v>148</v>
      </c>
      <c r="E60" s="0" t="s">
        <v>148</v>
      </c>
      <c r="F60" s="0" t="s">
        <v>149</v>
      </c>
      <c r="G60" s="0" t="s">
        <v>149</v>
      </c>
      <c r="H60" s="0" t="s">
        <v>149</v>
      </c>
      <c r="I60" s="0" t="s">
        <v>149</v>
      </c>
      <c r="J60" s="0" t="s">
        <v>149</v>
      </c>
      <c r="K60" s="0" t="s">
        <v>150</v>
      </c>
      <c r="L60" s="0" t="s">
        <v>150</v>
      </c>
      <c r="M60" s="0" t="s">
        <v>150</v>
      </c>
      <c r="N60" s="0" t="s">
        <v>151</v>
      </c>
      <c r="O60" s="0" t="s">
        <v>151</v>
      </c>
      <c r="P60" s="0" t="s">
        <v>151</v>
      </c>
      <c r="Q60" s="0" t="s">
        <v>151</v>
      </c>
      <c r="R60" s="0" t="s">
        <v>151</v>
      </c>
      <c r="S60" s="0" t="s">
        <v>152</v>
      </c>
      <c r="T60" s="0" t="s">
        <v>152</v>
      </c>
      <c r="U60" s="0" t="s">
        <v>152</v>
      </c>
      <c r="V60" s="0" t="s">
        <v>152</v>
      </c>
      <c r="W60" s="0" t="s">
        <v>152</v>
      </c>
      <c r="X60" s="0" t="s">
        <v>152</v>
      </c>
      <c r="Y60" s="0" t="s">
        <v>152</v>
      </c>
      <c r="Z60" s="0" t="s">
        <v>152</v>
      </c>
      <c r="AA60" s="0" t="s">
        <v>152</v>
      </c>
      <c r="AB60" s="0" t="s">
        <v>152</v>
      </c>
      <c r="AC60" s="0" t="s">
        <v>186</v>
      </c>
    </row>
    <row r="61" customFormat="false" ht="12.8" hidden="true" customHeight="false" outlineLevel="0" collapsed="false">
      <c r="A61" s="5" t="s">
        <v>183</v>
      </c>
      <c r="B61" s="0" t="s">
        <v>148</v>
      </c>
      <c r="C61" s="0" t="s">
        <v>148</v>
      </c>
      <c r="D61" s="0" t="s">
        <v>148</v>
      </c>
      <c r="E61" s="0" t="s">
        <v>148</v>
      </c>
      <c r="F61" s="0" t="s">
        <v>149</v>
      </c>
      <c r="G61" s="0" t="s">
        <v>149</v>
      </c>
      <c r="H61" s="0" t="s">
        <v>149</v>
      </c>
      <c r="I61" s="0" t="s">
        <v>149</v>
      </c>
      <c r="J61" s="0" t="s">
        <v>149</v>
      </c>
      <c r="K61" s="0" t="s">
        <v>150</v>
      </c>
      <c r="L61" s="0" t="s">
        <v>150</v>
      </c>
      <c r="M61" s="0" t="s">
        <v>150</v>
      </c>
      <c r="N61" s="0" t="s">
        <v>151</v>
      </c>
      <c r="O61" s="0" t="s">
        <v>151</v>
      </c>
      <c r="P61" s="0" t="s">
        <v>151</v>
      </c>
      <c r="Q61" s="0" t="s">
        <v>151</v>
      </c>
      <c r="R61" s="0" t="s">
        <v>151</v>
      </c>
      <c r="S61" s="0" t="s">
        <v>152</v>
      </c>
      <c r="T61" s="0" t="s">
        <v>152</v>
      </c>
      <c r="U61" s="0" t="s">
        <v>152</v>
      </c>
      <c r="V61" s="0" t="s">
        <v>152</v>
      </c>
      <c r="W61" s="0" t="s">
        <v>152</v>
      </c>
      <c r="X61" s="0" t="s">
        <v>152</v>
      </c>
      <c r="Y61" s="0" t="s">
        <v>152</v>
      </c>
      <c r="Z61" s="0" t="s">
        <v>152</v>
      </c>
      <c r="AA61" s="0" t="s">
        <v>152</v>
      </c>
      <c r="AB61" s="0" t="s">
        <v>152</v>
      </c>
      <c r="AC61" s="0" t="s">
        <v>186</v>
      </c>
    </row>
    <row r="62" customFormat="false" ht="12.8" hidden="true" customHeight="false" outlineLevel="0" collapsed="false">
      <c r="A62" s="5" t="s">
        <v>184</v>
      </c>
      <c r="B62" s="0" t="s">
        <v>148</v>
      </c>
      <c r="C62" s="0" t="s">
        <v>148</v>
      </c>
      <c r="D62" s="0" t="s">
        <v>148</v>
      </c>
      <c r="E62" s="0" t="s">
        <v>148</v>
      </c>
      <c r="F62" s="0" t="s">
        <v>149</v>
      </c>
      <c r="G62" s="0" t="s">
        <v>149</v>
      </c>
      <c r="H62" s="0" t="s">
        <v>149</v>
      </c>
      <c r="I62" s="0" t="s">
        <v>149</v>
      </c>
      <c r="J62" s="0" t="s">
        <v>149</v>
      </c>
      <c r="K62" s="0" t="s">
        <v>150</v>
      </c>
      <c r="L62" s="0" t="s">
        <v>150</v>
      </c>
      <c r="M62" s="0" t="s">
        <v>150</v>
      </c>
      <c r="N62" s="0" t="s">
        <v>151</v>
      </c>
      <c r="O62" s="0" t="s">
        <v>151</v>
      </c>
      <c r="P62" s="0" t="s">
        <v>151</v>
      </c>
      <c r="Q62" s="0" t="s">
        <v>151</v>
      </c>
      <c r="R62" s="0" t="s">
        <v>151</v>
      </c>
      <c r="S62" s="0" t="s">
        <v>152</v>
      </c>
      <c r="T62" s="0" t="s">
        <v>152</v>
      </c>
      <c r="U62" s="0" t="s">
        <v>152</v>
      </c>
      <c r="V62" s="0" t="s">
        <v>152</v>
      </c>
      <c r="W62" s="0" t="s">
        <v>152</v>
      </c>
      <c r="X62" s="0" t="s">
        <v>152</v>
      </c>
      <c r="Y62" s="0" t="s">
        <v>152</v>
      </c>
      <c r="Z62" s="0" t="s">
        <v>152</v>
      </c>
      <c r="AA62" s="0" t="s">
        <v>152</v>
      </c>
      <c r="AB62" s="0" t="s">
        <v>152</v>
      </c>
      <c r="AC62" s="0" t="s">
        <v>186</v>
      </c>
    </row>
    <row r="63" customFormat="false" ht="12.8" hidden="true" customHeight="false" outlineLevel="0" collapsed="false">
      <c r="A63" s="5" t="s">
        <v>185</v>
      </c>
      <c r="B63" s="0" t="s">
        <v>155</v>
      </c>
      <c r="C63" s="0" t="s">
        <v>148</v>
      </c>
      <c r="D63" s="0" t="s">
        <v>148</v>
      </c>
      <c r="E63" s="0" t="s">
        <v>148</v>
      </c>
      <c r="F63" s="0" t="s">
        <v>149</v>
      </c>
      <c r="G63" s="0" t="s">
        <v>149</v>
      </c>
      <c r="H63" s="0" t="s">
        <v>149</v>
      </c>
      <c r="I63" s="0" t="s">
        <v>149</v>
      </c>
      <c r="J63" s="0" t="s">
        <v>149</v>
      </c>
      <c r="K63" s="0" t="s">
        <v>150</v>
      </c>
      <c r="L63" s="0" t="s">
        <v>150</v>
      </c>
      <c r="M63" s="0" t="s">
        <v>150</v>
      </c>
      <c r="N63" s="0" t="s">
        <v>151</v>
      </c>
      <c r="O63" s="0" t="s">
        <v>151</v>
      </c>
      <c r="P63" s="0" t="s">
        <v>151</v>
      </c>
      <c r="Q63" s="0" t="s">
        <v>151</v>
      </c>
      <c r="R63" s="0" t="s">
        <v>151</v>
      </c>
      <c r="S63" s="0" t="s">
        <v>152</v>
      </c>
      <c r="T63" s="0" t="s">
        <v>152</v>
      </c>
      <c r="U63" s="0" t="s">
        <v>152</v>
      </c>
      <c r="V63" s="0" t="s">
        <v>152</v>
      </c>
      <c r="W63" s="0" t="s">
        <v>152</v>
      </c>
      <c r="X63" s="0" t="s">
        <v>152</v>
      </c>
      <c r="Y63" s="0" t="s">
        <v>152</v>
      </c>
      <c r="Z63" s="0" t="s">
        <v>152</v>
      </c>
      <c r="AA63" s="0" t="s">
        <v>152</v>
      </c>
      <c r="AB63" s="0" t="s">
        <v>152</v>
      </c>
      <c r="AC63" s="0" t="s">
        <v>186</v>
      </c>
    </row>
    <row r="64" customFormat="false" ht="12.8" hidden="true" customHeight="false" outlineLevel="0" collapsed="false">
      <c r="A64" s="5" t="s">
        <v>147</v>
      </c>
      <c r="B64" s="0" t="s">
        <v>148</v>
      </c>
      <c r="C64" s="0" t="s">
        <v>148</v>
      </c>
      <c r="D64" s="0" t="s">
        <v>148</v>
      </c>
      <c r="E64" s="0" t="s">
        <v>148</v>
      </c>
      <c r="F64" s="0" t="s">
        <v>149</v>
      </c>
      <c r="G64" s="0" t="s">
        <v>149</v>
      </c>
      <c r="H64" s="0" t="s">
        <v>149</v>
      </c>
      <c r="I64" s="0" t="s">
        <v>149</v>
      </c>
      <c r="J64" s="0" t="s">
        <v>149</v>
      </c>
      <c r="K64" s="0" t="s">
        <v>149</v>
      </c>
      <c r="L64" s="0" t="s">
        <v>150</v>
      </c>
      <c r="M64" s="0" t="s">
        <v>150</v>
      </c>
      <c r="N64" s="0" t="s">
        <v>150</v>
      </c>
      <c r="O64" s="0" t="s">
        <v>150</v>
      </c>
      <c r="P64" s="0" t="s">
        <v>151</v>
      </c>
      <c r="Q64" s="0" t="s">
        <v>151</v>
      </c>
      <c r="R64" s="0" t="s">
        <v>151</v>
      </c>
      <c r="S64" s="0" t="s">
        <v>152</v>
      </c>
      <c r="T64" s="0" t="s">
        <v>152</v>
      </c>
      <c r="U64" s="0" t="s">
        <v>152</v>
      </c>
      <c r="V64" s="0" t="s">
        <v>152</v>
      </c>
      <c r="W64" s="0" t="s">
        <v>152</v>
      </c>
      <c r="X64" s="0" t="s">
        <v>152</v>
      </c>
      <c r="Y64" s="0" t="s">
        <v>152</v>
      </c>
      <c r="Z64" s="0" t="s">
        <v>152</v>
      </c>
      <c r="AA64" s="0" t="s">
        <v>152</v>
      </c>
      <c r="AB64" s="0" t="s">
        <v>152</v>
      </c>
      <c r="AC64" s="0" t="s">
        <v>188</v>
      </c>
    </row>
    <row r="65" customFormat="false" ht="12.8" hidden="false" customHeight="false" outlineLevel="0" collapsed="false">
      <c r="A65" s="5" t="s">
        <v>154</v>
      </c>
      <c r="B65" s="0" t="s">
        <v>155</v>
      </c>
      <c r="C65" s="0" t="s">
        <v>155</v>
      </c>
      <c r="D65" s="0" t="s">
        <v>148</v>
      </c>
      <c r="E65" s="0" t="s">
        <v>148</v>
      </c>
      <c r="F65" s="0" t="s">
        <v>148</v>
      </c>
      <c r="G65" s="0" t="s">
        <v>148</v>
      </c>
      <c r="H65" s="0" t="s">
        <v>148</v>
      </c>
      <c r="I65" s="0" t="s">
        <v>148</v>
      </c>
      <c r="J65" s="0" t="s">
        <v>148</v>
      </c>
      <c r="K65" s="0" t="s">
        <v>149</v>
      </c>
      <c r="L65" s="0" t="s">
        <v>149</v>
      </c>
      <c r="M65" s="0" t="s">
        <v>149</v>
      </c>
      <c r="N65" s="0" t="s">
        <v>150</v>
      </c>
      <c r="O65" s="0" t="s">
        <v>150</v>
      </c>
      <c r="P65" s="0" t="s">
        <v>151</v>
      </c>
      <c r="Q65" s="0" t="s">
        <v>151</v>
      </c>
      <c r="R65" s="0" t="s">
        <v>151</v>
      </c>
      <c r="S65" s="0" t="s">
        <v>151</v>
      </c>
      <c r="T65" s="0" t="s">
        <v>152</v>
      </c>
      <c r="U65" s="0" t="s">
        <v>152</v>
      </c>
      <c r="V65" s="0" t="s">
        <v>152</v>
      </c>
      <c r="W65" s="0" t="s">
        <v>152</v>
      </c>
      <c r="X65" s="0" t="s">
        <v>152</v>
      </c>
      <c r="Y65" s="0" t="s">
        <v>152</v>
      </c>
      <c r="Z65" s="0" t="s">
        <v>152</v>
      </c>
      <c r="AA65" s="0" t="s">
        <v>152</v>
      </c>
      <c r="AB65" s="0" t="s">
        <v>152</v>
      </c>
      <c r="AC65" s="11" t="s">
        <v>188</v>
      </c>
      <c r="AD65" s="0" t="s">
        <v>189</v>
      </c>
    </row>
    <row r="66" customFormat="false" ht="12.8" hidden="true" customHeight="false" outlineLevel="0" collapsed="false">
      <c r="A66" s="5" t="s">
        <v>157</v>
      </c>
      <c r="B66" s="0" t="s">
        <v>148</v>
      </c>
      <c r="C66" s="0" t="s">
        <v>148</v>
      </c>
      <c r="D66" s="0" t="s">
        <v>148</v>
      </c>
      <c r="E66" s="0" t="s">
        <v>148</v>
      </c>
      <c r="F66" s="0" t="s">
        <v>149</v>
      </c>
      <c r="G66" s="0" t="s">
        <v>149</v>
      </c>
      <c r="H66" s="0" t="s">
        <v>149</v>
      </c>
      <c r="I66" s="0" t="s">
        <v>149</v>
      </c>
      <c r="J66" s="0" t="s">
        <v>149</v>
      </c>
      <c r="K66" s="0" t="s">
        <v>150</v>
      </c>
      <c r="L66" s="0" t="s">
        <v>150</v>
      </c>
      <c r="M66" s="0" t="s">
        <v>150</v>
      </c>
      <c r="N66" s="0" t="s">
        <v>151</v>
      </c>
      <c r="O66" s="0" t="s">
        <v>151</v>
      </c>
      <c r="P66" s="0" t="s">
        <v>151</v>
      </c>
      <c r="Q66" s="0" t="s">
        <v>151</v>
      </c>
      <c r="R66" s="0" t="s">
        <v>152</v>
      </c>
      <c r="S66" s="0" t="s">
        <v>152</v>
      </c>
      <c r="T66" s="0" t="s">
        <v>152</v>
      </c>
      <c r="U66" s="0" t="s">
        <v>152</v>
      </c>
      <c r="V66" s="0" t="s">
        <v>152</v>
      </c>
      <c r="W66" s="0" t="s">
        <v>152</v>
      </c>
      <c r="X66" s="0" t="s">
        <v>152</v>
      </c>
      <c r="Y66" s="0" t="s">
        <v>152</v>
      </c>
      <c r="Z66" s="0" t="s">
        <v>152</v>
      </c>
      <c r="AA66" s="0" t="s">
        <v>152</v>
      </c>
      <c r="AB66" s="0" t="s">
        <v>152</v>
      </c>
      <c r="AC66" s="0" t="s">
        <v>188</v>
      </c>
    </row>
    <row r="67" customFormat="false" ht="12.8" hidden="true" customHeight="false" outlineLevel="0" collapsed="false">
      <c r="A67" s="5" t="s">
        <v>158</v>
      </c>
      <c r="B67" s="0" t="s">
        <v>148</v>
      </c>
      <c r="C67" s="0" t="s">
        <v>148</v>
      </c>
      <c r="D67" s="0" t="s">
        <v>148</v>
      </c>
      <c r="E67" s="0" t="s">
        <v>148</v>
      </c>
      <c r="F67" s="0" t="s">
        <v>149</v>
      </c>
      <c r="G67" s="0" t="s">
        <v>149</v>
      </c>
      <c r="H67" s="0" t="s">
        <v>149</v>
      </c>
      <c r="I67" s="0" t="s">
        <v>149</v>
      </c>
      <c r="J67" s="0" t="s">
        <v>149</v>
      </c>
      <c r="K67" s="0" t="s">
        <v>150</v>
      </c>
      <c r="L67" s="0" t="s">
        <v>150</v>
      </c>
      <c r="M67" s="0" t="s">
        <v>150</v>
      </c>
      <c r="N67" s="0" t="s">
        <v>151</v>
      </c>
      <c r="O67" s="0" t="s">
        <v>151</v>
      </c>
      <c r="P67" s="0" t="s">
        <v>151</v>
      </c>
      <c r="Q67" s="0" t="s">
        <v>151</v>
      </c>
      <c r="R67" s="0" t="s">
        <v>152</v>
      </c>
      <c r="S67" s="0" t="s">
        <v>152</v>
      </c>
      <c r="T67" s="0" t="s">
        <v>152</v>
      </c>
      <c r="U67" s="0" t="s">
        <v>152</v>
      </c>
      <c r="V67" s="0" t="s">
        <v>152</v>
      </c>
      <c r="W67" s="0" t="s">
        <v>152</v>
      </c>
      <c r="X67" s="0" t="s">
        <v>152</v>
      </c>
      <c r="Y67" s="0" t="s">
        <v>152</v>
      </c>
      <c r="Z67" s="0" t="s">
        <v>152</v>
      </c>
      <c r="AA67" s="0" t="s">
        <v>152</v>
      </c>
      <c r="AB67" s="0" t="s">
        <v>152</v>
      </c>
      <c r="AC67" s="0" t="s">
        <v>188</v>
      </c>
    </row>
    <row r="68" customFormat="false" ht="12.8" hidden="true" customHeight="false" outlineLevel="0" collapsed="false">
      <c r="A68" s="5" t="s">
        <v>159</v>
      </c>
      <c r="B68" s="0" t="s">
        <v>148</v>
      </c>
      <c r="C68" s="0" t="s">
        <v>148</v>
      </c>
      <c r="D68" s="0" t="s">
        <v>148</v>
      </c>
      <c r="E68" s="0" t="s">
        <v>148</v>
      </c>
      <c r="F68" s="0" t="s">
        <v>149</v>
      </c>
      <c r="G68" s="0" t="s">
        <v>149</v>
      </c>
      <c r="H68" s="0" t="s">
        <v>149</v>
      </c>
      <c r="I68" s="0" t="s">
        <v>149</v>
      </c>
      <c r="J68" s="0" t="s">
        <v>149</v>
      </c>
      <c r="K68" s="0" t="s">
        <v>150</v>
      </c>
      <c r="L68" s="0" t="s">
        <v>150</v>
      </c>
      <c r="M68" s="0" t="s">
        <v>150</v>
      </c>
      <c r="N68" s="0" t="s">
        <v>151</v>
      </c>
      <c r="O68" s="0" t="s">
        <v>151</v>
      </c>
      <c r="P68" s="0" t="s">
        <v>151</v>
      </c>
      <c r="Q68" s="0" t="s">
        <v>151</v>
      </c>
      <c r="R68" s="0" t="s">
        <v>152</v>
      </c>
      <c r="S68" s="0" t="s">
        <v>152</v>
      </c>
      <c r="T68" s="0" t="s">
        <v>152</v>
      </c>
      <c r="U68" s="0" t="s">
        <v>152</v>
      </c>
      <c r="V68" s="0" t="s">
        <v>152</v>
      </c>
      <c r="W68" s="0" t="s">
        <v>152</v>
      </c>
      <c r="X68" s="0" t="s">
        <v>152</v>
      </c>
      <c r="Y68" s="0" t="s">
        <v>152</v>
      </c>
      <c r="Z68" s="0" t="s">
        <v>152</v>
      </c>
      <c r="AA68" s="0" t="s">
        <v>152</v>
      </c>
      <c r="AB68" s="0" t="s">
        <v>152</v>
      </c>
      <c r="AC68" s="0" t="s">
        <v>188</v>
      </c>
    </row>
    <row r="69" customFormat="false" ht="12.8" hidden="true" customHeight="false" outlineLevel="0" collapsed="false">
      <c r="A69" s="5" t="s">
        <v>160</v>
      </c>
      <c r="B69" s="0" t="s">
        <v>148</v>
      </c>
      <c r="C69" s="0" t="s">
        <v>148</v>
      </c>
      <c r="D69" s="0" t="s">
        <v>148</v>
      </c>
      <c r="E69" s="0" t="s">
        <v>148</v>
      </c>
      <c r="F69" s="0" t="s">
        <v>149</v>
      </c>
      <c r="G69" s="0" t="s">
        <v>149</v>
      </c>
      <c r="H69" s="0" t="s">
        <v>149</v>
      </c>
      <c r="I69" s="0" t="s">
        <v>149</v>
      </c>
      <c r="J69" s="0" t="s">
        <v>149</v>
      </c>
      <c r="K69" s="0" t="s">
        <v>150</v>
      </c>
      <c r="L69" s="0" t="s">
        <v>150</v>
      </c>
      <c r="M69" s="0" t="s">
        <v>150</v>
      </c>
      <c r="N69" s="0" t="s">
        <v>151</v>
      </c>
      <c r="O69" s="0" t="s">
        <v>151</v>
      </c>
      <c r="P69" s="0" t="s">
        <v>151</v>
      </c>
      <c r="Q69" s="0" t="s">
        <v>151</v>
      </c>
      <c r="R69" s="0" t="s">
        <v>152</v>
      </c>
      <c r="S69" s="0" t="s">
        <v>152</v>
      </c>
      <c r="T69" s="0" t="s">
        <v>152</v>
      </c>
      <c r="U69" s="0" t="s">
        <v>152</v>
      </c>
      <c r="V69" s="0" t="s">
        <v>152</v>
      </c>
      <c r="W69" s="0" t="s">
        <v>152</v>
      </c>
      <c r="X69" s="0" t="s">
        <v>152</v>
      </c>
      <c r="Y69" s="0" t="s">
        <v>152</v>
      </c>
      <c r="Z69" s="0" t="s">
        <v>152</v>
      </c>
      <c r="AA69" s="0" t="s">
        <v>152</v>
      </c>
      <c r="AB69" s="0" t="s">
        <v>152</v>
      </c>
      <c r="AC69" s="0" t="s">
        <v>188</v>
      </c>
    </row>
    <row r="70" customFormat="false" ht="12.8" hidden="true" customHeight="false" outlineLevel="0" collapsed="false">
      <c r="A70" s="5" t="s">
        <v>161</v>
      </c>
      <c r="B70" s="0" t="s">
        <v>148</v>
      </c>
      <c r="C70" s="0" t="s">
        <v>148</v>
      </c>
      <c r="D70" s="0" t="s">
        <v>148</v>
      </c>
      <c r="E70" s="0" t="s">
        <v>148</v>
      </c>
      <c r="F70" s="0" t="s">
        <v>149</v>
      </c>
      <c r="G70" s="0" t="s">
        <v>149</v>
      </c>
      <c r="H70" s="0" t="s">
        <v>149</v>
      </c>
      <c r="I70" s="0" t="s">
        <v>149</v>
      </c>
      <c r="J70" s="0" t="s">
        <v>149</v>
      </c>
      <c r="K70" s="0" t="s">
        <v>150</v>
      </c>
      <c r="L70" s="0" t="s">
        <v>150</v>
      </c>
      <c r="M70" s="0" t="s">
        <v>150</v>
      </c>
      <c r="N70" s="0" t="s">
        <v>151</v>
      </c>
      <c r="O70" s="0" t="s">
        <v>151</v>
      </c>
      <c r="P70" s="0" t="s">
        <v>151</v>
      </c>
      <c r="Q70" s="0" t="s">
        <v>151</v>
      </c>
      <c r="R70" s="0" t="s">
        <v>152</v>
      </c>
      <c r="S70" s="0" t="s">
        <v>152</v>
      </c>
      <c r="T70" s="0" t="s">
        <v>152</v>
      </c>
      <c r="U70" s="0" t="s">
        <v>152</v>
      </c>
      <c r="V70" s="0" t="s">
        <v>152</v>
      </c>
      <c r="W70" s="0" t="s">
        <v>152</v>
      </c>
      <c r="X70" s="0" t="s">
        <v>152</v>
      </c>
      <c r="Y70" s="0" t="s">
        <v>152</v>
      </c>
      <c r="Z70" s="0" t="s">
        <v>152</v>
      </c>
      <c r="AA70" s="0" t="s">
        <v>152</v>
      </c>
      <c r="AB70" s="0" t="s">
        <v>152</v>
      </c>
      <c r="AC70" s="0" t="s">
        <v>188</v>
      </c>
    </row>
    <row r="71" customFormat="false" ht="12.8" hidden="true" customHeight="false" outlineLevel="0" collapsed="false">
      <c r="A71" s="5" t="s">
        <v>162</v>
      </c>
      <c r="B71" s="0" t="s">
        <v>155</v>
      </c>
      <c r="C71" s="0" t="s">
        <v>148</v>
      </c>
      <c r="D71" s="0" t="s">
        <v>148</v>
      </c>
      <c r="E71" s="0" t="s">
        <v>148</v>
      </c>
      <c r="F71" s="0" t="s">
        <v>148</v>
      </c>
      <c r="G71" s="0" t="s">
        <v>148</v>
      </c>
      <c r="H71" s="0" t="s">
        <v>148</v>
      </c>
      <c r="I71" s="0" t="s">
        <v>149</v>
      </c>
      <c r="J71" s="0" t="s">
        <v>149</v>
      </c>
      <c r="K71" s="0" t="s">
        <v>149</v>
      </c>
      <c r="L71" s="0" t="s">
        <v>149</v>
      </c>
      <c r="M71" s="0" t="s">
        <v>150</v>
      </c>
      <c r="N71" s="0" t="s">
        <v>151</v>
      </c>
      <c r="O71" s="0" t="s">
        <v>151</v>
      </c>
      <c r="P71" s="0" t="s">
        <v>151</v>
      </c>
      <c r="Q71" s="0" t="s">
        <v>151</v>
      </c>
      <c r="R71" s="0" t="s">
        <v>152</v>
      </c>
      <c r="S71" s="0" t="s">
        <v>152</v>
      </c>
      <c r="T71" s="0" t="s">
        <v>152</v>
      </c>
      <c r="U71" s="0" t="s">
        <v>152</v>
      </c>
      <c r="V71" s="0" t="s">
        <v>152</v>
      </c>
      <c r="W71" s="0" t="s">
        <v>152</v>
      </c>
      <c r="X71" s="0" t="s">
        <v>152</v>
      </c>
      <c r="Y71" s="0" t="s">
        <v>152</v>
      </c>
      <c r="Z71" s="0" t="s">
        <v>152</v>
      </c>
      <c r="AA71" s="0" t="s">
        <v>152</v>
      </c>
      <c r="AB71" s="0" t="s">
        <v>152</v>
      </c>
      <c r="AC71" s="0" t="s">
        <v>188</v>
      </c>
    </row>
    <row r="72" customFormat="false" ht="12.8" hidden="true" customHeight="false" outlineLevel="0" collapsed="false">
      <c r="A72" s="5" t="s">
        <v>163</v>
      </c>
      <c r="B72" s="0" t="s">
        <v>148</v>
      </c>
      <c r="C72" s="0" t="s">
        <v>148</v>
      </c>
      <c r="D72" s="0" t="s">
        <v>148</v>
      </c>
      <c r="E72" s="0" t="s">
        <v>148</v>
      </c>
      <c r="F72" s="0" t="s">
        <v>149</v>
      </c>
      <c r="G72" s="0" t="s">
        <v>149</v>
      </c>
      <c r="H72" s="0" t="s">
        <v>149</v>
      </c>
      <c r="I72" s="0" t="s">
        <v>149</v>
      </c>
      <c r="J72" s="0" t="s">
        <v>149</v>
      </c>
      <c r="K72" s="0" t="s">
        <v>150</v>
      </c>
      <c r="L72" s="0" t="s">
        <v>150</v>
      </c>
      <c r="M72" s="0" t="s">
        <v>150</v>
      </c>
      <c r="N72" s="0" t="s">
        <v>151</v>
      </c>
      <c r="O72" s="0" t="s">
        <v>151</v>
      </c>
      <c r="P72" s="0" t="s">
        <v>151</v>
      </c>
      <c r="Q72" s="0" t="s">
        <v>151</v>
      </c>
      <c r="R72" s="0" t="s">
        <v>152</v>
      </c>
      <c r="S72" s="0" t="s">
        <v>152</v>
      </c>
      <c r="T72" s="0" t="s">
        <v>152</v>
      </c>
      <c r="U72" s="0" t="s">
        <v>152</v>
      </c>
      <c r="V72" s="0" t="s">
        <v>152</v>
      </c>
      <c r="W72" s="0" t="s">
        <v>152</v>
      </c>
      <c r="X72" s="0" t="s">
        <v>152</v>
      </c>
      <c r="Y72" s="0" t="s">
        <v>152</v>
      </c>
      <c r="Z72" s="0" t="s">
        <v>152</v>
      </c>
      <c r="AA72" s="0" t="s">
        <v>152</v>
      </c>
      <c r="AB72" s="0" t="s">
        <v>152</v>
      </c>
      <c r="AC72" s="0" t="s">
        <v>188</v>
      </c>
    </row>
    <row r="73" customFormat="false" ht="12.8" hidden="true" customHeight="false" outlineLevel="0" collapsed="false">
      <c r="A73" s="5" t="s">
        <v>164</v>
      </c>
      <c r="B73" s="0" t="s">
        <v>148</v>
      </c>
      <c r="C73" s="0" t="s">
        <v>148</v>
      </c>
      <c r="D73" s="0" t="s">
        <v>148</v>
      </c>
      <c r="E73" s="0" t="s">
        <v>148</v>
      </c>
      <c r="F73" s="0" t="s">
        <v>149</v>
      </c>
      <c r="G73" s="0" t="s">
        <v>149</v>
      </c>
      <c r="H73" s="0" t="s">
        <v>149</v>
      </c>
      <c r="I73" s="0" t="s">
        <v>149</v>
      </c>
      <c r="J73" s="0" t="s">
        <v>149</v>
      </c>
      <c r="K73" s="0" t="s">
        <v>150</v>
      </c>
      <c r="L73" s="0" t="s">
        <v>150</v>
      </c>
      <c r="M73" s="0" t="s">
        <v>150</v>
      </c>
      <c r="N73" s="0" t="s">
        <v>151</v>
      </c>
      <c r="O73" s="0" t="s">
        <v>151</v>
      </c>
      <c r="P73" s="0" t="s">
        <v>151</v>
      </c>
      <c r="Q73" s="0" t="s">
        <v>151</v>
      </c>
      <c r="R73" s="0" t="s">
        <v>152</v>
      </c>
      <c r="S73" s="0" t="s">
        <v>152</v>
      </c>
      <c r="T73" s="0" t="s">
        <v>152</v>
      </c>
      <c r="U73" s="0" t="s">
        <v>152</v>
      </c>
      <c r="V73" s="0" t="s">
        <v>152</v>
      </c>
      <c r="W73" s="0" t="s">
        <v>152</v>
      </c>
      <c r="X73" s="0" t="s">
        <v>152</v>
      </c>
      <c r="Y73" s="0" t="s">
        <v>152</v>
      </c>
      <c r="Z73" s="0" t="s">
        <v>152</v>
      </c>
      <c r="AA73" s="0" t="s">
        <v>152</v>
      </c>
      <c r="AB73" s="0" t="s">
        <v>152</v>
      </c>
      <c r="AC73" s="0" t="s">
        <v>188</v>
      </c>
    </row>
    <row r="74" customFormat="false" ht="12.8" hidden="true" customHeight="false" outlineLevel="0" collapsed="false">
      <c r="A74" s="5" t="s">
        <v>165</v>
      </c>
      <c r="B74" s="0" t="s">
        <v>148</v>
      </c>
      <c r="C74" s="0" t="s">
        <v>148</v>
      </c>
      <c r="D74" s="0" t="s">
        <v>148</v>
      </c>
      <c r="E74" s="0" t="s">
        <v>148</v>
      </c>
      <c r="F74" s="0" t="s">
        <v>149</v>
      </c>
      <c r="G74" s="0" t="s">
        <v>149</v>
      </c>
      <c r="H74" s="0" t="s">
        <v>149</v>
      </c>
      <c r="I74" s="0" t="s">
        <v>149</v>
      </c>
      <c r="J74" s="0" t="s">
        <v>149</v>
      </c>
      <c r="K74" s="0" t="s">
        <v>150</v>
      </c>
      <c r="L74" s="0" t="s">
        <v>150</v>
      </c>
      <c r="M74" s="0" t="s">
        <v>150</v>
      </c>
      <c r="N74" s="0" t="s">
        <v>151</v>
      </c>
      <c r="O74" s="0" t="s">
        <v>151</v>
      </c>
      <c r="P74" s="0" t="s">
        <v>151</v>
      </c>
      <c r="Q74" s="0" t="s">
        <v>151</v>
      </c>
      <c r="R74" s="0" t="s">
        <v>152</v>
      </c>
      <c r="S74" s="0" t="s">
        <v>152</v>
      </c>
      <c r="T74" s="0" t="s">
        <v>152</v>
      </c>
      <c r="U74" s="0" t="s">
        <v>152</v>
      </c>
      <c r="V74" s="0" t="s">
        <v>152</v>
      </c>
      <c r="W74" s="0" t="s">
        <v>152</v>
      </c>
      <c r="X74" s="0" t="s">
        <v>152</v>
      </c>
      <c r="Y74" s="0" t="s">
        <v>152</v>
      </c>
      <c r="Z74" s="0" t="s">
        <v>152</v>
      </c>
      <c r="AA74" s="0" t="s">
        <v>152</v>
      </c>
      <c r="AB74" s="0" t="s">
        <v>152</v>
      </c>
      <c r="AC74" s="0" t="s">
        <v>188</v>
      </c>
    </row>
    <row r="75" customFormat="false" ht="12.8" hidden="true" customHeight="false" outlineLevel="0" collapsed="false">
      <c r="A75" s="5" t="s">
        <v>166</v>
      </c>
      <c r="B75" s="0" t="s">
        <v>148</v>
      </c>
      <c r="C75" s="0" t="s">
        <v>148</v>
      </c>
      <c r="D75" s="0" t="s">
        <v>148</v>
      </c>
      <c r="E75" s="0" t="s">
        <v>148</v>
      </c>
      <c r="F75" s="0" t="s">
        <v>149</v>
      </c>
      <c r="G75" s="0" t="s">
        <v>149</v>
      </c>
      <c r="H75" s="0" t="s">
        <v>149</v>
      </c>
      <c r="I75" s="0" t="s">
        <v>149</v>
      </c>
      <c r="J75" s="0" t="s">
        <v>149</v>
      </c>
      <c r="K75" s="0" t="s">
        <v>150</v>
      </c>
      <c r="L75" s="0" t="s">
        <v>150</v>
      </c>
      <c r="M75" s="0" t="s">
        <v>150</v>
      </c>
      <c r="N75" s="0" t="s">
        <v>151</v>
      </c>
      <c r="O75" s="0" t="s">
        <v>151</v>
      </c>
      <c r="P75" s="0" t="s">
        <v>151</v>
      </c>
      <c r="Q75" s="0" t="s">
        <v>151</v>
      </c>
      <c r="R75" s="0" t="s">
        <v>152</v>
      </c>
      <c r="S75" s="0" t="s">
        <v>152</v>
      </c>
      <c r="T75" s="0" t="s">
        <v>152</v>
      </c>
      <c r="U75" s="0" t="s">
        <v>152</v>
      </c>
      <c r="V75" s="0" t="s">
        <v>152</v>
      </c>
      <c r="W75" s="0" t="s">
        <v>152</v>
      </c>
      <c r="X75" s="0" t="s">
        <v>152</v>
      </c>
      <c r="Y75" s="0" t="s">
        <v>152</v>
      </c>
      <c r="Z75" s="0" t="s">
        <v>152</v>
      </c>
      <c r="AA75" s="0" t="s">
        <v>152</v>
      </c>
      <c r="AB75" s="0" t="s">
        <v>152</v>
      </c>
      <c r="AC75" s="0" t="s">
        <v>188</v>
      </c>
    </row>
    <row r="76" customFormat="false" ht="12.8" hidden="true" customHeight="false" outlineLevel="0" collapsed="false">
      <c r="A76" s="5" t="s">
        <v>167</v>
      </c>
      <c r="B76" s="0" t="s">
        <v>148</v>
      </c>
      <c r="C76" s="0" t="s">
        <v>148</v>
      </c>
      <c r="D76" s="0" t="s">
        <v>148</v>
      </c>
      <c r="E76" s="0" t="s">
        <v>148</v>
      </c>
      <c r="F76" s="0" t="s">
        <v>149</v>
      </c>
      <c r="G76" s="0" t="s">
        <v>149</v>
      </c>
      <c r="H76" s="0" t="s">
        <v>149</v>
      </c>
      <c r="I76" s="0" t="s">
        <v>149</v>
      </c>
      <c r="J76" s="0" t="s">
        <v>149</v>
      </c>
      <c r="K76" s="0" t="s">
        <v>150</v>
      </c>
      <c r="L76" s="0" t="s">
        <v>150</v>
      </c>
      <c r="M76" s="0" t="s">
        <v>150</v>
      </c>
      <c r="N76" s="0" t="s">
        <v>151</v>
      </c>
      <c r="O76" s="0" t="s">
        <v>151</v>
      </c>
      <c r="P76" s="0" t="s">
        <v>151</v>
      </c>
      <c r="Q76" s="0" t="s">
        <v>151</v>
      </c>
      <c r="R76" s="0" t="s">
        <v>152</v>
      </c>
      <c r="S76" s="0" t="s">
        <v>152</v>
      </c>
      <c r="T76" s="0" t="s">
        <v>152</v>
      </c>
      <c r="U76" s="0" t="s">
        <v>152</v>
      </c>
      <c r="V76" s="0" t="s">
        <v>152</v>
      </c>
      <c r="W76" s="0" t="s">
        <v>152</v>
      </c>
      <c r="X76" s="0" t="s">
        <v>152</v>
      </c>
      <c r="Y76" s="0" t="s">
        <v>152</v>
      </c>
      <c r="Z76" s="0" t="s">
        <v>152</v>
      </c>
      <c r="AA76" s="0" t="s">
        <v>152</v>
      </c>
      <c r="AB76" s="0" t="s">
        <v>152</v>
      </c>
      <c r="AC76" s="0" t="s">
        <v>188</v>
      </c>
    </row>
    <row r="77" customFormat="false" ht="12.8" hidden="true" customHeight="false" outlineLevel="0" collapsed="false">
      <c r="A77" s="5" t="s">
        <v>168</v>
      </c>
      <c r="B77" s="0" t="s">
        <v>148</v>
      </c>
      <c r="C77" s="0" t="s">
        <v>148</v>
      </c>
      <c r="D77" s="0" t="s">
        <v>148</v>
      </c>
      <c r="E77" s="0" t="s">
        <v>148</v>
      </c>
      <c r="F77" s="0" t="s">
        <v>149</v>
      </c>
      <c r="G77" s="0" t="s">
        <v>149</v>
      </c>
      <c r="H77" s="0" t="s">
        <v>149</v>
      </c>
      <c r="I77" s="0" t="s">
        <v>149</v>
      </c>
      <c r="J77" s="0" t="s">
        <v>149</v>
      </c>
      <c r="K77" s="0" t="s">
        <v>150</v>
      </c>
      <c r="L77" s="0" t="s">
        <v>150</v>
      </c>
      <c r="M77" s="0" t="s">
        <v>150</v>
      </c>
      <c r="N77" s="0" t="s">
        <v>151</v>
      </c>
      <c r="O77" s="0" t="s">
        <v>151</v>
      </c>
      <c r="P77" s="0" t="s">
        <v>151</v>
      </c>
      <c r="Q77" s="0" t="s">
        <v>151</v>
      </c>
      <c r="R77" s="0" t="s">
        <v>152</v>
      </c>
      <c r="S77" s="0" t="s">
        <v>152</v>
      </c>
      <c r="T77" s="0" t="s">
        <v>152</v>
      </c>
      <c r="U77" s="0" t="s">
        <v>152</v>
      </c>
      <c r="V77" s="0" t="s">
        <v>152</v>
      </c>
      <c r="W77" s="0" t="s">
        <v>152</v>
      </c>
      <c r="X77" s="0" t="s">
        <v>152</v>
      </c>
      <c r="Y77" s="0" t="s">
        <v>152</v>
      </c>
      <c r="Z77" s="0" t="s">
        <v>152</v>
      </c>
      <c r="AA77" s="0" t="s">
        <v>152</v>
      </c>
      <c r="AB77" s="0" t="s">
        <v>152</v>
      </c>
      <c r="AC77" s="0" t="s">
        <v>188</v>
      </c>
    </row>
    <row r="78" customFormat="false" ht="12.8" hidden="true" customHeight="false" outlineLevel="0" collapsed="false">
      <c r="A78" s="5" t="s">
        <v>169</v>
      </c>
      <c r="B78" s="0" t="s">
        <v>148</v>
      </c>
      <c r="C78" s="0" t="s">
        <v>148</v>
      </c>
      <c r="D78" s="0" t="s">
        <v>148</v>
      </c>
      <c r="E78" s="0" t="s">
        <v>148</v>
      </c>
      <c r="F78" s="0" t="s">
        <v>149</v>
      </c>
      <c r="G78" s="0" t="s">
        <v>149</v>
      </c>
      <c r="H78" s="0" t="s">
        <v>149</v>
      </c>
      <c r="I78" s="0" t="s">
        <v>149</v>
      </c>
      <c r="J78" s="0" t="s">
        <v>149</v>
      </c>
      <c r="K78" s="0" t="s">
        <v>150</v>
      </c>
      <c r="L78" s="0" t="s">
        <v>150</v>
      </c>
      <c r="M78" s="0" t="s">
        <v>150</v>
      </c>
      <c r="N78" s="0" t="s">
        <v>151</v>
      </c>
      <c r="O78" s="0" t="s">
        <v>151</v>
      </c>
      <c r="P78" s="0" t="s">
        <v>151</v>
      </c>
      <c r="Q78" s="0" t="s">
        <v>151</v>
      </c>
      <c r="R78" s="0" t="s">
        <v>152</v>
      </c>
      <c r="S78" s="0" t="s">
        <v>152</v>
      </c>
      <c r="T78" s="0" t="s">
        <v>152</v>
      </c>
      <c r="U78" s="0" t="s">
        <v>152</v>
      </c>
      <c r="V78" s="0" t="s">
        <v>152</v>
      </c>
      <c r="W78" s="0" t="s">
        <v>152</v>
      </c>
      <c r="X78" s="0" t="s">
        <v>152</v>
      </c>
      <c r="Y78" s="0" t="s">
        <v>152</v>
      </c>
      <c r="Z78" s="0" t="s">
        <v>152</v>
      </c>
      <c r="AA78" s="0" t="s">
        <v>152</v>
      </c>
      <c r="AB78" s="0" t="s">
        <v>152</v>
      </c>
      <c r="AC78" s="0" t="s">
        <v>188</v>
      </c>
    </row>
    <row r="79" customFormat="false" ht="12.8" hidden="true" customHeight="false" outlineLevel="0" collapsed="false">
      <c r="A79" s="5" t="s">
        <v>170</v>
      </c>
      <c r="B79" s="0" t="s">
        <v>148</v>
      </c>
      <c r="C79" s="0" t="s">
        <v>148</v>
      </c>
      <c r="D79" s="0" t="s">
        <v>148</v>
      </c>
      <c r="E79" s="0" t="s">
        <v>148</v>
      </c>
      <c r="F79" s="0" t="s">
        <v>149</v>
      </c>
      <c r="G79" s="0" t="s">
        <v>149</v>
      </c>
      <c r="H79" s="0" t="s">
        <v>149</v>
      </c>
      <c r="I79" s="0" t="s">
        <v>149</v>
      </c>
      <c r="J79" s="0" t="s">
        <v>149</v>
      </c>
      <c r="K79" s="0" t="s">
        <v>150</v>
      </c>
      <c r="L79" s="0" t="s">
        <v>150</v>
      </c>
      <c r="M79" s="0" t="s">
        <v>150</v>
      </c>
      <c r="N79" s="0" t="s">
        <v>151</v>
      </c>
      <c r="O79" s="0" t="s">
        <v>151</v>
      </c>
      <c r="P79" s="0" t="s">
        <v>151</v>
      </c>
      <c r="Q79" s="0" t="s">
        <v>151</v>
      </c>
      <c r="R79" s="0" t="s">
        <v>152</v>
      </c>
      <c r="S79" s="0" t="s">
        <v>152</v>
      </c>
      <c r="T79" s="0" t="s">
        <v>152</v>
      </c>
      <c r="U79" s="0" t="s">
        <v>152</v>
      </c>
      <c r="V79" s="0" t="s">
        <v>152</v>
      </c>
      <c r="W79" s="0" t="s">
        <v>152</v>
      </c>
      <c r="X79" s="0" t="s">
        <v>152</v>
      </c>
      <c r="Y79" s="0" t="s">
        <v>152</v>
      </c>
      <c r="Z79" s="0" t="s">
        <v>152</v>
      </c>
      <c r="AA79" s="0" t="s">
        <v>152</v>
      </c>
      <c r="AB79" s="0" t="s">
        <v>152</v>
      </c>
      <c r="AC79" s="0" t="s">
        <v>188</v>
      </c>
    </row>
    <row r="80" customFormat="false" ht="12.8" hidden="true" customHeight="false" outlineLevel="0" collapsed="false">
      <c r="A80" s="5" t="s">
        <v>171</v>
      </c>
      <c r="B80" s="0" t="s">
        <v>148</v>
      </c>
      <c r="C80" s="0" t="s">
        <v>148</v>
      </c>
      <c r="D80" s="0" t="s">
        <v>148</v>
      </c>
      <c r="E80" s="0" t="s">
        <v>148</v>
      </c>
      <c r="F80" s="0" t="s">
        <v>149</v>
      </c>
      <c r="G80" s="0" t="s">
        <v>149</v>
      </c>
      <c r="H80" s="0" t="s">
        <v>149</v>
      </c>
      <c r="I80" s="0" t="s">
        <v>149</v>
      </c>
      <c r="J80" s="0" t="s">
        <v>149</v>
      </c>
      <c r="K80" s="0" t="s">
        <v>150</v>
      </c>
      <c r="L80" s="0" t="s">
        <v>150</v>
      </c>
      <c r="M80" s="0" t="s">
        <v>150</v>
      </c>
      <c r="N80" s="0" t="s">
        <v>151</v>
      </c>
      <c r="O80" s="0" t="s">
        <v>151</v>
      </c>
      <c r="P80" s="0" t="s">
        <v>151</v>
      </c>
      <c r="Q80" s="0" t="s">
        <v>151</v>
      </c>
      <c r="R80" s="0" t="s">
        <v>152</v>
      </c>
      <c r="S80" s="0" t="s">
        <v>152</v>
      </c>
      <c r="T80" s="0" t="s">
        <v>152</v>
      </c>
      <c r="U80" s="0" t="s">
        <v>152</v>
      </c>
      <c r="V80" s="0" t="s">
        <v>152</v>
      </c>
      <c r="W80" s="0" t="s">
        <v>152</v>
      </c>
      <c r="X80" s="0" t="s">
        <v>152</v>
      </c>
      <c r="Y80" s="0" t="s">
        <v>152</v>
      </c>
      <c r="Z80" s="0" t="s">
        <v>152</v>
      </c>
      <c r="AA80" s="0" t="s">
        <v>152</v>
      </c>
      <c r="AB80" s="0" t="s">
        <v>152</v>
      </c>
      <c r="AC80" s="0" t="s">
        <v>188</v>
      </c>
    </row>
    <row r="81" customFormat="false" ht="12.8" hidden="true" customHeight="false" outlineLevel="0" collapsed="false">
      <c r="A81" s="5" t="s">
        <v>172</v>
      </c>
      <c r="B81" s="0" t="s">
        <v>148</v>
      </c>
      <c r="C81" s="0" t="s">
        <v>148</v>
      </c>
      <c r="D81" s="0" t="s">
        <v>148</v>
      </c>
      <c r="E81" s="0" t="s">
        <v>148</v>
      </c>
      <c r="F81" s="0" t="s">
        <v>149</v>
      </c>
      <c r="G81" s="0" t="s">
        <v>149</v>
      </c>
      <c r="H81" s="0" t="s">
        <v>149</v>
      </c>
      <c r="I81" s="0" t="s">
        <v>149</v>
      </c>
      <c r="J81" s="0" t="s">
        <v>149</v>
      </c>
      <c r="K81" s="0" t="s">
        <v>150</v>
      </c>
      <c r="L81" s="0" t="s">
        <v>150</v>
      </c>
      <c r="M81" s="0" t="s">
        <v>150</v>
      </c>
      <c r="N81" s="0" t="s">
        <v>151</v>
      </c>
      <c r="O81" s="0" t="s">
        <v>151</v>
      </c>
      <c r="P81" s="0" t="s">
        <v>151</v>
      </c>
      <c r="Q81" s="0" t="s">
        <v>151</v>
      </c>
      <c r="R81" s="0" t="s">
        <v>152</v>
      </c>
      <c r="S81" s="0" t="s">
        <v>152</v>
      </c>
      <c r="T81" s="0" t="s">
        <v>152</v>
      </c>
      <c r="U81" s="0" t="s">
        <v>152</v>
      </c>
      <c r="V81" s="0" t="s">
        <v>152</v>
      </c>
      <c r="W81" s="0" t="s">
        <v>152</v>
      </c>
      <c r="X81" s="0" t="s">
        <v>152</v>
      </c>
      <c r="Y81" s="0" t="s">
        <v>152</v>
      </c>
      <c r="Z81" s="0" t="s">
        <v>152</v>
      </c>
      <c r="AA81" s="0" t="s">
        <v>152</v>
      </c>
      <c r="AB81" s="0" t="s">
        <v>152</v>
      </c>
      <c r="AC81" s="0" t="s">
        <v>188</v>
      </c>
    </row>
    <row r="82" customFormat="false" ht="12.8" hidden="true" customHeight="false" outlineLevel="0" collapsed="false">
      <c r="A82" s="5" t="s">
        <v>173</v>
      </c>
      <c r="B82" s="0" t="s">
        <v>148</v>
      </c>
      <c r="C82" s="0" t="s">
        <v>148</v>
      </c>
      <c r="D82" s="0" t="s">
        <v>148</v>
      </c>
      <c r="E82" s="0" t="s">
        <v>148</v>
      </c>
      <c r="F82" s="0" t="s">
        <v>149</v>
      </c>
      <c r="G82" s="0" t="s">
        <v>149</v>
      </c>
      <c r="H82" s="0" t="s">
        <v>149</v>
      </c>
      <c r="I82" s="0" t="s">
        <v>149</v>
      </c>
      <c r="J82" s="0" t="s">
        <v>149</v>
      </c>
      <c r="K82" s="0" t="s">
        <v>150</v>
      </c>
      <c r="L82" s="0" t="s">
        <v>150</v>
      </c>
      <c r="M82" s="0" t="s">
        <v>150</v>
      </c>
      <c r="N82" s="0" t="s">
        <v>151</v>
      </c>
      <c r="O82" s="0" t="s">
        <v>151</v>
      </c>
      <c r="P82" s="0" t="s">
        <v>151</v>
      </c>
      <c r="Q82" s="0" t="s">
        <v>151</v>
      </c>
      <c r="R82" s="0" t="s">
        <v>152</v>
      </c>
      <c r="S82" s="0" t="s">
        <v>152</v>
      </c>
      <c r="T82" s="0" t="s">
        <v>152</v>
      </c>
      <c r="U82" s="0" t="s">
        <v>152</v>
      </c>
      <c r="V82" s="0" t="s">
        <v>152</v>
      </c>
      <c r="W82" s="0" t="s">
        <v>152</v>
      </c>
      <c r="X82" s="0" t="s">
        <v>152</v>
      </c>
      <c r="Y82" s="0" t="s">
        <v>152</v>
      </c>
      <c r="Z82" s="0" t="s">
        <v>152</v>
      </c>
      <c r="AA82" s="0" t="s">
        <v>152</v>
      </c>
      <c r="AB82" s="0" t="s">
        <v>152</v>
      </c>
      <c r="AC82" s="0" t="s">
        <v>188</v>
      </c>
    </row>
    <row r="83" customFormat="false" ht="12.8" hidden="true" customHeight="false" outlineLevel="0" collapsed="false">
      <c r="A83" s="5" t="s">
        <v>174</v>
      </c>
      <c r="B83" s="0" t="s">
        <v>148</v>
      </c>
      <c r="C83" s="0" t="s">
        <v>148</v>
      </c>
      <c r="D83" s="0" t="s">
        <v>148</v>
      </c>
      <c r="E83" s="0" t="s">
        <v>148</v>
      </c>
      <c r="F83" s="0" t="s">
        <v>149</v>
      </c>
      <c r="G83" s="0" t="s">
        <v>149</v>
      </c>
      <c r="H83" s="0" t="s">
        <v>149</v>
      </c>
      <c r="I83" s="0" t="s">
        <v>149</v>
      </c>
      <c r="J83" s="0" t="s">
        <v>149</v>
      </c>
      <c r="K83" s="0" t="s">
        <v>150</v>
      </c>
      <c r="L83" s="0" t="s">
        <v>150</v>
      </c>
      <c r="M83" s="0" t="s">
        <v>150</v>
      </c>
      <c r="N83" s="0" t="s">
        <v>151</v>
      </c>
      <c r="O83" s="0" t="s">
        <v>151</v>
      </c>
      <c r="P83" s="0" t="s">
        <v>151</v>
      </c>
      <c r="Q83" s="0" t="s">
        <v>151</v>
      </c>
      <c r="R83" s="0" t="s">
        <v>152</v>
      </c>
      <c r="S83" s="0" t="s">
        <v>152</v>
      </c>
      <c r="T83" s="0" t="s">
        <v>152</v>
      </c>
      <c r="U83" s="0" t="s">
        <v>152</v>
      </c>
      <c r="V83" s="0" t="s">
        <v>152</v>
      </c>
      <c r="W83" s="0" t="s">
        <v>152</v>
      </c>
      <c r="X83" s="0" t="s">
        <v>152</v>
      </c>
      <c r="Y83" s="0" t="s">
        <v>152</v>
      </c>
      <c r="Z83" s="0" t="s">
        <v>152</v>
      </c>
      <c r="AA83" s="0" t="s">
        <v>152</v>
      </c>
      <c r="AB83" s="0" t="s">
        <v>152</v>
      </c>
      <c r="AC83" s="0" t="s">
        <v>188</v>
      </c>
    </row>
    <row r="84" customFormat="false" ht="12.8" hidden="true" customHeight="false" outlineLevel="0" collapsed="false">
      <c r="A84" s="5" t="s">
        <v>175</v>
      </c>
      <c r="B84" s="0" t="s">
        <v>148</v>
      </c>
      <c r="C84" s="0" t="s">
        <v>148</v>
      </c>
      <c r="D84" s="0" t="s">
        <v>148</v>
      </c>
      <c r="E84" s="0" t="s">
        <v>148</v>
      </c>
      <c r="F84" s="0" t="s">
        <v>149</v>
      </c>
      <c r="G84" s="0" t="s">
        <v>149</v>
      </c>
      <c r="H84" s="0" t="s">
        <v>149</v>
      </c>
      <c r="I84" s="0" t="s">
        <v>149</v>
      </c>
      <c r="J84" s="0" t="s">
        <v>149</v>
      </c>
      <c r="K84" s="0" t="s">
        <v>150</v>
      </c>
      <c r="L84" s="0" t="s">
        <v>150</v>
      </c>
      <c r="M84" s="0" t="s">
        <v>150</v>
      </c>
      <c r="N84" s="0" t="s">
        <v>151</v>
      </c>
      <c r="O84" s="0" t="s">
        <v>151</v>
      </c>
      <c r="P84" s="0" t="s">
        <v>151</v>
      </c>
      <c r="Q84" s="0" t="s">
        <v>151</v>
      </c>
      <c r="R84" s="0" t="s">
        <v>152</v>
      </c>
      <c r="S84" s="0" t="s">
        <v>152</v>
      </c>
      <c r="T84" s="0" t="s">
        <v>152</v>
      </c>
      <c r="U84" s="0" t="s">
        <v>152</v>
      </c>
      <c r="V84" s="0" t="s">
        <v>152</v>
      </c>
      <c r="W84" s="0" t="s">
        <v>152</v>
      </c>
      <c r="X84" s="0" t="s">
        <v>152</v>
      </c>
      <c r="Y84" s="0" t="s">
        <v>152</v>
      </c>
      <c r="Z84" s="0" t="s">
        <v>152</v>
      </c>
      <c r="AA84" s="0" t="s">
        <v>152</v>
      </c>
      <c r="AB84" s="0" t="s">
        <v>152</v>
      </c>
      <c r="AC84" s="0" t="s">
        <v>188</v>
      </c>
    </row>
    <row r="85" customFormat="false" ht="12.8" hidden="true" customHeight="false" outlineLevel="0" collapsed="false">
      <c r="A85" s="5" t="s">
        <v>176</v>
      </c>
      <c r="B85" s="0" t="s">
        <v>148</v>
      </c>
      <c r="C85" s="0" t="s">
        <v>148</v>
      </c>
      <c r="D85" s="0" t="s">
        <v>148</v>
      </c>
      <c r="E85" s="0" t="s">
        <v>148</v>
      </c>
      <c r="F85" s="0" t="s">
        <v>149</v>
      </c>
      <c r="G85" s="0" t="s">
        <v>149</v>
      </c>
      <c r="H85" s="0" t="s">
        <v>149</v>
      </c>
      <c r="I85" s="0" t="s">
        <v>149</v>
      </c>
      <c r="J85" s="0" t="s">
        <v>149</v>
      </c>
      <c r="K85" s="0" t="s">
        <v>150</v>
      </c>
      <c r="L85" s="0" t="s">
        <v>150</v>
      </c>
      <c r="M85" s="0" t="s">
        <v>150</v>
      </c>
      <c r="N85" s="0" t="s">
        <v>151</v>
      </c>
      <c r="O85" s="0" t="s">
        <v>151</v>
      </c>
      <c r="P85" s="0" t="s">
        <v>151</v>
      </c>
      <c r="Q85" s="0" t="s">
        <v>151</v>
      </c>
      <c r="R85" s="0" t="s">
        <v>152</v>
      </c>
      <c r="S85" s="0" t="s">
        <v>152</v>
      </c>
      <c r="T85" s="0" t="s">
        <v>152</v>
      </c>
      <c r="U85" s="0" t="s">
        <v>152</v>
      </c>
      <c r="V85" s="0" t="s">
        <v>152</v>
      </c>
      <c r="W85" s="0" t="s">
        <v>152</v>
      </c>
      <c r="X85" s="0" t="s">
        <v>152</v>
      </c>
      <c r="Y85" s="0" t="s">
        <v>152</v>
      </c>
      <c r="Z85" s="0" t="s">
        <v>152</v>
      </c>
      <c r="AA85" s="0" t="s">
        <v>152</v>
      </c>
      <c r="AB85" s="0" t="s">
        <v>152</v>
      </c>
      <c r="AC85" s="0" t="s">
        <v>188</v>
      </c>
    </row>
    <row r="86" customFormat="false" ht="12.8" hidden="true" customHeight="false" outlineLevel="0" collapsed="false">
      <c r="A86" s="5" t="s">
        <v>177</v>
      </c>
      <c r="B86" s="0" t="s">
        <v>148</v>
      </c>
      <c r="C86" s="0" t="s">
        <v>148</v>
      </c>
      <c r="D86" s="0" t="s">
        <v>148</v>
      </c>
      <c r="E86" s="0" t="s">
        <v>148</v>
      </c>
      <c r="F86" s="0" t="s">
        <v>149</v>
      </c>
      <c r="G86" s="0" t="s">
        <v>149</v>
      </c>
      <c r="H86" s="0" t="s">
        <v>149</v>
      </c>
      <c r="I86" s="0" t="s">
        <v>149</v>
      </c>
      <c r="J86" s="0" t="s">
        <v>149</v>
      </c>
      <c r="K86" s="0" t="s">
        <v>150</v>
      </c>
      <c r="L86" s="0" t="s">
        <v>150</v>
      </c>
      <c r="M86" s="0" t="s">
        <v>150</v>
      </c>
      <c r="N86" s="0" t="s">
        <v>151</v>
      </c>
      <c r="O86" s="0" t="s">
        <v>151</v>
      </c>
      <c r="P86" s="0" t="s">
        <v>151</v>
      </c>
      <c r="Q86" s="0" t="s">
        <v>151</v>
      </c>
      <c r="R86" s="0" t="s">
        <v>152</v>
      </c>
      <c r="S86" s="0" t="s">
        <v>152</v>
      </c>
      <c r="T86" s="0" t="s">
        <v>152</v>
      </c>
      <c r="U86" s="0" t="s">
        <v>152</v>
      </c>
      <c r="V86" s="0" t="s">
        <v>152</v>
      </c>
      <c r="W86" s="0" t="s">
        <v>152</v>
      </c>
      <c r="X86" s="0" t="s">
        <v>152</v>
      </c>
      <c r="Y86" s="0" t="s">
        <v>152</v>
      </c>
      <c r="Z86" s="0" t="s">
        <v>152</v>
      </c>
      <c r="AA86" s="0" t="s">
        <v>152</v>
      </c>
      <c r="AB86" s="0" t="s">
        <v>152</v>
      </c>
      <c r="AC86" s="0" t="s">
        <v>188</v>
      </c>
    </row>
    <row r="87" customFormat="false" ht="12.8" hidden="true" customHeight="false" outlineLevel="0" collapsed="false">
      <c r="A87" s="5" t="s">
        <v>178</v>
      </c>
      <c r="B87" s="0" t="s">
        <v>155</v>
      </c>
      <c r="C87" s="0" t="s">
        <v>155</v>
      </c>
      <c r="D87" s="0" t="s">
        <v>155</v>
      </c>
      <c r="E87" s="0" t="s">
        <v>148</v>
      </c>
      <c r="F87" s="0" t="s">
        <v>148</v>
      </c>
      <c r="G87" s="0" t="s">
        <v>148</v>
      </c>
      <c r="H87" s="0" t="s">
        <v>148</v>
      </c>
      <c r="I87" s="0" t="s">
        <v>148</v>
      </c>
      <c r="J87" s="0" t="s">
        <v>149</v>
      </c>
      <c r="K87" s="0" t="s">
        <v>149</v>
      </c>
      <c r="L87" s="0" t="s">
        <v>150</v>
      </c>
      <c r="M87" s="0" t="s">
        <v>150</v>
      </c>
      <c r="N87" s="0" t="s">
        <v>150</v>
      </c>
      <c r="O87" s="0" t="s">
        <v>150</v>
      </c>
      <c r="P87" s="0" t="s">
        <v>151</v>
      </c>
      <c r="Q87" s="0" t="s">
        <v>151</v>
      </c>
      <c r="R87" s="0" t="s">
        <v>151</v>
      </c>
      <c r="S87" s="0" t="s">
        <v>151</v>
      </c>
      <c r="T87" s="0" t="s">
        <v>152</v>
      </c>
      <c r="U87" s="0" t="s">
        <v>152</v>
      </c>
      <c r="V87" s="0" t="s">
        <v>152</v>
      </c>
      <c r="W87" s="0" t="s">
        <v>152</v>
      </c>
      <c r="X87" s="0" t="s">
        <v>152</v>
      </c>
      <c r="Y87" s="0" t="s">
        <v>152</v>
      </c>
      <c r="Z87" s="0" t="s">
        <v>152</v>
      </c>
      <c r="AA87" s="0" t="s">
        <v>152</v>
      </c>
      <c r="AB87" s="0" t="s">
        <v>152</v>
      </c>
      <c r="AC87" s="0" t="s">
        <v>188</v>
      </c>
    </row>
    <row r="88" customFormat="false" ht="12.8" hidden="true" customHeight="false" outlineLevel="0" collapsed="false">
      <c r="A88" s="5" t="s">
        <v>179</v>
      </c>
      <c r="B88" s="0" t="s">
        <v>148</v>
      </c>
      <c r="C88" s="0" t="s">
        <v>148</v>
      </c>
      <c r="D88" s="0" t="s">
        <v>148</v>
      </c>
      <c r="E88" s="0" t="s">
        <v>148</v>
      </c>
      <c r="F88" s="0" t="s">
        <v>149</v>
      </c>
      <c r="G88" s="0" t="s">
        <v>149</v>
      </c>
      <c r="H88" s="0" t="s">
        <v>149</v>
      </c>
      <c r="I88" s="0" t="s">
        <v>149</v>
      </c>
      <c r="J88" s="0" t="s">
        <v>149</v>
      </c>
      <c r="K88" s="0" t="s">
        <v>150</v>
      </c>
      <c r="L88" s="0" t="s">
        <v>150</v>
      </c>
      <c r="M88" s="0" t="s">
        <v>150</v>
      </c>
      <c r="N88" s="0" t="s">
        <v>151</v>
      </c>
      <c r="O88" s="0" t="s">
        <v>151</v>
      </c>
      <c r="P88" s="0" t="s">
        <v>151</v>
      </c>
      <c r="Q88" s="0" t="s">
        <v>151</v>
      </c>
      <c r="R88" s="0" t="s">
        <v>152</v>
      </c>
      <c r="S88" s="0" t="s">
        <v>152</v>
      </c>
      <c r="T88" s="0" t="s">
        <v>152</v>
      </c>
      <c r="U88" s="0" t="s">
        <v>152</v>
      </c>
      <c r="V88" s="0" t="s">
        <v>152</v>
      </c>
      <c r="W88" s="0" t="s">
        <v>152</v>
      </c>
      <c r="X88" s="0" t="s">
        <v>152</v>
      </c>
      <c r="Y88" s="0" t="s">
        <v>152</v>
      </c>
      <c r="Z88" s="0" t="s">
        <v>152</v>
      </c>
      <c r="AA88" s="0" t="s">
        <v>152</v>
      </c>
      <c r="AB88" s="0" t="s">
        <v>152</v>
      </c>
      <c r="AC88" s="0" t="s">
        <v>188</v>
      </c>
    </row>
    <row r="89" customFormat="false" ht="12.8" hidden="true" customHeight="false" outlineLevel="0" collapsed="false">
      <c r="A89" s="5" t="s">
        <v>180</v>
      </c>
      <c r="B89" s="0" t="s">
        <v>148</v>
      </c>
      <c r="C89" s="0" t="s">
        <v>148</v>
      </c>
      <c r="D89" s="0" t="s">
        <v>148</v>
      </c>
      <c r="E89" s="0" t="s">
        <v>148</v>
      </c>
      <c r="F89" s="0" t="s">
        <v>149</v>
      </c>
      <c r="G89" s="0" t="s">
        <v>149</v>
      </c>
      <c r="H89" s="0" t="s">
        <v>149</v>
      </c>
      <c r="I89" s="0" t="s">
        <v>149</v>
      </c>
      <c r="J89" s="0" t="s">
        <v>149</v>
      </c>
      <c r="K89" s="0" t="s">
        <v>150</v>
      </c>
      <c r="L89" s="0" t="s">
        <v>150</v>
      </c>
      <c r="M89" s="0" t="s">
        <v>150</v>
      </c>
      <c r="N89" s="0" t="s">
        <v>151</v>
      </c>
      <c r="O89" s="0" t="s">
        <v>151</v>
      </c>
      <c r="P89" s="0" t="s">
        <v>151</v>
      </c>
      <c r="Q89" s="0" t="s">
        <v>151</v>
      </c>
      <c r="R89" s="0" t="s">
        <v>152</v>
      </c>
      <c r="S89" s="0" t="s">
        <v>152</v>
      </c>
      <c r="T89" s="0" t="s">
        <v>152</v>
      </c>
      <c r="U89" s="0" t="s">
        <v>152</v>
      </c>
      <c r="V89" s="0" t="s">
        <v>152</v>
      </c>
      <c r="W89" s="0" t="s">
        <v>152</v>
      </c>
      <c r="X89" s="0" t="s">
        <v>152</v>
      </c>
      <c r="Y89" s="0" t="s">
        <v>152</v>
      </c>
      <c r="Z89" s="0" t="s">
        <v>152</v>
      </c>
      <c r="AA89" s="0" t="s">
        <v>152</v>
      </c>
      <c r="AB89" s="0" t="s">
        <v>152</v>
      </c>
      <c r="AC89" s="0" t="s">
        <v>188</v>
      </c>
    </row>
    <row r="90" customFormat="false" ht="12.8" hidden="true" customHeight="false" outlineLevel="0" collapsed="false">
      <c r="A90" s="5" t="s">
        <v>181</v>
      </c>
      <c r="B90" s="0" t="s">
        <v>148</v>
      </c>
      <c r="C90" s="0" t="s">
        <v>148</v>
      </c>
      <c r="D90" s="0" t="s">
        <v>148</v>
      </c>
      <c r="E90" s="0" t="s">
        <v>148</v>
      </c>
      <c r="F90" s="0" t="s">
        <v>149</v>
      </c>
      <c r="G90" s="0" t="s">
        <v>149</v>
      </c>
      <c r="H90" s="0" t="s">
        <v>149</v>
      </c>
      <c r="I90" s="0" t="s">
        <v>149</v>
      </c>
      <c r="J90" s="0" t="s">
        <v>149</v>
      </c>
      <c r="K90" s="0" t="s">
        <v>150</v>
      </c>
      <c r="L90" s="0" t="s">
        <v>150</v>
      </c>
      <c r="M90" s="0" t="s">
        <v>150</v>
      </c>
      <c r="N90" s="0" t="s">
        <v>151</v>
      </c>
      <c r="O90" s="0" t="s">
        <v>151</v>
      </c>
      <c r="P90" s="0" t="s">
        <v>151</v>
      </c>
      <c r="Q90" s="0" t="s">
        <v>151</v>
      </c>
      <c r="R90" s="0" t="s">
        <v>152</v>
      </c>
      <c r="S90" s="0" t="s">
        <v>152</v>
      </c>
      <c r="T90" s="0" t="s">
        <v>152</v>
      </c>
      <c r="U90" s="0" t="s">
        <v>152</v>
      </c>
      <c r="V90" s="0" t="s">
        <v>152</v>
      </c>
      <c r="W90" s="0" t="s">
        <v>152</v>
      </c>
      <c r="X90" s="0" t="s">
        <v>152</v>
      </c>
      <c r="Y90" s="0" t="s">
        <v>152</v>
      </c>
      <c r="Z90" s="0" t="s">
        <v>152</v>
      </c>
      <c r="AA90" s="0" t="s">
        <v>152</v>
      </c>
      <c r="AB90" s="0" t="s">
        <v>152</v>
      </c>
      <c r="AC90" s="0" t="s">
        <v>188</v>
      </c>
    </row>
    <row r="91" customFormat="false" ht="12.8" hidden="true" customHeight="false" outlineLevel="0" collapsed="false">
      <c r="A91" s="5" t="s">
        <v>182</v>
      </c>
      <c r="B91" s="0" t="s">
        <v>148</v>
      </c>
      <c r="C91" s="0" t="s">
        <v>148</v>
      </c>
      <c r="D91" s="0" t="s">
        <v>148</v>
      </c>
      <c r="E91" s="0" t="s">
        <v>148</v>
      </c>
      <c r="F91" s="0" t="s">
        <v>149</v>
      </c>
      <c r="G91" s="0" t="s">
        <v>149</v>
      </c>
      <c r="H91" s="0" t="s">
        <v>149</v>
      </c>
      <c r="I91" s="0" t="s">
        <v>149</v>
      </c>
      <c r="J91" s="0" t="s">
        <v>149</v>
      </c>
      <c r="K91" s="0" t="s">
        <v>150</v>
      </c>
      <c r="L91" s="0" t="s">
        <v>150</v>
      </c>
      <c r="M91" s="0" t="s">
        <v>150</v>
      </c>
      <c r="N91" s="0" t="s">
        <v>151</v>
      </c>
      <c r="O91" s="0" t="s">
        <v>151</v>
      </c>
      <c r="P91" s="0" t="s">
        <v>151</v>
      </c>
      <c r="Q91" s="0" t="s">
        <v>151</v>
      </c>
      <c r="R91" s="0" t="s">
        <v>152</v>
      </c>
      <c r="S91" s="0" t="s">
        <v>152</v>
      </c>
      <c r="T91" s="0" t="s">
        <v>152</v>
      </c>
      <c r="U91" s="0" t="s">
        <v>152</v>
      </c>
      <c r="V91" s="0" t="s">
        <v>152</v>
      </c>
      <c r="W91" s="0" t="s">
        <v>152</v>
      </c>
      <c r="X91" s="0" t="s">
        <v>152</v>
      </c>
      <c r="Y91" s="0" t="s">
        <v>152</v>
      </c>
      <c r="Z91" s="0" t="s">
        <v>152</v>
      </c>
      <c r="AA91" s="0" t="s">
        <v>152</v>
      </c>
      <c r="AB91" s="0" t="s">
        <v>152</v>
      </c>
      <c r="AC91" s="0" t="s">
        <v>188</v>
      </c>
    </row>
    <row r="92" customFormat="false" ht="12.8" hidden="true" customHeight="false" outlineLevel="0" collapsed="false">
      <c r="A92" s="5" t="s">
        <v>183</v>
      </c>
      <c r="B92" s="0" t="s">
        <v>148</v>
      </c>
      <c r="C92" s="0" t="s">
        <v>148</v>
      </c>
      <c r="D92" s="0" t="s">
        <v>148</v>
      </c>
      <c r="E92" s="0" t="s">
        <v>148</v>
      </c>
      <c r="F92" s="0" t="s">
        <v>149</v>
      </c>
      <c r="G92" s="0" t="s">
        <v>149</v>
      </c>
      <c r="H92" s="0" t="s">
        <v>149</v>
      </c>
      <c r="I92" s="0" t="s">
        <v>149</v>
      </c>
      <c r="J92" s="0" t="s">
        <v>149</v>
      </c>
      <c r="K92" s="0" t="s">
        <v>150</v>
      </c>
      <c r="L92" s="0" t="s">
        <v>150</v>
      </c>
      <c r="M92" s="0" t="s">
        <v>150</v>
      </c>
      <c r="N92" s="0" t="s">
        <v>151</v>
      </c>
      <c r="O92" s="0" t="s">
        <v>151</v>
      </c>
      <c r="P92" s="0" t="s">
        <v>151</v>
      </c>
      <c r="Q92" s="0" t="s">
        <v>151</v>
      </c>
      <c r="R92" s="0" t="s">
        <v>152</v>
      </c>
      <c r="S92" s="0" t="s">
        <v>152</v>
      </c>
      <c r="T92" s="0" t="s">
        <v>152</v>
      </c>
      <c r="U92" s="0" t="s">
        <v>152</v>
      </c>
      <c r="V92" s="0" t="s">
        <v>152</v>
      </c>
      <c r="W92" s="0" t="s">
        <v>152</v>
      </c>
      <c r="X92" s="0" t="s">
        <v>152</v>
      </c>
      <c r="Y92" s="0" t="s">
        <v>152</v>
      </c>
      <c r="Z92" s="0" t="s">
        <v>152</v>
      </c>
      <c r="AA92" s="0" t="s">
        <v>152</v>
      </c>
      <c r="AB92" s="0" t="s">
        <v>152</v>
      </c>
      <c r="AC92" s="0" t="s">
        <v>188</v>
      </c>
    </row>
    <row r="93" customFormat="false" ht="12.8" hidden="true" customHeight="false" outlineLevel="0" collapsed="false">
      <c r="A93" s="5" t="s">
        <v>184</v>
      </c>
      <c r="B93" s="0" t="s">
        <v>148</v>
      </c>
      <c r="C93" s="0" t="s">
        <v>148</v>
      </c>
      <c r="D93" s="0" t="s">
        <v>148</v>
      </c>
      <c r="E93" s="0" t="s">
        <v>148</v>
      </c>
      <c r="F93" s="0" t="s">
        <v>149</v>
      </c>
      <c r="G93" s="0" t="s">
        <v>149</v>
      </c>
      <c r="H93" s="0" t="s">
        <v>149</v>
      </c>
      <c r="I93" s="0" t="s">
        <v>149</v>
      </c>
      <c r="J93" s="0" t="s">
        <v>149</v>
      </c>
      <c r="K93" s="0" t="s">
        <v>150</v>
      </c>
      <c r="L93" s="0" t="s">
        <v>150</v>
      </c>
      <c r="M93" s="0" t="s">
        <v>150</v>
      </c>
      <c r="N93" s="0" t="s">
        <v>151</v>
      </c>
      <c r="O93" s="0" t="s">
        <v>151</v>
      </c>
      <c r="P93" s="0" t="s">
        <v>151</v>
      </c>
      <c r="Q93" s="0" t="s">
        <v>151</v>
      </c>
      <c r="R93" s="0" t="s">
        <v>152</v>
      </c>
      <c r="S93" s="0" t="s">
        <v>152</v>
      </c>
      <c r="T93" s="0" t="s">
        <v>152</v>
      </c>
      <c r="U93" s="0" t="s">
        <v>152</v>
      </c>
      <c r="V93" s="0" t="s">
        <v>152</v>
      </c>
      <c r="W93" s="0" t="s">
        <v>152</v>
      </c>
      <c r="X93" s="0" t="s">
        <v>152</v>
      </c>
      <c r="Y93" s="0" t="s">
        <v>152</v>
      </c>
      <c r="Z93" s="0" t="s">
        <v>152</v>
      </c>
      <c r="AA93" s="0" t="s">
        <v>152</v>
      </c>
      <c r="AB93" s="0" t="s">
        <v>152</v>
      </c>
      <c r="AC93" s="0" t="s">
        <v>188</v>
      </c>
    </row>
    <row r="94" customFormat="false" ht="12.8" hidden="true" customHeight="false" outlineLevel="0" collapsed="false">
      <c r="A94" s="5" t="s">
        <v>185</v>
      </c>
      <c r="B94" s="0" t="s">
        <v>148</v>
      </c>
      <c r="C94" s="0" t="s">
        <v>148</v>
      </c>
      <c r="D94" s="0" t="s">
        <v>148</v>
      </c>
      <c r="E94" s="0" t="s">
        <v>148</v>
      </c>
      <c r="F94" s="0" t="s">
        <v>149</v>
      </c>
      <c r="G94" s="0" t="s">
        <v>149</v>
      </c>
      <c r="H94" s="0" t="s">
        <v>149</v>
      </c>
      <c r="I94" s="0" t="s">
        <v>149</v>
      </c>
      <c r="J94" s="0" t="s">
        <v>149</v>
      </c>
      <c r="K94" s="0" t="s">
        <v>150</v>
      </c>
      <c r="L94" s="0" t="s">
        <v>150</v>
      </c>
      <c r="M94" s="0" t="s">
        <v>150</v>
      </c>
      <c r="N94" s="0" t="s">
        <v>151</v>
      </c>
      <c r="O94" s="0" t="s">
        <v>151</v>
      </c>
      <c r="P94" s="0" t="s">
        <v>151</v>
      </c>
      <c r="Q94" s="0" t="s">
        <v>151</v>
      </c>
      <c r="R94" s="0" t="s">
        <v>152</v>
      </c>
      <c r="S94" s="0" t="s">
        <v>152</v>
      </c>
      <c r="T94" s="0" t="s">
        <v>152</v>
      </c>
      <c r="U94" s="0" t="s">
        <v>152</v>
      </c>
      <c r="V94" s="0" t="s">
        <v>152</v>
      </c>
      <c r="W94" s="0" t="s">
        <v>152</v>
      </c>
      <c r="X94" s="0" t="s">
        <v>152</v>
      </c>
      <c r="Y94" s="0" t="s">
        <v>152</v>
      </c>
      <c r="Z94" s="0" t="s">
        <v>152</v>
      </c>
      <c r="AA94" s="0" t="s">
        <v>152</v>
      </c>
      <c r="AB94" s="0" t="s">
        <v>152</v>
      </c>
      <c r="AC94" s="0" t="s">
        <v>188</v>
      </c>
    </row>
    <row r="95" customFormat="false" ht="12.8" hidden="true" customHeight="false" outlineLevel="0" collapsed="false">
      <c r="A95" s="5" t="s">
        <v>147</v>
      </c>
      <c r="B95" s="0" t="s">
        <v>148</v>
      </c>
      <c r="C95" s="0" t="s">
        <v>148</v>
      </c>
      <c r="D95" s="0" t="s">
        <v>148</v>
      </c>
      <c r="E95" s="0" t="s">
        <v>148</v>
      </c>
      <c r="F95" s="0" t="s">
        <v>149</v>
      </c>
      <c r="G95" s="0" t="s">
        <v>149</v>
      </c>
      <c r="H95" s="0" t="s">
        <v>149</v>
      </c>
      <c r="I95" s="0" t="s">
        <v>150</v>
      </c>
      <c r="J95" s="0" t="s">
        <v>150</v>
      </c>
      <c r="K95" s="0" t="s">
        <v>150</v>
      </c>
      <c r="L95" s="0" t="s">
        <v>150</v>
      </c>
      <c r="M95" s="0" t="s">
        <v>150</v>
      </c>
      <c r="N95" s="0" t="s">
        <v>150</v>
      </c>
      <c r="O95" s="0" t="s">
        <v>151</v>
      </c>
      <c r="P95" s="0" t="s">
        <v>152</v>
      </c>
      <c r="Q95" s="0" t="s">
        <v>152</v>
      </c>
      <c r="R95" s="0" t="s">
        <v>152</v>
      </c>
      <c r="S95" s="0" t="s">
        <v>152</v>
      </c>
      <c r="T95" s="0" t="s">
        <v>152</v>
      </c>
      <c r="U95" s="0" t="s">
        <v>152</v>
      </c>
      <c r="V95" s="0" t="s">
        <v>152</v>
      </c>
      <c r="W95" s="0" t="s">
        <v>152</v>
      </c>
      <c r="X95" s="0" t="s">
        <v>152</v>
      </c>
      <c r="Y95" s="0" t="s">
        <v>152</v>
      </c>
      <c r="Z95" s="0" t="s">
        <v>152</v>
      </c>
      <c r="AA95" s="0" t="s">
        <v>152</v>
      </c>
      <c r="AB95" s="0" t="s">
        <v>152</v>
      </c>
      <c r="AC95" s="0" t="s">
        <v>190</v>
      </c>
    </row>
    <row r="96" customFormat="false" ht="12.8" hidden="false" customHeight="false" outlineLevel="0" collapsed="false">
      <c r="A96" s="5" t="s">
        <v>154</v>
      </c>
      <c r="B96" s="0" t="s">
        <v>148</v>
      </c>
      <c r="C96" s="0" t="s">
        <v>148</v>
      </c>
      <c r="D96" s="0" t="s">
        <v>148</v>
      </c>
      <c r="E96" s="0" t="s">
        <v>148</v>
      </c>
      <c r="F96" s="0" t="s">
        <v>149</v>
      </c>
      <c r="G96" s="0" t="s">
        <v>149</v>
      </c>
      <c r="H96" s="0" t="s">
        <v>149</v>
      </c>
      <c r="I96" s="0" t="s">
        <v>150</v>
      </c>
      <c r="J96" s="0" t="s">
        <v>150</v>
      </c>
      <c r="K96" s="0" t="s">
        <v>150</v>
      </c>
      <c r="L96" s="0" t="s">
        <v>150</v>
      </c>
      <c r="M96" s="0" t="s">
        <v>150</v>
      </c>
      <c r="N96" s="0" t="s">
        <v>150</v>
      </c>
      <c r="O96" s="0" t="s">
        <v>151</v>
      </c>
      <c r="P96" s="0" t="s">
        <v>152</v>
      </c>
      <c r="Q96" s="0" t="s">
        <v>152</v>
      </c>
      <c r="R96" s="0" t="s">
        <v>152</v>
      </c>
      <c r="S96" s="0" t="s">
        <v>152</v>
      </c>
      <c r="T96" s="0" t="s">
        <v>152</v>
      </c>
      <c r="U96" s="0" t="s">
        <v>152</v>
      </c>
      <c r="V96" s="0" t="s">
        <v>152</v>
      </c>
      <c r="W96" s="0" t="s">
        <v>152</v>
      </c>
      <c r="X96" s="0" t="s">
        <v>152</v>
      </c>
      <c r="Y96" s="0" t="s">
        <v>152</v>
      </c>
      <c r="Z96" s="0" t="s">
        <v>152</v>
      </c>
      <c r="AA96" s="0" t="s">
        <v>152</v>
      </c>
      <c r="AB96" s="0" t="s">
        <v>152</v>
      </c>
      <c r="AC96" s="12" t="s">
        <v>190</v>
      </c>
      <c r="AD96" s="0" t="s">
        <v>191</v>
      </c>
    </row>
    <row r="97" customFormat="false" ht="12.8" hidden="true" customHeight="false" outlineLevel="0" collapsed="false">
      <c r="A97" s="5" t="s">
        <v>157</v>
      </c>
      <c r="B97" s="0" t="s">
        <v>148</v>
      </c>
      <c r="C97" s="0" t="s">
        <v>148</v>
      </c>
      <c r="D97" s="0" t="s">
        <v>148</v>
      </c>
      <c r="E97" s="0" t="s">
        <v>148</v>
      </c>
      <c r="F97" s="0" t="s">
        <v>149</v>
      </c>
      <c r="G97" s="0" t="s">
        <v>149</v>
      </c>
      <c r="H97" s="0" t="s">
        <v>149</v>
      </c>
      <c r="I97" s="0" t="s">
        <v>150</v>
      </c>
      <c r="J97" s="0" t="s">
        <v>150</v>
      </c>
      <c r="K97" s="0" t="s">
        <v>150</v>
      </c>
      <c r="L97" s="0" t="s">
        <v>150</v>
      </c>
      <c r="M97" s="0" t="s">
        <v>150</v>
      </c>
      <c r="N97" s="0" t="s">
        <v>150</v>
      </c>
      <c r="O97" s="0" t="s">
        <v>151</v>
      </c>
      <c r="P97" s="0" t="s">
        <v>152</v>
      </c>
      <c r="Q97" s="0" t="s">
        <v>152</v>
      </c>
      <c r="R97" s="0" t="s">
        <v>152</v>
      </c>
      <c r="S97" s="0" t="s">
        <v>152</v>
      </c>
      <c r="T97" s="0" t="s">
        <v>152</v>
      </c>
      <c r="U97" s="0" t="s">
        <v>152</v>
      </c>
      <c r="V97" s="0" t="s">
        <v>152</v>
      </c>
      <c r="W97" s="0" t="s">
        <v>152</v>
      </c>
      <c r="X97" s="0" t="s">
        <v>152</v>
      </c>
      <c r="Y97" s="0" t="s">
        <v>152</v>
      </c>
      <c r="Z97" s="0" t="s">
        <v>152</v>
      </c>
      <c r="AA97" s="0" t="s">
        <v>152</v>
      </c>
      <c r="AB97" s="0" t="s">
        <v>152</v>
      </c>
      <c r="AC97" s="0" t="s">
        <v>190</v>
      </c>
    </row>
    <row r="98" customFormat="false" ht="12.8" hidden="true" customHeight="false" outlineLevel="0" collapsed="false">
      <c r="A98" s="5" t="s">
        <v>158</v>
      </c>
      <c r="B98" s="0" t="s">
        <v>148</v>
      </c>
      <c r="C98" s="0" t="s">
        <v>148</v>
      </c>
      <c r="D98" s="0" t="s">
        <v>148</v>
      </c>
      <c r="E98" s="0" t="s">
        <v>148</v>
      </c>
      <c r="F98" s="0" t="s">
        <v>149</v>
      </c>
      <c r="G98" s="0" t="s">
        <v>149</v>
      </c>
      <c r="H98" s="0" t="s">
        <v>149</v>
      </c>
      <c r="I98" s="0" t="s">
        <v>150</v>
      </c>
      <c r="J98" s="0" t="s">
        <v>150</v>
      </c>
      <c r="K98" s="0" t="s">
        <v>150</v>
      </c>
      <c r="L98" s="0" t="s">
        <v>150</v>
      </c>
      <c r="M98" s="0" t="s">
        <v>150</v>
      </c>
      <c r="N98" s="0" t="s">
        <v>150</v>
      </c>
      <c r="O98" s="0" t="s">
        <v>151</v>
      </c>
      <c r="P98" s="0" t="s">
        <v>152</v>
      </c>
      <c r="Q98" s="0" t="s">
        <v>152</v>
      </c>
      <c r="R98" s="0" t="s">
        <v>152</v>
      </c>
      <c r="S98" s="0" t="s">
        <v>152</v>
      </c>
      <c r="T98" s="0" t="s">
        <v>152</v>
      </c>
      <c r="U98" s="0" t="s">
        <v>152</v>
      </c>
      <c r="V98" s="0" t="s">
        <v>152</v>
      </c>
      <c r="W98" s="0" t="s">
        <v>152</v>
      </c>
      <c r="X98" s="0" t="s">
        <v>152</v>
      </c>
      <c r="Y98" s="0" t="s">
        <v>152</v>
      </c>
      <c r="Z98" s="0" t="s">
        <v>152</v>
      </c>
      <c r="AA98" s="0" t="s">
        <v>152</v>
      </c>
      <c r="AB98" s="0" t="s">
        <v>152</v>
      </c>
      <c r="AC98" s="0" t="s">
        <v>190</v>
      </c>
    </row>
    <row r="99" customFormat="false" ht="12.8" hidden="true" customHeight="false" outlineLevel="0" collapsed="false">
      <c r="A99" s="5" t="s">
        <v>159</v>
      </c>
      <c r="B99" s="0" t="s">
        <v>148</v>
      </c>
      <c r="C99" s="0" t="s">
        <v>148</v>
      </c>
      <c r="D99" s="0" t="s">
        <v>148</v>
      </c>
      <c r="E99" s="0" t="s">
        <v>148</v>
      </c>
      <c r="F99" s="0" t="s">
        <v>149</v>
      </c>
      <c r="G99" s="0" t="s">
        <v>149</v>
      </c>
      <c r="H99" s="0" t="s">
        <v>149</v>
      </c>
      <c r="I99" s="0" t="s">
        <v>150</v>
      </c>
      <c r="J99" s="0" t="s">
        <v>150</v>
      </c>
      <c r="K99" s="0" t="s">
        <v>150</v>
      </c>
      <c r="L99" s="0" t="s">
        <v>150</v>
      </c>
      <c r="M99" s="0" t="s">
        <v>150</v>
      </c>
      <c r="N99" s="0" t="s">
        <v>150</v>
      </c>
      <c r="O99" s="0" t="s">
        <v>151</v>
      </c>
      <c r="P99" s="0" t="s">
        <v>152</v>
      </c>
      <c r="Q99" s="0" t="s">
        <v>152</v>
      </c>
      <c r="R99" s="0" t="s">
        <v>152</v>
      </c>
      <c r="S99" s="0" t="s">
        <v>152</v>
      </c>
      <c r="T99" s="0" t="s">
        <v>152</v>
      </c>
      <c r="U99" s="0" t="s">
        <v>152</v>
      </c>
      <c r="V99" s="0" t="s">
        <v>152</v>
      </c>
      <c r="W99" s="0" t="s">
        <v>152</v>
      </c>
      <c r="X99" s="0" t="s">
        <v>152</v>
      </c>
      <c r="Y99" s="0" t="s">
        <v>152</v>
      </c>
      <c r="Z99" s="0" t="s">
        <v>152</v>
      </c>
      <c r="AA99" s="0" t="s">
        <v>152</v>
      </c>
      <c r="AB99" s="0" t="s">
        <v>152</v>
      </c>
      <c r="AC99" s="0" t="s">
        <v>190</v>
      </c>
    </row>
    <row r="100" customFormat="false" ht="12.8" hidden="true" customHeight="false" outlineLevel="0" collapsed="false">
      <c r="A100" s="5" t="s">
        <v>160</v>
      </c>
      <c r="B100" s="0" t="s">
        <v>148</v>
      </c>
      <c r="C100" s="0" t="s">
        <v>148</v>
      </c>
      <c r="D100" s="0" t="s">
        <v>148</v>
      </c>
      <c r="E100" s="0" t="s">
        <v>148</v>
      </c>
      <c r="F100" s="0" t="s">
        <v>149</v>
      </c>
      <c r="G100" s="0" t="s">
        <v>149</v>
      </c>
      <c r="H100" s="0" t="s">
        <v>149</v>
      </c>
      <c r="I100" s="0" t="s">
        <v>150</v>
      </c>
      <c r="J100" s="0" t="s">
        <v>150</v>
      </c>
      <c r="K100" s="0" t="s">
        <v>150</v>
      </c>
      <c r="L100" s="0" t="s">
        <v>150</v>
      </c>
      <c r="M100" s="0" t="s">
        <v>150</v>
      </c>
      <c r="N100" s="0" t="s">
        <v>150</v>
      </c>
      <c r="O100" s="0" t="s">
        <v>151</v>
      </c>
      <c r="P100" s="0" t="s">
        <v>152</v>
      </c>
      <c r="Q100" s="0" t="s">
        <v>152</v>
      </c>
      <c r="R100" s="0" t="s">
        <v>152</v>
      </c>
      <c r="S100" s="0" t="s">
        <v>152</v>
      </c>
      <c r="T100" s="0" t="s">
        <v>152</v>
      </c>
      <c r="U100" s="0" t="s">
        <v>152</v>
      </c>
      <c r="V100" s="0" t="s">
        <v>152</v>
      </c>
      <c r="W100" s="0" t="s">
        <v>152</v>
      </c>
      <c r="X100" s="0" t="s">
        <v>152</v>
      </c>
      <c r="Y100" s="0" t="s">
        <v>152</v>
      </c>
      <c r="Z100" s="0" t="s">
        <v>152</v>
      </c>
      <c r="AA100" s="0" t="s">
        <v>152</v>
      </c>
      <c r="AB100" s="0" t="s">
        <v>152</v>
      </c>
      <c r="AC100" s="0" t="s">
        <v>190</v>
      </c>
    </row>
    <row r="101" customFormat="false" ht="12.8" hidden="true" customHeight="false" outlineLevel="0" collapsed="false">
      <c r="A101" s="5" t="s">
        <v>161</v>
      </c>
      <c r="B101" s="0" t="s">
        <v>148</v>
      </c>
      <c r="C101" s="0" t="s">
        <v>148</v>
      </c>
      <c r="D101" s="0" t="s">
        <v>148</v>
      </c>
      <c r="E101" s="0" t="s">
        <v>148</v>
      </c>
      <c r="F101" s="0" t="s">
        <v>149</v>
      </c>
      <c r="G101" s="0" t="s">
        <v>149</v>
      </c>
      <c r="H101" s="0" t="s">
        <v>149</v>
      </c>
      <c r="I101" s="0" t="s">
        <v>150</v>
      </c>
      <c r="J101" s="0" t="s">
        <v>150</v>
      </c>
      <c r="K101" s="0" t="s">
        <v>150</v>
      </c>
      <c r="L101" s="0" t="s">
        <v>150</v>
      </c>
      <c r="M101" s="0" t="s">
        <v>150</v>
      </c>
      <c r="N101" s="0" t="s">
        <v>150</v>
      </c>
      <c r="O101" s="0" t="s">
        <v>151</v>
      </c>
      <c r="P101" s="0" t="s">
        <v>152</v>
      </c>
      <c r="Q101" s="0" t="s">
        <v>152</v>
      </c>
      <c r="R101" s="0" t="s">
        <v>152</v>
      </c>
      <c r="S101" s="0" t="s">
        <v>152</v>
      </c>
      <c r="T101" s="0" t="s">
        <v>152</v>
      </c>
      <c r="U101" s="0" t="s">
        <v>152</v>
      </c>
      <c r="V101" s="0" t="s">
        <v>152</v>
      </c>
      <c r="W101" s="0" t="s">
        <v>152</v>
      </c>
      <c r="X101" s="0" t="s">
        <v>152</v>
      </c>
      <c r="Y101" s="0" t="s">
        <v>152</v>
      </c>
      <c r="Z101" s="0" t="s">
        <v>152</v>
      </c>
      <c r="AA101" s="0" t="s">
        <v>152</v>
      </c>
      <c r="AB101" s="0" t="s">
        <v>152</v>
      </c>
      <c r="AC101" s="0" t="s">
        <v>190</v>
      </c>
    </row>
    <row r="102" customFormat="false" ht="12.8" hidden="true" customHeight="false" outlineLevel="0" collapsed="false">
      <c r="A102" s="5" t="s">
        <v>162</v>
      </c>
      <c r="B102" s="0" t="s">
        <v>148</v>
      </c>
      <c r="C102" s="0" t="s">
        <v>148</v>
      </c>
      <c r="D102" s="0" t="s">
        <v>148</v>
      </c>
      <c r="E102" s="0" t="s">
        <v>148</v>
      </c>
      <c r="F102" s="0" t="s">
        <v>149</v>
      </c>
      <c r="G102" s="0" t="s">
        <v>149</v>
      </c>
      <c r="H102" s="0" t="s">
        <v>149</v>
      </c>
      <c r="I102" s="0" t="s">
        <v>150</v>
      </c>
      <c r="J102" s="0" t="s">
        <v>150</v>
      </c>
      <c r="K102" s="0" t="s">
        <v>150</v>
      </c>
      <c r="L102" s="0" t="s">
        <v>150</v>
      </c>
      <c r="M102" s="0" t="s">
        <v>150</v>
      </c>
      <c r="N102" s="0" t="s">
        <v>150</v>
      </c>
      <c r="O102" s="0" t="s">
        <v>151</v>
      </c>
      <c r="P102" s="0" t="s">
        <v>152</v>
      </c>
      <c r="Q102" s="0" t="s">
        <v>152</v>
      </c>
      <c r="R102" s="0" t="s">
        <v>152</v>
      </c>
      <c r="S102" s="0" t="s">
        <v>152</v>
      </c>
      <c r="T102" s="0" t="s">
        <v>152</v>
      </c>
      <c r="U102" s="0" t="s">
        <v>152</v>
      </c>
      <c r="V102" s="0" t="s">
        <v>152</v>
      </c>
      <c r="W102" s="0" t="s">
        <v>152</v>
      </c>
      <c r="X102" s="0" t="s">
        <v>152</v>
      </c>
      <c r="Y102" s="0" t="s">
        <v>152</v>
      </c>
      <c r="Z102" s="0" t="s">
        <v>152</v>
      </c>
      <c r="AA102" s="0" t="s">
        <v>152</v>
      </c>
      <c r="AB102" s="0" t="s">
        <v>152</v>
      </c>
      <c r="AC102" s="0" t="s">
        <v>190</v>
      </c>
    </row>
    <row r="103" customFormat="false" ht="12.8" hidden="true" customHeight="false" outlineLevel="0" collapsed="false">
      <c r="A103" s="5" t="s">
        <v>163</v>
      </c>
      <c r="B103" s="0" t="s">
        <v>148</v>
      </c>
      <c r="C103" s="0" t="s">
        <v>148</v>
      </c>
      <c r="D103" s="0" t="s">
        <v>148</v>
      </c>
      <c r="E103" s="0" t="s">
        <v>148</v>
      </c>
      <c r="F103" s="0" t="s">
        <v>149</v>
      </c>
      <c r="G103" s="0" t="s">
        <v>149</v>
      </c>
      <c r="H103" s="0" t="s">
        <v>149</v>
      </c>
      <c r="I103" s="0" t="s">
        <v>150</v>
      </c>
      <c r="J103" s="0" t="s">
        <v>150</v>
      </c>
      <c r="K103" s="0" t="s">
        <v>150</v>
      </c>
      <c r="L103" s="0" t="s">
        <v>150</v>
      </c>
      <c r="M103" s="0" t="s">
        <v>150</v>
      </c>
      <c r="N103" s="0" t="s">
        <v>150</v>
      </c>
      <c r="O103" s="0" t="s">
        <v>151</v>
      </c>
      <c r="P103" s="0" t="s">
        <v>152</v>
      </c>
      <c r="Q103" s="0" t="s">
        <v>152</v>
      </c>
      <c r="R103" s="0" t="s">
        <v>152</v>
      </c>
      <c r="S103" s="0" t="s">
        <v>152</v>
      </c>
      <c r="T103" s="0" t="s">
        <v>152</v>
      </c>
      <c r="U103" s="0" t="s">
        <v>152</v>
      </c>
      <c r="V103" s="0" t="s">
        <v>152</v>
      </c>
      <c r="W103" s="0" t="s">
        <v>152</v>
      </c>
      <c r="X103" s="0" t="s">
        <v>152</v>
      </c>
      <c r="Y103" s="0" t="s">
        <v>152</v>
      </c>
      <c r="Z103" s="0" t="s">
        <v>152</v>
      </c>
      <c r="AA103" s="0" t="s">
        <v>152</v>
      </c>
      <c r="AB103" s="0" t="s">
        <v>152</v>
      </c>
      <c r="AC103" s="0" t="s">
        <v>190</v>
      </c>
    </row>
    <row r="104" customFormat="false" ht="12.8" hidden="true" customHeight="false" outlineLevel="0" collapsed="false">
      <c r="A104" s="5" t="s">
        <v>164</v>
      </c>
      <c r="B104" s="0" t="s">
        <v>148</v>
      </c>
      <c r="C104" s="0" t="s">
        <v>148</v>
      </c>
      <c r="D104" s="0" t="s">
        <v>148</v>
      </c>
      <c r="E104" s="0" t="s">
        <v>148</v>
      </c>
      <c r="F104" s="0" t="s">
        <v>149</v>
      </c>
      <c r="G104" s="0" t="s">
        <v>149</v>
      </c>
      <c r="H104" s="0" t="s">
        <v>149</v>
      </c>
      <c r="I104" s="0" t="s">
        <v>150</v>
      </c>
      <c r="J104" s="0" t="s">
        <v>150</v>
      </c>
      <c r="K104" s="0" t="s">
        <v>150</v>
      </c>
      <c r="L104" s="0" t="s">
        <v>150</v>
      </c>
      <c r="M104" s="0" t="s">
        <v>150</v>
      </c>
      <c r="N104" s="0" t="s">
        <v>150</v>
      </c>
      <c r="O104" s="0" t="s">
        <v>151</v>
      </c>
      <c r="P104" s="0" t="s">
        <v>152</v>
      </c>
      <c r="Q104" s="0" t="s">
        <v>152</v>
      </c>
      <c r="R104" s="0" t="s">
        <v>152</v>
      </c>
      <c r="S104" s="0" t="s">
        <v>152</v>
      </c>
      <c r="T104" s="0" t="s">
        <v>152</v>
      </c>
      <c r="U104" s="0" t="s">
        <v>152</v>
      </c>
      <c r="V104" s="0" t="s">
        <v>152</v>
      </c>
      <c r="W104" s="0" t="s">
        <v>152</v>
      </c>
      <c r="X104" s="0" t="s">
        <v>152</v>
      </c>
      <c r="Y104" s="0" t="s">
        <v>152</v>
      </c>
      <c r="Z104" s="0" t="s">
        <v>152</v>
      </c>
      <c r="AA104" s="0" t="s">
        <v>152</v>
      </c>
      <c r="AB104" s="0" t="s">
        <v>152</v>
      </c>
      <c r="AC104" s="0" t="s">
        <v>190</v>
      </c>
    </row>
    <row r="105" customFormat="false" ht="12.8" hidden="true" customHeight="false" outlineLevel="0" collapsed="false">
      <c r="A105" s="5" t="s">
        <v>165</v>
      </c>
      <c r="B105" s="0" t="s">
        <v>148</v>
      </c>
      <c r="C105" s="0" t="s">
        <v>148</v>
      </c>
      <c r="D105" s="0" t="s">
        <v>148</v>
      </c>
      <c r="E105" s="0" t="s">
        <v>148</v>
      </c>
      <c r="F105" s="0" t="s">
        <v>149</v>
      </c>
      <c r="G105" s="0" t="s">
        <v>149</v>
      </c>
      <c r="H105" s="0" t="s">
        <v>149</v>
      </c>
      <c r="I105" s="0" t="s">
        <v>150</v>
      </c>
      <c r="J105" s="0" t="s">
        <v>150</v>
      </c>
      <c r="K105" s="0" t="s">
        <v>150</v>
      </c>
      <c r="L105" s="0" t="s">
        <v>150</v>
      </c>
      <c r="M105" s="0" t="s">
        <v>150</v>
      </c>
      <c r="N105" s="0" t="s">
        <v>150</v>
      </c>
      <c r="O105" s="0" t="s">
        <v>151</v>
      </c>
      <c r="P105" s="0" t="s">
        <v>152</v>
      </c>
      <c r="Q105" s="0" t="s">
        <v>152</v>
      </c>
      <c r="R105" s="0" t="s">
        <v>152</v>
      </c>
      <c r="S105" s="0" t="s">
        <v>152</v>
      </c>
      <c r="T105" s="0" t="s">
        <v>152</v>
      </c>
      <c r="U105" s="0" t="s">
        <v>152</v>
      </c>
      <c r="V105" s="0" t="s">
        <v>152</v>
      </c>
      <c r="W105" s="0" t="s">
        <v>152</v>
      </c>
      <c r="X105" s="0" t="s">
        <v>152</v>
      </c>
      <c r="Y105" s="0" t="s">
        <v>152</v>
      </c>
      <c r="Z105" s="0" t="s">
        <v>152</v>
      </c>
      <c r="AA105" s="0" t="s">
        <v>152</v>
      </c>
      <c r="AB105" s="0" t="s">
        <v>152</v>
      </c>
      <c r="AC105" s="0" t="s">
        <v>190</v>
      </c>
    </row>
    <row r="106" customFormat="false" ht="12.8" hidden="true" customHeight="false" outlineLevel="0" collapsed="false">
      <c r="A106" s="5" t="s">
        <v>166</v>
      </c>
      <c r="B106" s="0" t="s">
        <v>148</v>
      </c>
      <c r="C106" s="0" t="s">
        <v>148</v>
      </c>
      <c r="D106" s="0" t="s">
        <v>148</v>
      </c>
      <c r="E106" s="0" t="s">
        <v>148</v>
      </c>
      <c r="F106" s="0" t="s">
        <v>149</v>
      </c>
      <c r="G106" s="0" t="s">
        <v>149</v>
      </c>
      <c r="H106" s="0" t="s">
        <v>149</v>
      </c>
      <c r="I106" s="0" t="s">
        <v>150</v>
      </c>
      <c r="J106" s="0" t="s">
        <v>150</v>
      </c>
      <c r="K106" s="0" t="s">
        <v>150</v>
      </c>
      <c r="L106" s="0" t="s">
        <v>150</v>
      </c>
      <c r="M106" s="0" t="s">
        <v>150</v>
      </c>
      <c r="N106" s="0" t="s">
        <v>150</v>
      </c>
      <c r="O106" s="0" t="s">
        <v>151</v>
      </c>
      <c r="P106" s="0" t="s">
        <v>152</v>
      </c>
      <c r="Q106" s="0" t="s">
        <v>152</v>
      </c>
      <c r="R106" s="0" t="s">
        <v>152</v>
      </c>
      <c r="S106" s="0" t="s">
        <v>152</v>
      </c>
      <c r="T106" s="0" t="s">
        <v>152</v>
      </c>
      <c r="U106" s="0" t="s">
        <v>152</v>
      </c>
      <c r="V106" s="0" t="s">
        <v>152</v>
      </c>
      <c r="W106" s="0" t="s">
        <v>152</v>
      </c>
      <c r="X106" s="0" t="s">
        <v>152</v>
      </c>
      <c r="Y106" s="0" t="s">
        <v>152</v>
      </c>
      <c r="Z106" s="0" t="s">
        <v>152</v>
      </c>
      <c r="AA106" s="0" t="s">
        <v>152</v>
      </c>
      <c r="AB106" s="0" t="s">
        <v>152</v>
      </c>
      <c r="AC106" s="0" t="s">
        <v>190</v>
      </c>
    </row>
    <row r="107" customFormat="false" ht="12.8" hidden="true" customHeight="false" outlineLevel="0" collapsed="false">
      <c r="A107" s="5" t="s">
        <v>167</v>
      </c>
      <c r="B107" s="0" t="s">
        <v>148</v>
      </c>
      <c r="C107" s="0" t="s">
        <v>148</v>
      </c>
      <c r="D107" s="0" t="s">
        <v>148</v>
      </c>
      <c r="E107" s="0" t="s">
        <v>148</v>
      </c>
      <c r="F107" s="0" t="s">
        <v>149</v>
      </c>
      <c r="G107" s="0" t="s">
        <v>149</v>
      </c>
      <c r="H107" s="0" t="s">
        <v>149</v>
      </c>
      <c r="I107" s="0" t="s">
        <v>150</v>
      </c>
      <c r="J107" s="0" t="s">
        <v>150</v>
      </c>
      <c r="K107" s="0" t="s">
        <v>150</v>
      </c>
      <c r="L107" s="0" t="s">
        <v>150</v>
      </c>
      <c r="M107" s="0" t="s">
        <v>150</v>
      </c>
      <c r="N107" s="0" t="s">
        <v>150</v>
      </c>
      <c r="O107" s="0" t="s">
        <v>151</v>
      </c>
      <c r="P107" s="0" t="s">
        <v>152</v>
      </c>
      <c r="Q107" s="0" t="s">
        <v>152</v>
      </c>
      <c r="R107" s="0" t="s">
        <v>152</v>
      </c>
      <c r="S107" s="0" t="s">
        <v>152</v>
      </c>
      <c r="T107" s="0" t="s">
        <v>152</v>
      </c>
      <c r="U107" s="0" t="s">
        <v>152</v>
      </c>
      <c r="V107" s="0" t="s">
        <v>152</v>
      </c>
      <c r="W107" s="0" t="s">
        <v>152</v>
      </c>
      <c r="X107" s="0" t="s">
        <v>152</v>
      </c>
      <c r="Y107" s="0" t="s">
        <v>152</v>
      </c>
      <c r="Z107" s="0" t="s">
        <v>152</v>
      </c>
      <c r="AA107" s="0" t="s">
        <v>152</v>
      </c>
      <c r="AB107" s="0" t="s">
        <v>152</v>
      </c>
      <c r="AC107" s="0" t="s">
        <v>190</v>
      </c>
    </row>
    <row r="108" customFormat="false" ht="12.8" hidden="true" customHeight="false" outlineLevel="0" collapsed="false">
      <c r="A108" s="5" t="s">
        <v>168</v>
      </c>
      <c r="B108" s="0" t="s">
        <v>148</v>
      </c>
      <c r="C108" s="0" t="s">
        <v>148</v>
      </c>
      <c r="D108" s="0" t="s">
        <v>148</v>
      </c>
      <c r="E108" s="0" t="s">
        <v>148</v>
      </c>
      <c r="F108" s="0" t="s">
        <v>149</v>
      </c>
      <c r="G108" s="0" t="s">
        <v>149</v>
      </c>
      <c r="H108" s="0" t="s">
        <v>149</v>
      </c>
      <c r="I108" s="0" t="s">
        <v>150</v>
      </c>
      <c r="J108" s="0" t="s">
        <v>150</v>
      </c>
      <c r="K108" s="0" t="s">
        <v>150</v>
      </c>
      <c r="L108" s="0" t="s">
        <v>150</v>
      </c>
      <c r="M108" s="0" t="s">
        <v>150</v>
      </c>
      <c r="N108" s="0" t="s">
        <v>150</v>
      </c>
      <c r="O108" s="0" t="s">
        <v>151</v>
      </c>
      <c r="P108" s="0" t="s">
        <v>152</v>
      </c>
      <c r="Q108" s="0" t="s">
        <v>152</v>
      </c>
      <c r="R108" s="0" t="s">
        <v>152</v>
      </c>
      <c r="S108" s="0" t="s">
        <v>152</v>
      </c>
      <c r="T108" s="0" t="s">
        <v>152</v>
      </c>
      <c r="U108" s="0" t="s">
        <v>152</v>
      </c>
      <c r="V108" s="0" t="s">
        <v>152</v>
      </c>
      <c r="W108" s="0" t="s">
        <v>152</v>
      </c>
      <c r="X108" s="0" t="s">
        <v>152</v>
      </c>
      <c r="Y108" s="0" t="s">
        <v>152</v>
      </c>
      <c r="Z108" s="0" t="s">
        <v>152</v>
      </c>
      <c r="AA108" s="0" t="s">
        <v>152</v>
      </c>
      <c r="AB108" s="0" t="s">
        <v>152</v>
      </c>
      <c r="AC108" s="0" t="s">
        <v>190</v>
      </c>
    </row>
    <row r="109" customFormat="false" ht="12.8" hidden="true" customHeight="false" outlineLevel="0" collapsed="false">
      <c r="A109" s="5" t="s">
        <v>169</v>
      </c>
      <c r="B109" s="0" t="s">
        <v>148</v>
      </c>
      <c r="C109" s="0" t="s">
        <v>148</v>
      </c>
      <c r="D109" s="0" t="s">
        <v>148</v>
      </c>
      <c r="E109" s="0" t="s">
        <v>148</v>
      </c>
      <c r="F109" s="0" t="s">
        <v>149</v>
      </c>
      <c r="G109" s="0" t="s">
        <v>149</v>
      </c>
      <c r="H109" s="0" t="s">
        <v>149</v>
      </c>
      <c r="I109" s="0" t="s">
        <v>150</v>
      </c>
      <c r="J109" s="0" t="s">
        <v>150</v>
      </c>
      <c r="K109" s="0" t="s">
        <v>150</v>
      </c>
      <c r="L109" s="0" t="s">
        <v>150</v>
      </c>
      <c r="M109" s="0" t="s">
        <v>150</v>
      </c>
      <c r="N109" s="0" t="s">
        <v>150</v>
      </c>
      <c r="O109" s="0" t="s">
        <v>151</v>
      </c>
      <c r="P109" s="0" t="s">
        <v>152</v>
      </c>
      <c r="Q109" s="0" t="s">
        <v>152</v>
      </c>
      <c r="R109" s="0" t="s">
        <v>152</v>
      </c>
      <c r="S109" s="0" t="s">
        <v>152</v>
      </c>
      <c r="T109" s="0" t="s">
        <v>152</v>
      </c>
      <c r="U109" s="0" t="s">
        <v>152</v>
      </c>
      <c r="V109" s="0" t="s">
        <v>152</v>
      </c>
      <c r="W109" s="0" t="s">
        <v>152</v>
      </c>
      <c r="X109" s="0" t="s">
        <v>152</v>
      </c>
      <c r="Y109" s="0" t="s">
        <v>152</v>
      </c>
      <c r="Z109" s="0" t="s">
        <v>152</v>
      </c>
      <c r="AA109" s="0" t="s">
        <v>152</v>
      </c>
      <c r="AB109" s="0" t="s">
        <v>152</v>
      </c>
      <c r="AC109" s="0" t="s">
        <v>190</v>
      </c>
    </row>
    <row r="110" customFormat="false" ht="12.8" hidden="true" customHeight="false" outlineLevel="0" collapsed="false">
      <c r="A110" s="5" t="s">
        <v>170</v>
      </c>
      <c r="B110" s="0" t="s">
        <v>148</v>
      </c>
      <c r="C110" s="0" t="s">
        <v>148</v>
      </c>
      <c r="D110" s="0" t="s">
        <v>148</v>
      </c>
      <c r="E110" s="0" t="s">
        <v>148</v>
      </c>
      <c r="F110" s="0" t="s">
        <v>149</v>
      </c>
      <c r="G110" s="0" t="s">
        <v>149</v>
      </c>
      <c r="H110" s="0" t="s">
        <v>149</v>
      </c>
      <c r="I110" s="0" t="s">
        <v>150</v>
      </c>
      <c r="J110" s="0" t="s">
        <v>150</v>
      </c>
      <c r="K110" s="0" t="s">
        <v>150</v>
      </c>
      <c r="L110" s="0" t="s">
        <v>150</v>
      </c>
      <c r="M110" s="0" t="s">
        <v>150</v>
      </c>
      <c r="N110" s="0" t="s">
        <v>150</v>
      </c>
      <c r="O110" s="0" t="s">
        <v>151</v>
      </c>
      <c r="P110" s="0" t="s">
        <v>152</v>
      </c>
      <c r="Q110" s="0" t="s">
        <v>152</v>
      </c>
      <c r="R110" s="0" t="s">
        <v>152</v>
      </c>
      <c r="S110" s="0" t="s">
        <v>152</v>
      </c>
      <c r="T110" s="0" t="s">
        <v>152</v>
      </c>
      <c r="U110" s="0" t="s">
        <v>152</v>
      </c>
      <c r="V110" s="0" t="s">
        <v>152</v>
      </c>
      <c r="W110" s="0" t="s">
        <v>152</v>
      </c>
      <c r="X110" s="0" t="s">
        <v>152</v>
      </c>
      <c r="Y110" s="0" t="s">
        <v>152</v>
      </c>
      <c r="Z110" s="0" t="s">
        <v>152</v>
      </c>
      <c r="AA110" s="0" t="s">
        <v>152</v>
      </c>
      <c r="AB110" s="0" t="s">
        <v>152</v>
      </c>
      <c r="AC110" s="0" t="s">
        <v>190</v>
      </c>
    </row>
    <row r="111" customFormat="false" ht="12.8" hidden="true" customHeight="false" outlineLevel="0" collapsed="false">
      <c r="A111" s="5" t="s">
        <v>171</v>
      </c>
      <c r="B111" s="0" t="s">
        <v>148</v>
      </c>
      <c r="C111" s="0" t="s">
        <v>148</v>
      </c>
      <c r="D111" s="0" t="s">
        <v>148</v>
      </c>
      <c r="E111" s="0" t="s">
        <v>148</v>
      </c>
      <c r="F111" s="0" t="s">
        <v>149</v>
      </c>
      <c r="G111" s="0" t="s">
        <v>149</v>
      </c>
      <c r="H111" s="0" t="s">
        <v>149</v>
      </c>
      <c r="I111" s="0" t="s">
        <v>150</v>
      </c>
      <c r="J111" s="0" t="s">
        <v>150</v>
      </c>
      <c r="K111" s="0" t="s">
        <v>150</v>
      </c>
      <c r="L111" s="0" t="s">
        <v>150</v>
      </c>
      <c r="M111" s="0" t="s">
        <v>150</v>
      </c>
      <c r="N111" s="0" t="s">
        <v>150</v>
      </c>
      <c r="O111" s="0" t="s">
        <v>151</v>
      </c>
      <c r="P111" s="0" t="s">
        <v>152</v>
      </c>
      <c r="Q111" s="0" t="s">
        <v>152</v>
      </c>
      <c r="R111" s="0" t="s">
        <v>152</v>
      </c>
      <c r="S111" s="0" t="s">
        <v>152</v>
      </c>
      <c r="T111" s="0" t="s">
        <v>152</v>
      </c>
      <c r="U111" s="0" t="s">
        <v>152</v>
      </c>
      <c r="V111" s="0" t="s">
        <v>152</v>
      </c>
      <c r="W111" s="0" t="s">
        <v>152</v>
      </c>
      <c r="X111" s="0" t="s">
        <v>152</v>
      </c>
      <c r="Y111" s="0" t="s">
        <v>152</v>
      </c>
      <c r="Z111" s="0" t="s">
        <v>152</v>
      </c>
      <c r="AA111" s="0" t="s">
        <v>152</v>
      </c>
      <c r="AB111" s="0" t="s">
        <v>152</v>
      </c>
      <c r="AC111" s="0" t="s">
        <v>190</v>
      </c>
    </row>
    <row r="112" customFormat="false" ht="12.8" hidden="true" customHeight="false" outlineLevel="0" collapsed="false">
      <c r="A112" s="5" t="s">
        <v>172</v>
      </c>
      <c r="B112" s="0" t="s">
        <v>148</v>
      </c>
      <c r="C112" s="0" t="s">
        <v>148</v>
      </c>
      <c r="D112" s="0" t="s">
        <v>148</v>
      </c>
      <c r="E112" s="0" t="s">
        <v>148</v>
      </c>
      <c r="F112" s="0" t="s">
        <v>149</v>
      </c>
      <c r="G112" s="0" t="s">
        <v>149</v>
      </c>
      <c r="H112" s="0" t="s">
        <v>149</v>
      </c>
      <c r="I112" s="0" t="s">
        <v>150</v>
      </c>
      <c r="J112" s="0" t="s">
        <v>150</v>
      </c>
      <c r="K112" s="0" t="s">
        <v>150</v>
      </c>
      <c r="L112" s="0" t="s">
        <v>150</v>
      </c>
      <c r="M112" s="0" t="s">
        <v>150</v>
      </c>
      <c r="N112" s="0" t="s">
        <v>150</v>
      </c>
      <c r="O112" s="0" t="s">
        <v>151</v>
      </c>
      <c r="P112" s="0" t="s">
        <v>152</v>
      </c>
      <c r="Q112" s="0" t="s">
        <v>152</v>
      </c>
      <c r="R112" s="0" t="s">
        <v>152</v>
      </c>
      <c r="S112" s="0" t="s">
        <v>152</v>
      </c>
      <c r="T112" s="0" t="s">
        <v>152</v>
      </c>
      <c r="U112" s="0" t="s">
        <v>152</v>
      </c>
      <c r="V112" s="0" t="s">
        <v>152</v>
      </c>
      <c r="W112" s="0" t="s">
        <v>152</v>
      </c>
      <c r="X112" s="0" t="s">
        <v>152</v>
      </c>
      <c r="Y112" s="0" t="s">
        <v>152</v>
      </c>
      <c r="Z112" s="0" t="s">
        <v>152</v>
      </c>
      <c r="AA112" s="0" t="s">
        <v>152</v>
      </c>
      <c r="AB112" s="0" t="s">
        <v>152</v>
      </c>
      <c r="AC112" s="0" t="s">
        <v>190</v>
      </c>
    </row>
    <row r="113" customFormat="false" ht="12.8" hidden="true" customHeight="false" outlineLevel="0" collapsed="false">
      <c r="A113" s="5" t="s">
        <v>173</v>
      </c>
      <c r="B113" s="0" t="s">
        <v>148</v>
      </c>
      <c r="C113" s="0" t="s">
        <v>148</v>
      </c>
      <c r="D113" s="0" t="s">
        <v>148</v>
      </c>
      <c r="E113" s="0" t="s">
        <v>148</v>
      </c>
      <c r="F113" s="0" t="s">
        <v>149</v>
      </c>
      <c r="G113" s="0" t="s">
        <v>149</v>
      </c>
      <c r="H113" s="0" t="s">
        <v>149</v>
      </c>
      <c r="I113" s="0" t="s">
        <v>150</v>
      </c>
      <c r="J113" s="0" t="s">
        <v>150</v>
      </c>
      <c r="K113" s="0" t="s">
        <v>150</v>
      </c>
      <c r="L113" s="0" t="s">
        <v>150</v>
      </c>
      <c r="M113" s="0" t="s">
        <v>150</v>
      </c>
      <c r="N113" s="0" t="s">
        <v>150</v>
      </c>
      <c r="O113" s="0" t="s">
        <v>151</v>
      </c>
      <c r="P113" s="0" t="s">
        <v>152</v>
      </c>
      <c r="Q113" s="0" t="s">
        <v>152</v>
      </c>
      <c r="R113" s="0" t="s">
        <v>152</v>
      </c>
      <c r="S113" s="0" t="s">
        <v>152</v>
      </c>
      <c r="T113" s="0" t="s">
        <v>152</v>
      </c>
      <c r="U113" s="0" t="s">
        <v>152</v>
      </c>
      <c r="V113" s="0" t="s">
        <v>152</v>
      </c>
      <c r="W113" s="0" t="s">
        <v>152</v>
      </c>
      <c r="X113" s="0" t="s">
        <v>152</v>
      </c>
      <c r="Y113" s="0" t="s">
        <v>152</v>
      </c>
      <c r="Z113" s="0" t="s">
        <v>152</v>
      </c>
      <c r="AA113" s="0" t="s">
        <v>152</v>
      </c>
      <c r="AB113" s="0" t="s">
        <v>152</v>
      </c>
      <c r="AC113" s="0" t="s">
        <v>190</v>
      </c>
    </row>
    <row r="114" customFormat="false" ht="12.8" hidden="true" customHeight="false" outlineLevel="0" collapsed="false">
      <c r="A114" s="5" t="s">
        <v>174</v>
      </c>
      <c r="B114" s="0" t="s">
        <v>148</v>
      </c>
      <c r="C114" s="0" t="s">
        <v>148</v>
      </c>
      <c r="D114" s="0" t="s">
        <v>148</v>
      </c>
      <c r="E114" s="0" t="s">
        <v>148</v>
      </c>
      <c r="F114" s="0" t="s">
        <v>149</v>
      </c>
      <c r="G114" s="0" t="s">
        <v>149</v>
      </c>
      <c r="H114" s="0" t="s">
        <v>149</v>
      </c>
      <c r="I114" s="0" t="s">
        <v>150</v>
      </c>
      <c r="J114" s="0" t="s">
        <v>150</v>
      </c>
      <c r="K114" s="0" t="s">
        <v>150</v>
      </c>
      <c r="L114" s="0" t="s">
        <v>150</v>
      </c>
      <c r="M114" s="0" t="s">
        <v>150</v>
      </c>
      <c r="N114" s="0" t="s">
        <v>150</v>
      </c>
      <c r="O114" s="0" t="s">
        <v>151</v>
      </c>
      <c r="P114" s="0" t="s">
        <v>152</v>
      </c>
      <c r="Q114" s="0" t="s">
        <v>152</v>
      </c>
      <c r="R114" s="0" t="s">
        <v>152</v>
      </c>
      <c r="S114" s="0" t="s">
        <v>152</v>
      </c>
      <c r="T114" s="0" t="s">
        <v>152</v>
      </c>
      <c r="U114" s="0" t="s">
        <v>152</v>
      </c>
      <c r="V114" s="0" t="s">
        <v>152</v>
      </c>
      <c r="W114" s="0" t="s">
        <v>152</v>
      </c>
      <c r="X114" s="0" t="s">
        <v>152</v>
      </c>
      <c r="Y114" s="0" t="s">
        <v>152</v>
      </c>
      <c r="Z114" s="0" t="s">
        <v>152</v>
      </c>
      <c r="AA114" s="0" t="s">
        <v>152</v>
      </c>
      <c r="AB114" s="0" t="s">
        <v>152</v>
      </c>
      <c r="AC114" s="0" t="s">
        <v>190</v>
      </c>
    </row>
    <row r="115" customFormat="false" ht="12.8" hidden="true" customHeight="false" outlineLevel="0" collapsed="false">
      <c r="A115" s="5" t="s">
        <v>175</v>
      </c>
      <c r="B115" s="0" t="s">
        <v>148</v>
      </c>
      <c r="C115" s="0" t="s">
        <v>148</v>
      </c>
      <c r="D115" s="0" t="s">
        <v>148</v>
      </c>
      <c r="E115" s="0" t="s">
        <v>148</v>
      </c>
      <c r="F115" s="0" t="s">
        <v>149</v>
      </c>
      <c r="G115" s="0" t="s">
        <v>149</v>
      </c>
      <c r="H115" s="0" t="s">
        <v>149</v>
      </c>
      <c r="I115" s="0" t="s">
        <v>150</v>
      </c>
      <c r="J115" s="0" t="s">
        <v>150</v>
      </c>
      <c r="K115" s="0" t="s">
        <v>150</v>
      </c>
      <c r="L115" s="0" t="s">
        <v>150</v>
      </c>
      <c r="M115" s="0" t="s">
        <v>150</v>
      </c>
      <c r="N115" s="0" t="s">
        <v>150</v>
      </c>
      <c r="O115" s="0" t="s">
        <v>151</v>
      </c>
      <c r="P115" s="0" t="s">
        <v>152</v>
      </c>
      <c r="Q115" s="0" t="s">
        <v>152</v>
      </c>
      <c r="R115" s="0" t="s">
        <v>152</v>
      </c>
      <c r="S115" s="0" t="s">
        <v>152</v>
      </c>
      <c r="T115" s="0" t="s">
        <v>152</v>
      </c>
      <c r="U115" s="0" t="s">
        <v>152</v>
      </c>
      <c r="V115" s="0" t="s">
        <v>152</v>
      </c>
      <c r="W115" s="0" t="s">
        <v>152</v>
      </c>
      <c r="X115" s="0" t="s">
        <v>152</v>
      </c>
      <c r="Y115" s="0" t="s">
        <v>152</v>
      </c>
      <c r="Z115" s="0" t="s">
        <v>152</v>
      </c>
      <c r="AA115" s="0" t="s">
        <v>152</v>
      </c>
      <c r="AB115" s="0" t="s">
        <v>152</v>
      </c>
      <c r="AC115" s="0" t="s">
        <v>190</v>
      </c>
    </row>
    <row r="116" customFormat="false" ht="12.8" hidden="true" customHeight="false" outlineLevel="0" collapsed="false">
      <c r="A116" s="5" t="s">
        <v>176</v>
      </c>
      <c r="B116" s="0" t="s">
        <v>148</v>
      </c>
      <c r="C116" s="0" t="s">
        <v>148</v>
      </c>
      <c r="D116" s="0" t="s">
        <v>148</v>
      </c>
      <c r="E116" s="0" t="s">
        <v>148</v>
      </c>
      <c r="F116" s="0" t="s">
        <v>149</v>
      </c>
      <c r="G116" s="0" t="s">
        <v>149</v>
      </c>
      <c r="H116" s="0" t="s">
        <v>149</v>
      </c>
      <c r="I116" s="0" t="s">
        <v>150</v>
      </c>
      <c r="J116" s="0" t="s">
        <v>150</v>
      </c>
      <c r="K116" s="0" t="s">
        <v>150</v>
      </c>
      <c r="L116" s="0" t="s">
        <v>150</v>
      </c>
      <c r="M116" s="0" t="s">
        <v>150</v>
      </c>
      <c r="N116" s="0" t="s">
        <v>150</v>
      </c>
      <c r="O116" s="0" t="s">
        <v>151</v>
      </c>
      <c r="P116" s="0" t="s">
        <v>152</v>
      </c>
      <c r="Q116" s="0" t="s">
        <v>152</v>
      </c>
      <c r="R116" s="0" t="s">
        <v>152</v>
      </c>
      <c r="S116" s="0" t="s">
        <v>152</v>
      </c>
      <c r="T116" s="0" t="s">
        <v>152</v>
      </c>
      <c r="U116" s="0" t="s">
        <v>152</v>
      </c>
      <c r="V116" s="0" t="s">
        <v>152</v>
      </c>
      <c r="W116" s="0" t="s">
        <v>152</v>
      </c>
      <c r="X116" s="0" t="s">
        <v>152</v>
      </c>
      <c r="Y116" s="0" t="s">
        <v>152</v>
      </c>
      <c r="Z116" s="0" t="s">
        <v>152</v>
      </c>
      <c r="AA116" s="0" t="s">
        <v>152</v>
      </c>
      <c r="AB116" s="0" t="s">
        <v>152</v>
      </c>
      <c r="AC116" s="0" t="s">
        <v>190</v>
      </c>
    </row>
    <row r="117" customFormat="false" ht="12.8" hidden="true" customHeight="false" outlineLevel="0" collapsed="false">
      <c r="A117" s="5" t="s">
        <v>177</v>
      </c>
      <c r="B117" s="0" t="s">
        <v>148</v>
      </c>
      <c r="C117" s="0" t="s">
        <v>148</v>
      </c>
      <c r="D117" s="0" t="s">
        <v>148</v>
      </c>
      <c r="E117" s="0" t="s">
        <v>148</v>
      </c>
      <c r="F117" s="0" t="s">
        <v>149</v>
      </c>
      <c r="G117" s="0" t="s">
        <v>149</v>
      </c>
      <c r="H117" s="0" t="s">
        <v>149</v>
      </c>
      <c r="I117" s="0" t="s">
        <v>150</v>
      </c>
      <c r="J117" s="0" t="s">
        <v>150</v>
      </c>
      <c r="K117" s="0" t="s">
        <v>150</v>
      </c>
      <c r="L117" s="0" t="s">
        <v>150</v>
      </c>
      <c r="M117" s="0" t="s">
        <v>150</v>
      </c>
      <c r="N117" s="0" t="s">
        <v>150</v>
      </c>
      <c r="O117" s="0" t="s">
        <v>151</v>
      </c>
      <c r="P117" s="0" t="s">
        <v>152</v>
      </c>
      <c r="Q117" s="0" t="s">
        <v>152</v>
      </c>
      <c r="R117" s="0" t="s">
        <v>152</v>
      </c>
      <c r="S117" s="0" t="s">
        <v>152</v>
      </c>
      <c r="T117" s="0" t="s">
        <v>152</v>
      </c>
      <c r="U117" s="0" t="s">
        <v>152</v>
      </c>
      <c r="V117" s="0" t="s">
        <v>152</v>
      </c>
      <c r="W117" s="0" t="s">
        <v>152</v>
      </c>
      <c r="X117" s="0" t="s">
        <v>152</v>
      </c>
      <c r="Y117" s="0" t="s">
        <v>152</v>
      </c>
      <c r="Z117" s="0" t="s">
        <v>152</v>
      </c>
      <c r="AA117" s="0" t="s">
        <v>152</v>
      </c>
      <c r="AB117" s="0" t="s">
        <v>152</v>
      </c>
      <c r="AC117" s="0" t="s">
        <v>190</v>
      </c>
    </row>
    <row r="118" customFormat="false" ht="12.8" hidden="true" customHeight="false" outlineLevel="0" collapsed="false">
      <c r="A118" s="5" t="s">
        <v>178</v>
      </c>
      <c r="B118" s="0" t="s">
        <v>148</v>
      </c>
      <c r="C118" s="0" t="s">
        <v>148</v>
      </c>
      <c r="D118" s="0" t="s">
        <v>148</v>
      </c>
      <c r="E118" s="0" t="s">
        <v>148</v>
      </c>
      <c r="F118" s="0" t="s">
        <v>149</v>
      </c>
      <c r="G118" s="0" t="s">
        <v>149</v>
      </c>
      <c r="H118" s="0" t="s">
        <v>149</v>
      </c>
      <c r="I118" s="0" t="s">
        <v>150</v>
      </c>
      <c r="J118" s="0" t="s">
        <v>150</v>
      </c>
      <c r="K118" s="0" t="s">
        <v>150</v>
      </c>
      <c r="L118" s="0" t="s">
        <v>150</v>
      </c>
      <c r="M118" s="0" t="s">
        <v>150</v>
      </c>
      <c r="N118" s="0" t="s">
        <v>150</v>
      </c>
      <c r="O118" s="0" t="s">
        <v>151</v>
      </c>
      <c r="P118" s="0" t="s">
        <v>152</v>
      </c>
      <c r="Q118" s="0" t="s">
        <v>152</v>
      </c>
      <c r="R118" s="0" t="s">
        <v>152</v>
      </c>
      <c r="S118" s="0" t="s">
        <v>152</v>
      </c>
      <c r="T118" s="0" t="s">
        <v>152</v>
      </c>
      <c r="U118" s="0" t="s">
        <v>152</v>
      </c>
      <c r="V118" s="0" t="s">
        <v>152</v>
      </c>
      <c r="W118" s="0" t="s">
        <v>152</v>
      </c>
      <c r="X118" s="0" t="s">
        <v>152</v>
      </c>
      <c r="Y118" s="0" t="s">
        <v>152</v>
      </c>
      <c r="Z118" s="0" t="s">
        <v>152</v>
      </c>
      <c r="AA118" s="0" t="s">
        <v>152</v>
      </c>
      <c r="AB118" s="0" t="s">
        <v>152</v>
      </c>
      <c r="AC118" s="0" t="s">
        <v>190</v>
      </c>
    </row>
    <row r="119" customFormat="false" ht="12.8" hidden="true" customHeight="false" outlineLevel="0" collapsed="false">
      <c r="A119" s="5" t="s">
        <v>179</v>
      </c>
      <c r="B119" s="0" t="s">
        <v>148</v>
      </c>
      <c r="C119" s="0" t="s">
        <v>148</v>
      </c>
      <c r="D119" s="0" t="s">
        <v>148</v>
      </c>
      <c r="E119" s="0" t="s">
        <v>148</v>
      </c>
      <c r="F119" s="0" t="s">
        <v>149</v>
      </c>
      <c r="G119" s="0" t="s">
        <v>149</v>
      </c>
      <c r="H119" s="0" t="s">
        <v>149</v>
      </c>
      <c r="I119" s="0" t="s">
        <v>150</v>
      </c>
      <c r="J119" s="0" t="s">
        <v>150</v>
      </c>
      <c r="K119" s="0" t="s">
        <v>150</v>
      </c>
      <c r="L119" s="0" t="s">
        <v>150</v>
      </c>
      <c r="M119" s="0" t="s">
        <v>150</v>
      </c>
      <c r="N119" s="0" t="s">
        <v>150</v>
      </c>
      <c r="O119" s="0" t="s">
        <v>151</v>
      </c>
      <c r="P119" s="0" t="s">
        <v>152</v>
      </c>
      <c r="Q119" s="0" t="s">
        <v>152</v>
      </c>
      <c r="R119" s="0" t="s">
        <v>152</v>
      </c>
      <c r="S119" s="0" t="s">
        <v>152</v>
      </c>
      <c r="T119" s="0" t="s">
        <v>152</v>
      </c>
      <c r="U119" s="0" t="s">
        <v>152</v>
      </c>
      <c r="V119" s="0" t="s">
        <v>152</v>
      </c>
      <c r="W119" s="0" t="s">
        <v>152</v>
      </c>
      <c r="X119" s="0" t="s">
        <v>152</v>
      </c>
      <c r="Y119" s="0" t="s">
        <v>152</v>
      </c>
      <c r="Z119" s="0" t="s">
        <v>152</v>
      </c>
      <c r="AA119" s="0" t="s">
        <v>152</v>
      </c>
      <c r="AB119" s="0" t="s">
        <v>152</v>
      </c>
      <c r="AC119" s="0" t="s">
        <v>190</v>
      </c>
    </row>
    <row r="120" customFormat="false" ht="12.8" hidden="true" customHeight="false" outlineLevel="0" collapsed="false">
      <c r="A120" s="5" t="s">
        <v>180</v>
      </c>
      <c r="B120" s="0" t="s">
        <v>148</v>
      </c>
      <c r="C120" s="0" t="s">
        <v>148</v>
      </c>
      <c r="D120" s="0" t="s">
        <v>148</v>
      </c>
      <c r="E120" s="0" t="s">
        <v>148</v>
      </c>
      <c r="F120" s="0" t="s">
        <v>149</v>
      </c>
      <c r="G120" s="0" t="s">
        <v>149</v>
      </c>
      <c r="H120" s="0" t="s">
        <v>149</v>
      </c>
      <c r="I120" s="0" t="s">
        <v>150</v>
      </c>
      <c r="J120" s="0" t="s">
        <v>150</v>
      </c>
      <c r="K120" s="0" t="s">
        <v>150</v>
      </c>
      <c r="L120" s="0" t="s">
        <v>150</v>
      </c>
      <c r="M120" s="0" t="s">
        <v>150</v>
      </c>
      <c r="N120" s="0" t="s">
        <v>150</v>
      </c>
      <c r="O120" s="0" t="s">
        <v>151</v>
      </c>
      <c r="P120" s="0" t="s">
        <v>152</v>
      </c>
      <c r="Q120" s="0" t="s">
        <v>152</v>
      </c>
      <c r="R120" s="0" t="s">
        <v>152</v>
      </c>
      <c r="S120" s="0" t="s">
        <v>152</v>
      </c>
      <c r="T120" s="0" t="s">
        <v>152</v>
      </c>
      <c r="U120" s="0" t="s">
        <v>152</v>
      </c>
      <c r="V120" s="0" t="s">
        <v>152</v>
      </c>
      <c r="W120" s="0" t="s">
        <v>152</v>
      </c>
      <c r="X120" s="0" t="s">
        <v>152</v>
      </c>
      <c r="Y120" s="0" t="s">
        <v>152</v>
      </c>
      <c r="Z120" s="0" t="s">
        <v>152</v>
      </c>
      <c r="AA120" s="0" t="s">
        <v>152</v>
      </c>
      <c r="AB120" s="0" t="s">
        <v>152</v>
      </c>
      <c r="AC120" s="0" t="s">
        <v>190</v>
      </c>
    </row>
    <row r="121" customFormat="false" ht="12.8" hidden="true" customHeight="false" outlineLevel="0" collapsed="false">
      <c r="A121" s="5" t="s">
        <v>181</v>
      </c>
      <c r="B121" s="0" t="s">
        <v>148</v>
      </c>
      <c r="C121" s="0" t="s">
        <v>148</v>
      </c>
      <c r="D121" s="0" t="s">
        <v>148</v>
      </c>
      <c r="E121" s="0" t="s">
        <v>148</v>
      </c>
      <c r="F121" s="0" t="s">
        <v>149</v>
      </c>
      <c r="G121" s="0" t="s">
        <v>149</v>
      </c>
      <c r="H121" s="0" t="s">
        <v>149</v>
      </c>
      <c r="I121" s="0" t="s">
        <v>150</v>
      </c>
      <c r="J121" s="0" t="s">
        <v>150</v>
      </c>
      <c r="K121" s="0" t="s">
        <v>150</v>
      </c>
      <c r="L121" s="0" t="s">
        <v>150</v>
      </c>
      <c r="M121" s="0" t="s">
        <v>150</v>
      </c>
      <c r="N121" s="0" t="s">
        <v>150</v>
      </c>
      <c r="O121" s="0" t="s">
        <v>151</v>
      </c>
      <c r="P121" s="0" t="s">
        <v>152</v>
      </c>
      <c r="Q121" s="0" t="s">
        <v>152</v>
      </c>
      <c r="R121" s="0" t="s">
        <v>152</v>
      </c>
      <c r="S121" s="0" t="s">
        <v>152</v>
      </c>
      <c r="T121" s="0" t="s">
        <v>152</v>
      </c>
      <c r="U121" s="0" t="s">
        <v>152</v>
      </c>
      <c r="V121" s="0" t="s">
        <v>152</v>
      </c>
      <c r="W121" s="0" t="s">
        <v>152</v>
      </c>
      <c r="X121" s="0" t="s">
        <v>152</v>
      </c>
      <c r="Y121" s="0" t="s">
        <v>152</v>
      </c>
      <c r="Z121" s="0" t="s">
        <v>152</v>
      </c>
      <c r="AA121" s="0" t="s">
        <v>152</v>
      </c>
      <c r="AB121" s="0" t="s">
        <v>152</v>
      </c>
      <c r="AC121" s="0" t="s">
        <v>190</v>
      </c>
    </row>
    <row r="122" customFormat="false" ht="12.8" hidden="true" customHeight="false" outlineLevel="0" collapsed="false">
      <c r="A122" s="5" t="s">
        <v>182</v>
      </c>
      <c r="B122" s="0" t="s">
        <v>148</v>
      </c>
      <c r="C122" s="0" t="s">
        <v>148</v>
      </c>
      <c r="D122" s="0" t="s">
        <v>148</v>
      </c>
      <c r="E122" s="0" t="s">
        <v>148</v>
      </c>
      <c r="F122" s="0" t="s">
        <v>149</v>
      </c>
      <c r="G122" s="0" t="s">
        <v>149</v>
      </c>
      <c r="H122" s="0" t="s">
        <v>149</v>
      </c>
      <c r="I122" s="0" t="s">
        <v>150</v>
      </c>
      <c r="J122" s="0" t="s">
        <v>150</v>
      </c>
      <c r="K122" s="0" t="s">
        <v>150</v>
      </c>
      <c r="L122" s="0" t="s">
        <v>150</v>
      </c>
      <c r="M122" s="0" t="s">
        <v>150</v>
      </c>
      <c r="N122" s="0" t="s">
        <v>150</v>
      </c>
      <c r="O122" s="0" t="s">
        <v>151</v>
      </c>
      <c r="P122" s="0" t="s">
        <v>152</v>
      </c>
      <c r="Q122" s="0" t="s">
        <v>152</v>
      </c>
      <c r="R122" s="0" t="s">
        <v>152</v>
      </c>
      <c r="S122" s="0" t="s">
        <v>152</v>
      </c>
      <c r="T122" s="0" t="s">
        <v>152</v>
      </c>
      <c r="U122" s="0" t="s">
        <v>152</v>
      </c>
      <c r="V122" s="0" t="s">
        <v>152</v>
      </c>
      <c r="W122" s="0" t="s">
        <v>152</v>
      </c>
      <c r="X122" s="0" t="s">
        <v>152</v>
      </c>
      <c r="Y122" s="0" t="s">
        <v>152</v>
      </c>
      <c r="Z122" s="0" t="s">
        <v>152</v>
      </c>
      <c r="AA122" s="0" t="s">
        <v>152</v>
      </c>
      <c r="AB122" s="0" t="s">
        <v>152</v>
      </c>
      <c r="AC122" s="0" t="s">
        <v>190</v>
      </c>
    </row>
    <row r="123" customFormat="false" ht="12.8" hidden="true" customHeight="false" outlineLevel="0" collapsed="false">
      <c r="A123" s="5" t="s">
        <v>183</v>
      </c>
      <c r="B123" s="0" t="s">
        <v>148</v>
      </c>
      <c r="C123" s="0" t="s">
        <v>148</v>
      </c>
      <c r="D123" s="0" t="s">
        <v>148</v>
      </c>
      <c r="E123" s="0" t="s">
        <v>148</v>
      </c>
      <c r="F123" s="0" t="s">
        <v>149</v>
      </c>
      <c r="G123" s="0" t="s">
        <v>149</v>
      </c>
      <c r="H123" s="0" t="s">
        <v>149</v>
      </c>
      <c r="I123" s="0" t="s">
        <v>150</v>
      </c>
      <c r="J123" s="0" t="s">
        <v>150</v>
      </c>
      <c r="K123" s="0" t="s">
        <v>150</v>
      </c>
      <c r="L123" s="0" t="s">
        <v>150</v>
      </c>
      <c r="M123" s="0" t="s">
        <v>150</v>
      </c>
      <c r="N123" s="0" t="s">
        <v>150</v>
      </c>
      <c r="O123" s="0" t="s">
        <v>151</v>
      </c>
      <c r="P123" s="0" t="s">
        <v>152</v>
      </c>
      <c r="Q123" s="0" t="s">
        <v>152</v>
      </c>
      <c r="R123" s="0" t="s">
        <v>152</v>
      </c>
      <c r="S123" s="0" t="s">
        <v>152</v>
      </c>
      <c r="T123" s="0" t="s">
        <v>152</v>
      </c>
      <c r="U123" s="0" t="s">
        <v>152</v>
      </c>
      <c r="V123" s="0" t="s">
        <v>152</v>
      </c>
      <c r="W123" s="0" t="s">
        <v>152</v>
      </c>
      <c r="X123" s="0" t="s">
        <v>152</v>
      </c>
      <c r="Y123" s="0" t="s">
        <v>152</v>
      </c>
      <c r="Z123" s="0" t="s">
        <v>152</v>
      </c>
      <c r="AA123" s="0" t="s">
        <v>152</v>
      </c>
      <c r="AB123" s="0" t="s">
        <v>152</v>
      </c>
      <c r="AC123" s="0" t="s">
        <v>190</v>
      </c>
    </row>
    <row r="124" customFormat="false" ht="12.8" hidden="true" customHeight="false" outlineLevel="0" collapsed="false">
      <c r="A124" s="5" t="s">
        <v>184</v>
      </c>
      <c r="B124" s="0" t="s">
        <v>148</v>
      </c>
      <c r="C124" s="0" t="s">
        <v>148</v>
      </c>
      <c r="D124" s="0" t="s">
        <v>148</v>
      </c>
      <c r="E124" s="0" t="s">
        <v>148</v>
      </c>
      <c r="F124" s="0" t="s">
        <v>149</v>
      </c>
      <c r="G124" s="0" t="s">
        <v>149</v>
      </c>
      <c r="H124" s="0" t="s">
        <v>149</v>
      </c>
      <c r="I124" s="0" t="s">
        <v>150</v>
      </c>
      <c r="J124" s="0" t="s">
        <v>150</v>
      </c>
      <c r="K124" s="0" t="s">
        <v>150</v>
      </c>
      <c r="L124" s="0" t="s">
        <v>150</v>
      </c>
      <c r="M124" s="0" t="s">
        <v>150</v>
      </c>
      <c r="N124" s="0" t="s">
        <v>150</v>
      </c>
      <c r="O124" s="0" t="s">
        <v>151</v>
      </c>
      <c r="P124" s="0" t="s">
        <v>152</v>
      </c>
      <c r="Q124" s="0" t="s">
        <v>152</v>
      </c>
      <c r="R124" s="0" t="s">
        <v>152</v>
      </c>
      <c r="S124" s="0" t="s">
        <v>152</v>
      </c>
      <c r="T124" s="0" t="s">
        <v>152</v>
      </c>
      <c r="U124" s="0" t="s">
        <v>152</v>
      </c>
      <c r="V124" s="0" t="s">
        <v>152</v>
      </c>
      <c r="W124" s="0" t="s">
        <v>152</v>
      </c>
      <c r="X124" s="0" t="s">
        <v>152</v>
      </c>
      <c r="Y124" s="0" t="s">
        <v>152</v>
      </c>
      <c r="Z124" s="0" t="s">
        <v>152</v>
      </c>
      <c r="AA124" s="0" t="s">
        <v>152</v>
      </c>
      <c r="AB124" s="0" t="s">
        <v>152</v>
      </c>
      <c r="AC124" s="0" t="s">
        <v>190</v>
      </c>
    </row>
    <row r="125" customFormat="false" ht="12.8" hidden="true" customHeight="false" outlineLevel="0" collapsed="false">
      <c r="A125" s="5" t="s">
        <v>185</v>
      </c>
      <c r="B125" s="0" t="s">
        <v>148</v>
      </c>
      <c r="C125" s="0" t="s">
        <v>148</v>
      </c>
      <c r="D125" s="0" t="s">
        <v>148</v>
      </c>
      <c r="E125" s="0" t="s">
        <v>148</v>
      </c>
      <c r="F125" s="0" t="s">
        <v>149</v>
      </c>
      <c r="G125" s="0" t="s">
        <v>149</v>
      </c>
      <c r="H125" s="0" t="s">
        <v>149</v>
      </c>
      <c r="I125" s="0" t="s">
        <v>150</v>
      </c>
      <c r="J125" s="0" t="s">
        <v>150</v>
      </c>
      <c r="K125" s="0" t="s">
        <v>150</v>
      </c>
      <c r="L125" s="0" t="s">
        <v>150</v>
      </c>
      <c r="M125" s="0" t="s">
        <v>150</v>
      </c>
      <c r="N125" s="0" t="s">
        <v>150</v>
      </c>
      <c r="O125" s="0" t="s">
        <v>151</v>
      </c>
      <c r="P125" s="0" t="s">
        <v>152</v>
      </c>
      <c r="Q125" s="0" t="s">
        <v>152</v>
      </c>
      <c r="R125" s="0" t="s">
        <v>152</v>
      </c>
      <c r="S125" s="0" t="s">
        <v>152</v>
      </c>
      <c r="T125" s="0" t="s">
        <v>152</v>
      </c>
      <c r="U125" s="0" t="s">
        <v>152</v>
      </c>
      <c r="V125" s="0" t="s">
        <v>152</v>
      </c>
      <c r="W125" s="0" t="s">
        <v>152</v>
      </c>
      <c r="X125" s="0" t="s">
        <v>152</v>
      </c>
      <c r="Y125" s="0" t="s">
        <v>152</v>
      </c>
      <c r="Z125" s="0" t="s">
        <v>152</v>
      </c>
      <c r="AA125" s="0" t="s">
        <v>152</v>
      </c>
      <c r="AB125" s="0" t="s">
        <v>152</v>
      </c>
      <c r="AC125" s="0" t="s">
        <v>190</v>
      </c>
    </row>
    <row r="126" customFormat="false" ht="12.8" hidden="true" customHeight="false" outlineLevel="0" collapsed="false">
      <c r="A126" s="5" t="s">
        <v>147</v>
      </c>
      <c r="B126" s="0" t="s">
        <v>155</v>
      </c>
      <c r="C126" s="0" t="s">
        <v>148</v>
      </c>
      <c r="D126" s="0" t="s">
        <v>148</v>
      </c>
      <c r="E126" s="0" t="s">
        <v>148</v>
      </c>
      <c r="F126" s="0" t="s">
        <v>149</v>
      </c>
      <c r="G126" s="0" t="s">
        <v>149</v>
      </c>
      <c r="H126" s="0" t="s">
        <v>149</v>
      </c>
      <c r="I126" s="0" t="s">
        <v>149</v>
      </c>
      <c r="J126" s="0" t="s">
        <v>149</v>
      </c>
      <c r="K126" s="0" t="s">
        <v>149</v>
      </c>
      <c r="L126" s="0" t="s">
        <v>150</v>
      </c>
      <c r="M126" s="0" t="s">
        <v>150</v>
      </c>
      <c r="N126" s="0" t="s">
        <v>150</v>
      </c>
      <c r="O126" s="0" t="s">
        <v>150</v>
      </c>
      <c r="P126" s="0" t="s">
        <v>151</v>
      </c>
      <c r="Q126" s="0" t="s">
        <v>151</v>
      </c>
      <c r="R126" s="0" t="s">
        <v>151</v>
      </c>
      <c r="S126" s="0" t="s">
        <v>152</v>
      </c>
      <c r="T126" s="0" t="s">
        <v>152</v>
      </c>
      <c r="U126" s="0" t="s">
        <v>152</v>
      </c>
      <c r="V126" s="0" t="s">
        <v>152</v>
      </c>
      <c r="W126" s="0" t="s">
        <v>152</v>
      </c>
      <c r="X126" s="0" t="s">
        <v>152</v>
      </c>
      <c r="Y126" s="0" t="s">
        <v>152</v>
      </c>
      <c r="Z126" s="0" t="s">
        <v>152</v>
      </c>
      <c r="AA126" s="0" t="s">
        <v>152</v>
      </c>
      <c r="AB126" s="0" t="s">
        <v>152</v>
      </c>
      <c r="AC126" s="0" t="s">
        <v>45</v>
      </c>
    </row>
    <row r="127" customFormat="false" ht="12.8" hidden="false" customHeight="false" outlineLevel="0" collapsed="false">
      <c r="A127" s="5" t="s">
        <v>154</v>
      </c>
      <c r="B127" s="0" t="s">
        <v>155</v>
      </c>
      <c r="C127" s="0" t="s">
        <v>155</v>
      </c>
      <c r="D127" s="0" t="s">
        <v>148</v>
      </c>
      <c r="E127" s="0" t="s">
        <v>148</v>
      </c>
      <c r="F127" s="0" t="s">
        <v>148</v>
      </c>
      <c r="G127" s="0" t="s">
        <v>148</v>
      </c>
      <c r="H127" s="0" t="s">
        <v>148</v>
      </c>
      <c r="I127" s="0" t="s">
        <v>148</v>
      </c>
      <c r="J127" s="0" t="s">
        <v>148</v>
      </c>
      <c r="K127" s="0" t="s">
        <v>149</v>
      </c>
      <c r="L127" s="0" t="s">
        <v>149</v>
      </c>
      <c r="M127" s="0" t="s">
        <v>149</v>
      </c>
      <c r="N127" s="0" t="s">
        <v>150</v>
      </c>
      <c r="O127" s="0" t="s">
        <v>150</v>
      </c>
      <c r="P127" s="0" t="s">
        <v>151</v>
      </c>
      <c r="Q127" s="0" t="s">
        <v>151</v>
      </c>
      <c r="R127" s="0" t="s">
        <v>151</v>
      </c>
      <c r="S127" s="0" t="s">
        <v>151</v>
      </c>
      <c r="T127" s="0" t="s">
        <v>152</v>
      </c>
      <c r="U127" s="0" t="s">
        <v>152</v>
      </c>
      <c r="V127" s="0" t="s">
        <v>152</v>
      </c>
      <c r="W127" s="0" t="s">
        <v>152</v>
      </c>
      <c r="X127" s="0" t="s">
        <v>152</v>
      </c>
      <c r="Y127" s="0" t="s">
        <v>152</v>
      </c>
      <c r="Z127" s="0" t="s">
        <v>152</v>
      </c>
      <c r="AA127" s="0" t="s">
        <v>152</v>
      </c>
      <c r="AB127" s="0" t="s">
        <v>152</v>
      </c>
      <c r="AC127" s="13" t="s">
        <v>45</v>
      </c>
    </row>
    <row r="128" customFormat="false" ht="12.8" hidden="true" customHeight="false" outlineLevel="0" collapsed="false">
      <c r="A128" s="5" t="s">
        <v>157</v>
      </c>
      <c r="B128" s="0" t="s">
        <v>155</v>
      </c>
      <c r="C128" s="0" t="s">
        <v>148</v>
      </c>
      <c r="D128" s="0" t="s">
        <v>148</v>
      </c>
      <c r="E128" s="0" t="s">
        <v>148</v>
      </c>
      <c r="F128" s="0" t="s">
        <v>149</v>
      </c>
      <c r="G128" s="0" t="s">
        <v>149</v>
      </c>
      <c r="H128" s="0" t="s">
        <v>149</v>
      </c>
      <c r="I128" s="0" t="s">
        <v>149</v>
      </c>
      <c r="J128" s="0" t="s">
        <v>149</v>
      </c>
      <c r="K128" s="0" t="s">
        <v>150</v>
      </c>
      <c r="L128" s="0" t="s">
        <v>150</v>
      </c>
      <c r="M128" s="0" t="s">
        <v>150</v>
      </c>
      <c r="N128" s="0" t="s">
        <v>151</v>
      </c>
      <c r="O128" s="0" t="s">
        <v>151</v>
      </c>
      <c r="P128" s="0" t="s">
        <v>151</v>
      </c>
      <c r="Q128" s="0" t="s">
        <v>151</v>
      </c>
      <c r="R128" s="0" t="s">
        <v>152</v>
      </c>
      <c r="S128" s="0" t="s">
        <v>152</v>
      </c>
      <c r="T128" s="0" t="s">
        <v>152</v>
      </c>
      <c r="U128" s="0" t="s">
        <v>152</v>
      </c>
      <c r="V128" s="0" t="s">
        <v>152</v>
      </c>
      <c r="W128" s="0" t="s">
        <v>152</v>
      </c>
      <c r="X128" s="0" t="s">
        <v>152</v>
      </c>
      <c r="Y128" s="0" t="s">
        <v>152</v>
      </c>
      <c r="Z128" s="0" t="s">
        <v>152</v>
      </c>
      <c r="AA128" s="0" t="s">
        <v>152</v>
      </c>
      <c r="AB128" s="0" t="s">
        <v>152</v>
      </c>
      <c r="AC128" s="0" t="s">
        <v>45</v>
      </c>
    </row>
    <row r="129" customFormat="false" ht="12.8" hidden="true" customHeight="false" outlineLevel="0" collapsed="false">
      <c r="A129" s="5" t="s">
        <v>158</v>
      </c>
      <c r="B129" s="0" t="s">
        <v>155</v>
      </c>
      <c r="C129" s="0" t="s">
        <v>148</v>
      </c>
      <c r="D129" s="0" t="s">
        <v>148</v>
      </c>
      <c r="E129" s="0" t="s">
        <v>148</v>
      </c>
      <c r="F129" s="0" t="s">
        <v>149</v>
      </c>
      <c r="G129" s="0" t="s">
        <v>149</v>
      </c>
      <c r="H129" s="0" t="s">
        <v>149</v>
      </c>
      <c r="I129" s="0" t="s">
        <v>149</v>
      </c>
      <c r="J129" s="0" t="s">
        <v>149</v>
      </c>
      <c r="K129" s="0" t="s">
        <v>150</v>
      </c>
      <c r="L129" s="0" t="s">
        <v>150</v>
      </c>
      <c r="M129" s="0" t="s">
        <v>150</v>
      </c>
      <c r="N129" s="0" t="s">
        <v>151</v>
      </c>
      <c r="O129" s="0" t="s">
        <v>151</v>
      </c>
      <c r="P129" s="0" t="s">
        <v>151</v>
      </c>
      <c r="Q129" s="0" t="s">
        <v>151</v>
      </c>
      <c r="R129" s="0" t="s">
        <v>152</v>
      </c>
      <c r="S129" s="0" t="s">
        <v>152</v>
      </c>
      <c r="T129" s="0" t="s">
        <v>152</v>
      </c>
      <c r="U129" s="0" t="s">
        <v>152</v>
      </c>
      <c r="V129" s="0" t="s">
        <v>152</v>
      </c>
      <c r="W129" s="0" t="s">
        <v>152</v>
      </c>
      <c r="X129" s="0" t="s">
        <v>152</v>
      </c>
      <c r="Y129" s="0" t="s">
        <v>152</v>
      </c>
      <c r="Z129" s="0" t="s">
        <v>152</v>
      </c>
      <c r="AA129" s="0" t="s">
        <v>152</v>
      </c>
      <c r="AB129" s="0" t="s">
        <v>152</v>
      </c>
      <c r="AC129" s="0" t="s">
        <v>45</v>
      </c>
    </row>
    <row r="130" customFormat="false" ht="12.8" hidden="true" customHeight="false" outlineLevel="0" collapsed="false">
      <c r="A130" s="5" t="s">
        <v>159</v>
      </c>
      <c r="B130" s="0" t="s">
        <v>155</v>
      </c>
      <c r="C130" s="0" t="s">
        <v>148</v>
      </c>
      <c r="D130" s="0" t="s">
        <v>148</v>
      </c>
      <c r="E130" s="0" t="s">
        <v>148</v>
      </c>
      <c r="F130" s="0" t="s">
        <v>149</v>
      </c>
      <c r="G130" s="0" t="s">
        <v>149</v>
      </c>
      <c r="H130" s="0" t="s">
        <v>149</v>
      </c>
      <c r="I130" s="0" t="s">
        <v>149</v>
      </c>
      <c r="J130" s="0" t="s">
        <v>149</v>
      </c>
      <c r="K130" s="0" t="s">
        <v>150</v>
      </c>
      <c r="L130" s="0" t="s">
        <v>150</v>
      </c>
      <c r="M130" s="0" t="s">
        <v>150</v>
      </c>
      <c r="N130" s="0" t="s">
        <v>151</v>
      </c>
      <c r="O130" s="0" t="s">
        <v>151</v>
      </c>
      <c r="P130" s="0" t="s">
        <v>151</v>
      </c>
      <c r="Q130" s="0" t="s">
        <v>151</v>
      </c>
      <c r="R130" s="0" t="s">
        <v>152</v>
      </c>
      <c r="S130" s="0" t="s">
        <v>152</v>
      </c>
      <c r="T130" s="0" t="s">
        <v>152</v>
      </c>
      <c r="U130" s="0" t="s">
        <v>152</v>
      </c>
      <c r="V130" s="0" t="s">
        <v>152</v>
      </c>
      <c r="W130" s="0" t="s">
        <v>152</v>
      </c>
      <c r="X130" s="0" t="s">
        <v>152</v>
      </c>
      <c r="Y130" s="0" t="s">
        <v>152</v>
      </c>
      <c r="Z130" s="0" t="s">
        <v>152</v>
      </c>
      <c r="AA130" s="0" t="s">
        <v>152</v>
      </c>
      <c r="AB130" s="0" t="s">
        <v>152</v>
      </c>
      <c r="AC130" s="0" t="s">
        <v>45</v>
      </c>
    </row>
    <row r="131" customFormat="false" ht="12.8" hidden="true" customHeight="false" outlineLevel="0" collapsed="false">
      <c r="A131" s="5" t="s">
        <v>160</v>
      </c>
      <c r="B131" s="0" t="s">
        <v>155</v>
      </c>
      <c r="C131" s="0" t="s">
        <v>148</v>
      </c>
      <c r="D131" s="0" t="s">
        <v>148</v>
      </c>
      <c r="E131" s="0" t="s">
        <v>148</v>
      </c>
      <c r="F131" s="0" t="s">
        <v>149</v>
      </c>
      <c r="G131" s="0" t="s">
        <v>149</v>
      </c>
      <c r="H131" s="0" t="s">
        <v>149</v>
      </c>
      <c r="I131" s="0" t="s">
        <v>149</v>
      </c>
      <c r="J131" s="0" t="s">
        <v>149</v>
      </c>
      <c r="K131" s="0" t="s">
        <v>150</v>
      </c>
      <c r="L131" s="0" t="s">
        <v>150</v>
      </c>
      <c r="M131" s="0" t="s">
        <v>150</v>
      </c>
      <c r="N131" s="0" t="s">
        <v>151</v>
      </c>
      <c r="O131" s="0" t="s">
        <v>151</v>
      </c>
      <c r="P131" s="0" t="s">
        <v>151</v>
      </c>
      <c r="Q131" s="0" t="s">
        <v>151</v>
      </c>
      <c r="R131" s="0" t="s">
        <v>152</v>
      </c>
      <c r="S131" s="0" t="s">
        <v>152</v>
      </c>
      <c r="T131" s="0" t="s">
        <v>152</v>
      </c>
      <c r="U131" s="0" t="s">
        <v>152</v>
      </c>
      <c r="V131" s="0" t="s">
        <v>152</v>
      </c>
      <c r="W131" s="0" t="s">
        <v>152</v>
      </c>
      <c r="X131" s="0" t="s">
        <v>152</v>
      </c>
      <c r="Y131" s="0" t="s">
        <v>152</v>
      </c>
      <c r="Z131" s="0" t="s">
        <v>152</v>
      </c>
      <c r="AA131" s="0" t="s">
        <v>152</v>
      </c>
      <c r="AB131" s="0" t="s">
        <v>152</v>
      </c>
      <c r="AC131" s="0" t="s">
        <v>45</v>
      </c>
    </row>
    <row r="132" customFormat="false" ht="12.8" hidden="true" customHeight="false" outlineLevel="0" collapsed="false">
      <c r="A132" s="5" t="s">
        <v>161</v>
      </c>
      <c r="B132" s="0" t="s">
        <v>155</v>
      </c>
      <c r="C132" s="0" t="s">
        <v>148</v>
      </c>
      <c r="D132" s="0" t="s">
        <v>148</v>
      </c>
      <c r="E132" s="0" t="s">
        <v>148</v>
      </c>
      <c r="F132" s="0" t="s">
        <v>149</v>
      </c>
      <c r="G132" s="0" t="s">
        <v>149</v>
      </c>
      <c r="H132" s="0" t="s">
        <v>149</v>
      </c>
      <c r="I132" s="0" t="s">
        <v>149</v>
      </c>
      <c r="J132" s="0" t="s">
        <v>149</v>
      </c>
      <c r="K132" s="0" t="s">
        <v>150</v>
      </c>
      <c r="L132" s="0" t="s">
        <v>150</v>
      </c>
      <c r="M132" s="0" t="s">
        <v>150</v>
      </c>
      <c r="N132" s="0" t="s">
        <v>151</v>
      </c>
      <c r="O132" s="0" t="s">
        <v>151</v>
      </c>
      <c r="P132" s="0" t="s">
        <v>151</v>
      </c>
      <c r="Q132" s="0" t="s">
        <v>151</v>
      </c>
      <c r="R132" s="0" t="s">
        <v>152</v>
      </c>
      <c r="S132" s="0" t="s">
        <v>152</v>
      </c>
      <c r="T132" s="0" t="s">
        <v>152</v>
      </c>
      <c r="U132" s="0" t="s">
        <v>152</v>
      </c>
      <c r="V132" s="0" t="s">
        <v>152</v>
      </c>
      <c r="W132" s="0" t="s">
        <v>152</v>
      </c>
      <c r="X132" s="0" t="s">
        <v>152</v>
      </c>
      <c r="Y132" s="0" t="s">
        <v>152</v>
      </c>
      <c r="Z132" s="0" t="s">
        <v>152</v>
      </c>
      <c r="AA132" s="0" t="s">
        <v>152</v>
      </c>
      <c r="AB132" s="0" t="s">
        <v>152</v>
      </c>
      <c r="AC132" s="0" t="s">
        <v>45</v>
      </c>
    </row>
    <row r="133" customFormat="false" ht="12.8" hidden="true" customHeight="false" outlineLevel="0" collapsed="false">
      <c r="A133" s="5" t="s">
        <v>162</v>
      </c>
      <c r="B133" s="0" t="s">
        <v>155</v>
      </c>
      <c r="C133" s="0" t="s">
        <v>148</v>
      </c>
      <c r="D133" s="0" t="s">
        <v>148</v>
      </c>
      <c r="E133" s="0" t="s">
        <v>148</v>
      </c>
      <c r="F133" s="0" t="s">
        <v>148</v>
      </c>
      <c r="G133" s="0" t="s">
        <v>148</v>
      </c>
      <c r="H133" s="0" t="s">
        <v>148</v>
      </c>
      <c r="I133" s="0" t="s">
        <v>149</v>
      </c>
      <c r="J133" s="0" t="s">
        <v>149</v>
      </c>
      <c r="K133" s="0" t="s">
        <v>149</v>
      </c>
      <c r="L133" s="0" t="s">
        <v>149</v>
      </c>
      <c r="M133" s="0" t="s">
        <v>150</v>
      </c>
      <c r="N133" s="0" t="s">
        <v>151</v>
      </c>
      <c r="O133" s="0" t="s">
        <v>151</v>
      </c>
      <c r="P133" s="0" t="s">
        <v>151</v>
      </c>
      <c r="Q133" s="0" t="s">
        <v>151</v>
      </c>
      <c r="R133" s="0" t="s">
        <v>152</v>
      </c>
      <c r="S133" s="0" t="s">
        <v>152</v>
      </c>
      <c r="T133" s="0" t="s">
        <v>152</v>
      </c>
      <c r="U133" s="0" t="s">
        <v>152</v>
      </c>
      <c r="V133" s="0" t="s">
        <v>152</v>
      </c>
      <c r="W133" s="0" t="s">
        <v>152</v>
      </c>
      <c r="X133" s="0" t="s">
        <v>152</v>
      </c>
      <c r="Y133" s="0" t="s">
        <v>152</v>
      </c>
      <c r="Z133" s="0" t="s">
        <v>152</v>
      </c>
      <c r="AA133" s="0" t="s">
        <v>152</v>
      </c>
      <c r="AB133" s="0" t="s">
        <v>152</v>
      </c>
      <c r="AC133" s="0" t="s">
        <v>45</v>
      </c>
    </row>
    <row r="134" customFormat="false" ht="12.8" hidden="true" customHeight="false" outlineLevel="0" collapsed="false">
      <c r="A134" s="5" t="s">
        <v>163</v>
      </c>
      <c r="B134" s="0" t="s">
        <v>155</v>
      </c>
      <c r="C134" s="0" t="s">
        <v>148</v>
      </c>
      <c r="D134" s="0" t="s">
        <v>148</v>
      </c>
      <c r="E134" s="0" t="s">
        <v>148</v>
      </c>
      <c r="F134" s="0" t="s">
        <v>149</v>
      </c>
      <c r="G134" s="0" t="s">
        <v>149</v>
      </c>
      <c r="H134" s="0" t="s">
        <v>149</v>
      </c>
      <c r="I134" s="0" t="s">
        <v>149</v>
      </c>
      <c r="J134" s="0" t="s">
        <v>149</v>
      </c>
      <c r="K134" s="0" t="s">
        <v>150</v>
      </c>
      <c r="L134" s="0" t="s">
        <v>150</v>
      </c>
      <c r="M134" s="0" t="s">
        <v>150</v>
      </c>
      <c r="N134" s="0" t="s">
        <v>151</v>
      </c>
      <c r="O134" s="0" t="s">
        <v>151</v>
      </c>
      <c r="P134" s="0" t="s">
        <v>151</v>
      </c>
      <c r="Q134" s="0" t="s">
        <v>151</v>
      </c>
      <c r="R134" s="0" t="s">
        <v>152</v>
      </c>
      <c r="S134" s="0" t="s">
        <v>152</v>
      </c>
      <c r="T134" s="0" t="s">
        <v>152</v>
      </c>
      <c r="U134" s="0" t="s">
        <v>152</v>
      </c>
      <c r="V134" s="0" t="s">
        <v>152</v>
      </c>
      <c r="W134" s="0" t="s">
        <v>152</v>
      </c>
      <c r="X134" s="0" t="s">
        <v>152</v>
      </c>
      <c r="Y134" s="0" t="s">
        <v>152</v>
      </c>
      <c r="Z134" s="0" t="s">
        <v>152</v>
      </c>
      <c r="AA134" s="0" t="s">
        <v>152</v>
      </c>
      <c r="AB134" s="0" t="s">
        <v>152</v>
      </c>
      <c r="AC134" s="0" t="s">
        <v>45</v>
      </c>
    </row>
    <row r="135" customFormat="false" ht="12.8" hidden="true" customHeight="false" outlineLevel="0" collapsed="false">
      <c r="A135" s="5" t="s">
        <v>164</v>
      </c>
      <c r="B135" s="0" t="s">
        <v>155</v>
      </c>
      <c r="C135" s="0" t="s">
        <v>148</v>
      </c>
      <c r="D135" s="0" t="s">
        <v>148</v>
      </c>
      <c r="E135" s="0" t="s">
        <v>148</v>
      </c>
      <c r="F135" s="0" t="s">
        <v>149</v>
      </c>
      <c r="G135" s="0" t="s">
        <v>149</v>
      </c>
      <c r="H135" s="0" t="s">
        <v>149</v>
      </c>
      <c r="I135" s="0" t="s">
        <v>149</v>
      </c>
      <c r="J135" s="0" t="s">
        <v>149</v>
      </c>
      <c r="K135" s="0" t="s">
        <v>150</v>
      </c>
      <c r="L135" s="0" t="s">
        <v>150</v>
      </c>
      <c r="M135" s="0" t="s">
        <v>150</v>
      </c>
      <c r="N135" s="0" t="s">
        <v>151</v>
      </c>
      <c r="O135" s="0" t="s">
        <v>151</v>
      </c>
      <c r="P135" s="0" t="s">
        <v>151</v>
      </c>
      <c r="Q135" s="0" t="s">
        <v>151</v>
      </c>
      <c r="R135" s="0" t="s">
        <v>152</v>
      </c>
      <c r="S135" s="0" t="s">
        <v>152</v>
      </c>
      <c r="T135" s="0" t="s">
        <v>152</v>
      </c>
      <c r="U135" s="0" t="s">
        <v>152</v>
      </c>
      <c r="V135" s="0" t="s">
        <v>152</v>
      </c>
      <c r="W135" s="0" t="s">
        <v>152</v>
      </c>
      <c r="X135" s="0" t="s">
        <v>152</v>
      </c>
      <c r="Y135" s="0" t="s">
        <v>152</v>
      </c>
      <c r="Z135" s="0" t="s">
        <v>152</v>
      </c>
      <c r="AA135" s="0" t="s">
        <v>152</v>
      </c>
      <c r="AB135" s="0" t="s">
        <v>152</v>
      </c>
      <c r="AC135" s="0" t="s">
        <v>45</v>
      </c>
    </row>
    <row r="136" customFormat="false" ht="12.8" hidden="true" customHeight="false" outlineLevel="0" collapsed="false">
      <c r="A136" s="5" t="s">
        <v>165</v>
      </c>
      <c r="B136" s="0" t="s">
        <v>155</v>
      </c>
      <c r="C136" s="0" t="s">
        <v>148</v>
      </c>
      <c r="D136" s="0" t="s">
        <v>148</v>
      </c>
      <c r="E136" s="0" t="s">
        <v>148</v>
      </c>
      <c r="F136" s="0" t="s">
        <v>149</v>
      </c>
      <c r="G136" s="0" t="s">
        <v>149</v>
      </c>
      <c r="H136" s="0" t="s">
        <v>149</v>
      </c>
      <c r="I136" s="0" t="s">
        <v>149</v>
      </c>
      <c r="J136" s="0" t="s">
        <v>149</v>
      </c>
      <c r="K136" s="0" t="s">
        <v>150</v>
      </c>
      <c r="L136" s="0" t="s">
        <v>150</v>
      </c>
      <c r="M136" s="0" t="s">
        <v>150</v>
      </c>
      <c r="N136" s="0" t="s">
        <v>151</v>
      </c>
      <c r="O136" s="0" t="s">
        <v>151</v>
      </c>
      <c r="P136" s="0" t="s">
        <v>151</v>
      </c>
      <c r="Q136" s="0" t="s">
        <v>151</v>
      </c>
      <c r="R136" s="0" t="s">
        <v>152</v>
      </c>
      <c r="S136" s="0" t="s">
        <v>152</v>
      </c>
      <c r="T136" s="0" t="s">
        <v>152</v>
      </c>
      <c r="U136" s="0" t="s">
        <v>152</v>
      </c>
      <c r="V136" s="0" t="s">
        <v>152</v>
      </c>
      <c r="W136" s="0" t="s">
        <v>152</v>
      </c>
      <c r="X136" s="0" t="s">
        <v>152</v>
      </c>
      <c r="Y136" s="0" t="s">
        <v>152</v>
      </c>
      <c r="Z136" s="0" t="s">
        <v>152</v>
      </c>
      <c r="AA136" s="0" t="s">
        <v>152</v>
      </c>
      <c r="AB136" s="0" t="s">
        <v>152</v>
      </c>
      <c r="AC136" s="0" t="s">
        <v>45</v>
      </c>
    </row>
    <row r="137" customFormat="false" ht="12.8" hidden="true" customHeight="false" outlineLevel="0" collapsed="false">
      <c r="A137" s="5" t="s">
        <v>166</v>
      </c>
      <c r="B137" s="0" t="s">
        <v>155</v>
      </c>
      <c r="C137" s="0" t="s">
        <v>148</v>
      </c>
      <c r="D137" s="0" t="s">
        <v>148</v>
      </c>
      <c r="E137" s="0" t="s">
        <v>148</v>
      </c>
      <c r="F137" s="0" t="s">
        <v>149</v>
      </c>
      <c r="G137" s="0" t="s">
        <v>149</v>
      </c>
      <c r="H137" s="0" t="s">
        <v>149</v>
      </c>
      <c r="I137" s="0" t="s">
        <v>149</v>
      </c>
      <c r="J137" s="0" t="s">
        <v>149</v>
      </c>
      <c r="K137" s="0" t="s">
        <v>150</v>
      </c>
      <c r="L137" s="0" t="s">
        <v>150</v>
      </c>
      <c r="M137" s="0" t="s">
        <v>150</v>
      </c>
      <c r="N137" s="0" t="s">
        <v>151</v>
      </c>
      <c r="O137" s="0" t="s">
        <v>151</v>
      </c>
      <c r="P137" s="0" t="s">
        <v>151</v>
      </c>
      <c r="Q137" s="0" t="s">
        <v>151</v>
      </c>
      <c r="R137" s="0" t="s">
        <v>152</v>
      </c>
      <c r="S137" s="0" t="s">
        <v>152</v>
      </c>
      <c r="T137" s="0" t="s">
        <v>152</v>
      </c>
      <c r="U137" s="0" t="s">
        <v>152</v>
      </c>
      <c r="V137" s="0" t="s">
        <v>152</v>
      </c>
      <c r="W137" s="0" t="s">
        <v>152</v>
      </c>
      <c r="X137" s="0" t="s">
        <v>152</v>
      </c>
      <c r="Y137" s="0" t="s">
        <v>152</v>
      </c>
      <c r="Z137" s="0" t="s">
        <v>152</v>
      </c>
      <c r="AA137" s="0" t="s">
        <v>152</v>
      </c>
      <c r="AB137" s="0" t="s">
        <v>152</v>
      </c>
      <c r="AC137" s="0" t="s">
        <v>45</v>
      </c>
    </row>
    <row r="138" customFormat="false" ht="12.8" hidden="true" customHeight="false" outlineLevel="0" collapsed="false">
      <c r="A138" s="5" t="s">
        <v>167</v>
      </c>
      <c r="B138" s="0" t="s">
        <v>155</v>
      </c>
      <c r="C138" s="0" t="s">
        <v>148</v>
      </c>
      <c r="D138" s="0" t="s">
        <v>148</v>
      </c>
      <c r="E138" s="0" t="s">
        <v>148</v>
      </c>
      <c r="F138" s="0" t="s">
        <v>149</v>
      </c>
      <c r="G138" s="0" t="s">
        <v>149</v>
      </c>
      <c r="H138" s="0" t="s">
        <v>149</v>
      </c>
      <c r="I138" s="0" t="s">
        <v>149</v>
      </c>
      <c r="J138" s="0" t="s">
        <v>149</v>
      </c>
      <c r="K138" s="0" t="s">
        <v>150</v>
      </c>
      <c r="L138" s="0" t="s">
        <v>150</v>
      </c>
      <c r="M138" s="0" t="s">
        <v>150</v>
      </c>
      <c r="N138" s="0" t="s">
        <v>151</v>
      </c>
      <c r="O138" s="0" t="s">
        <v>151</v>
      </c>
      <c r="P138" s="0" t="s">
        <v>151</v>
      </c>
      <c r="Q138" s="0" t="s">
        <v>151</v>
      </c>
      <c r="R138" s="0" t="s">
        <v>152</v>
      </c>
      <c r="S138" s="0" t="s">
        <v>152</v>
      </c>
      <c r="T138" s="0" t="s">
        <v>152</v>
      </c>
      <c r="U138" s="0" t="s">
        <v>152</v>
      </c>
      <c r="V138" s="0" t="s">
        <v>152</v>
      </c>
      <c r="W138" s="0" t="s">
        <v>152</v>
      </c>
      <c r="X138" s="0" t="s">
        <v>152</v>
      </c>
      <c r="Y138" s="0" t="s">
        <v>152</v>
      </c>
      <c r="Z138" s="0" t="s">
        <v>152</v>
      </c>
      <c r="AA138" s="0" t="s">
        <v>152</v>
      </c>
      <c r="AB138" s="0" t="s">
        <v>152</v>
      </c>
      <c r="AC138" s="0" t="s">
        <v>45</v>
      </c>
    </row>
    <row r="139" customFormat="false" ht="12.8" hidden="true" customHeight="false" outlineLevel="0" collapsed="false">
      <c r="A139" s="5" t="s">
        <v>168</v>
      </c>
      <c r="B139" s="0" t="s">
        <v>155</v>
      </c>
      <c r="C139" s="0" t="s">
        <v>148</v>
      </c>
      <c r="D139" s="0" t="s">
        <v>148</v>
      </c>
      <c r="E139" s="0" t="s">
        <v>148</v>
      </c>
      <c r="F139" s="0" t="s">
        <v>149</v>
      </c>
      <c r="G139" s="0" t="s">
        <v>149</v>
      </c>
      <c r="H139" s="0" t="s">
        <v>149</v>
      </c>
      <c r="I139" s="0" t="s">
        <v>149</v>
      </c>
      <c r="J139" s="0" t="s">
        <v>149</v>
      </c>
      <c r="K139" s="0" t="s">
        <v>150</v>
      </c>
      <c r="L139" s="0" t="s">
        <v>150</v>
      </c>
      <c r="M139" s="0" t="s">
        <v>150</v>
      </c>
      <c r="N139" s="0" t="s">
        <v>151</v>
      </c>
      <c r="O139" s="0" t="s">
        <v>151</v>
      </c>
      <c r="P139" s="0" t="s">
        <v>151</v>
      </c>
      <c r="Q139" s="0" t="s">
        <v>151</v>
      </c>
      <c r="R139" s="0" t="s">
        <v>152</v>
      </c>
      <c r="S139" s="0" t="s">
        <v>152</v>
      </c>
      <c r="T139" s="0" t="s">
        <v>152</v>
      </c>
      <c r="U139" s="0" t="s">
        <v>152</v>
      </c>
      <c r="V139" s="0" t="s">
        <v>152</v>
      </c>
      <c r="W139" s="0" t="s">
        <v>152</v>
      </c>
      <c r="X139" s="0" t="s">
        <v>152</v>
      </c>
      <c r="Y139" s="0" t="s">
        <v>152</v>
      </c>
      <c r="Z139" s="0" t="s">
        <v>152</v>
      </c>
      <c r="AA139" s="0" t="s">
        <v>152</v>
      </c>
      <c r="AB139" s="0" t="s">
        <v>152</v>
      </c>
      <c r="AC139" s="0" t="s">
        <v>45</v>
      </c>
    </row>
    <row r="140" customFormat="false" ht="12.8" hidden="true" customHeight="false" outlineLevel="0" collapsed="false">
      <c r="A140" s="5" t="s">
        <v>169</v>
      </c>
      <c r="B140" s="0" t="s">
        <v>155</v>
      </c>
      <c r="C140" s="0" t="s">
        <v>148</v>
      </c>
      <c r="D140" s="0" t="s">
        <v>148</v>
      </c>
      <c r="E140" s="0" t="s">
        <v>148</v>
      </c>
      <c r="F140" s="0" t="s">
        <v>149</v>
      </c>
      <c r="G140" s="0" t="s">
        <v>149</v>
      </c>
      <c r="H140" s="0" t="s">
        <v>149</v>
      </c>
      <c r="I140" s="0" t="s">
        <v>149</v>
      </c>
      <c r="J140" s="0" t="s">
        <v>149</v>
      </c>
      <c r="K140" s="0" t="s">
        <v>150</v>
      </c>
      <c r="L140" s="0" t="s">
        <v>150</v>
      </c>
      <c r="M140" s="0" t="s">
        <v>150</v>
      </c>
      <c r="N140" s="0" t="s">
        <v>151</v>
      </c>
      <c r="O140" s="0" t="s">
        <v>151</v>
      </c>
      <c r="P140" s="0" t="s">
        <v>151</v>
      </c>
      <c r="Q140" s="0" t="s">
        <v>151</v>
      </c>
      <c r="R140" s="0" t="s">
        <v>152</v>
      </c>
      <c r="S140" s="0" t="s">
        <v>152</v>
      </c>
      <c r="T140" s="0" t="s">
        <v>152</v>
      </c>
      <c r="U140" s="0" t="s">
        <v>152</v>
      </c>
      <c r="V140" s="0" t="s">
        <v>152</v>
      </c>
      <c r="W140" s="0" t="s">
        <v>152</v>
      </c>
      <c r="X140" s="0" t="s">
        <v>152</v>
      </c>
      <c r="Y140" s="0" t="s">
        <v>152</v>
      </c>
      <c r="Z140" s="0" t="s">
        <v>152</v>
      </c>
      <c r="AA140" s="0" t="s">
        <v>152</v>
      </c>
      <c r="AB140" s="0" t="s">
        <v>152</v>
      </c>
      <c r="AC140" s="0" t="s">
        <v>45</v>
      </c>
    </row>
    <row r="141" customFormat="false" ht="12.8" hidden="true" customHeight="false" outlineLevel="0" collapsed="false">
      <c r="A141" s="5" t="s">
        <v>170</v>
      </c>
      <c r="B141" s="0" t="s">
        <v>155</v>
      </c>
      <c r="C141" s="0" t="s">
        <v>148</v>
      </c>
      <c r="D141" s="0" t="s">
        <v>148</v>
      </c>
      <c r="E141" s="0" t="s">
        <v>148</v>
      </c>
      <c r="F141" s="0" t="s">
        <v>149</v>
      </c>
      <c r="G141" s="0" t="s">
        <v>149</v>
      </c>
      <c r="H141" s="0" t="s">
        <v>149</v>
      </c>
      <c r="I141" s="0" t="s">
        <v>149</v>
      </c>
      <c r="J141" s="0" t="s">
        <v>149</v>
      </c>
      <c r="K141" s="0" t="s">
        <v>150</v>
      </c>
      <c r="L141" s="0" t="s">
        <v>150</v>
      </c>
      <c r="M141" s="0" t="s">
        <v>150</v>
      </c>
      <c r="N141" s="0" t="s">
        <v>151</v>
      </c>
      <c r="O141" s="0" t="s">
        <v>151</v>
      </c>
      <c r="P141" s="0" t="s">
        <v>151</v>
      </c>
      <c r="Q141" s="0" t="s">
        <v>151</v>
      </c>
      <c r="R141" s="0" t="s">
        <v>152</v>
      </c>
      <c r="S141" s="0" t="s">
        <v>152</v>
      </c>
      <c r="T141" s="0" t="s">
        <v>152</v>
      </c>
      <c r="U141" s="0" t="s">
        <v>152</v>
      </c>
      <c r="V141" s="0" t="s">
        <v>152</v>
      </c>
      <c r="W141" s="0" t="s">
        <v>152</v>
      </c>
      <c r="X141" s="0" t="s">
        <v>152</v>
      </c>
      <c r="Y141" s="0" t="s">
        <v>152</v>
      </c>
      <c r="Z141" s="0" t="s">
        <v>152</v>
      </c>
      <c r="AA141" s="0" t="s">
        <v>152</v>
      </c>
      <c r="AB141" s="0" t="s">
        <v>152</v>
      </c>
      <c r="AC141" s="0" t="s">
        <v>45</v>
      </c>
    </row>
    <row r="142" customFormat="false" ht="12.8" hidden="true" customHeight="false" outlineLevel="0" collapsed="false">
      <c r="A142" s="5" t="s">
        <v>171</v>
      </c>
      <c r="B142" s="0" t="s">
        <v>155</v>
      </c>
      <c r="C142" s="0" t="s">
        <v>148</v>
      </c>
      <c r="D142" s="0" t="s">
        <v>148</v>
      </c>
      <c r="E142" s="0" t="s">
        <v>148</v>
      </c>
      <c r="F142" s="0" t="s">
        <v>149</v>
      </c>
      <c r="G142" s="0" t="s">
        <v>149</v>
      </c>
      <c r="H142" s="0" t="s">
        <v>149</v>
      </c>
      <c r="I142" s="0" t="s">
        <v>149</v>
      </c>
      <c r="J142" s="0" t="s">
        <v>149</v>
      </c>
      <c r="K142" s="0" t="s">
        <v>150</v>
      </c>
      <c r="L142" s="0" t="s">
        <v>150</v>
      </c>
      <c r="M142" s="0" t="s">
        <v>150</v>
      </c>
      <c r="N142" s="0" t="s">
        <v>151</v>
      </c>
      <c r="O142" s="0" t="s">
        <v>151</v>
      </c>
      <c r="P142" s="0" t="s">
        <v>151</v>
      </c>
      <c r="Q142" s="0" t="s">
        <v>151</v>
      </c>
      <c r="R142" s="0" t="s">
        <v>152</v>
      </c>
      <c r="S142" s="0" t="s">
        <v>152</v>
      </c>
      <c r="T142" s="0" t="s">
        <v>152</v>
      </c>
      <c r="U142" s="0" t="s">
        <v>152</v>
      </c>
      <c r="V142" s="0" t="s">
        <v>152</v>
      </c>
      <c r="W142" s="0" t="s">
        <v>152</v>
      </c>
      <c r="X142" s="0" t="s">
        <v>152</v>
      </c>
      <c r="Y142" s="0" t="s">
        <v>152</v>
      </c>
      <c r="Z142" s="0" t="s">
        <v>152</v>
      </c>
      <c r="AA142" s="0" t="s">
        <v>152</v>
      </c>
      <c r="AB142" s="0" t="s">
        <v>152</v>
      </c>
      <c r="AC142" s="0" t="s">
        <v>45</v>
      </c>
    </row>
    <row r="143" customFormat="false" ht="12.8" hidden="true" customHeight="false" outlineLevel="0" collapsed="false">
      <c r="A143" s="5" t="s">
        <v>172</v>
      </c>
      <c r="B143" s="0" t="s">
        <v>155</v>
      </c>
      <c r="C143" s="0" t="s">
        <v>148</v>
      </c>
      <c r="D143" s="0" t="s">
        <v>148</v>
      </c>
      <c r="E143" s="0" t="s">
        <v>148</v>
      </c>
      <c r="F143" s="0" t="s">
        <v>149</v>
      </c>
      <c r="G143" s="0" t="s">
        <v>149</v>
      </c>
      <c r="H143" s="0" t="s">
        <v>149</v>
      </c>
      <c r="I143" s="0" t="s">
        <v>149</v>
      </c>
      <c r="J143" s="0" t="s">
        <v>149</v>
      </c>
      <c r="K143" s="0" t="s">
        <v>150</v>
      </c>
      <c r="L143" s="0" t="s">
        <v>150</v>
      </c>
      <c r="M143" s="0" t="s">
        <v>150</v>
      </c>
      <c r="N143" s="0" t="s">
        <v>151</v>
      </c>
      <c r="O143" s="0" t="s">
        <v>151</v>
      </c>
      <c r="P143" s="0" t="s">
        <v>151</v>
      </c>
      <c r="Q143" s="0" t="s">
        <v>151</v>
      </c>
      <c r="R143" s="0" t="s">
        <v>152</v>
      </c>
      <c r="S143" s="0" t="s">
        <v>152</v>
      </c>
      <c r="T143" s="0" t="s">
        <v>152</v>
      </c>
      <c r="U143" s="0" t="s">
        <v>152</v>
      </c>
      <c r="V143" s="0" t="s">
        <v>152</v>
      </c>
      <c r="W143" s="0" t="s">
        <v>152</v>
      </c>
      <c r="X143" s="0" t="s">
        <v>152</v>
      </c>
      <c r="Y143" s="0" t="s">
        <v>152</v>
      </c>
      <c r="Z143" s="0" t="s">
        <v>152</v>
      </c>
      <c r="AA143" s="0" t="s">
        <v>152</v>
      </c>
      <c r="AB143" s="0" t="s">
        <v>152</v>
      </c>
      <c r="AC143" s="0" t="s">
        <v>45</v>
      </c>
    </row>
    <row r="144" customFormat="false" ht="12.8" hidden="true" customHeight="false" outlineLevel="0" collapsed="false">
      <c r="A144" s="5" t="s">
        <v>173</v>
      </c>
      <c r="B144" s="0" t="s">
        <v>155</v>
      </c>
      <c r="C144" s="0" t="s">
        <v>148</v>
      </c>
      <c r="D144" s="0" t="s">
        <v>148</v>
      </c>
      <c r="E144" s="0" t="s">
        <v>148</v>
      </c>
      <c r="F144" s="0" t="s">
        <v>149</v>
      </c>
      <c r="G144" s="0" t="s">
        <v>149</v>
      </c>
      <c r="H144" s="0" t="s">
        <v>149</v>
      </c>
      <c r="I144" s="0" t="s">
        <v>149</v>
      </c>
      <c r="J144" s="0" t="s">
        <v>149</v>
      </c>
      <c r="K144" s="0" t="s">
        <v>150</v>
      </c>
      <c r="L144" s="0" t="s">
        <v>150</v>
      </c>
      <c r="M144" s="0" t="s">
        <v>150</v>
      </c>
      <c r="N144" s="0" t="s">
        <v>151</v>
      </c>
      <c r="O144" s="0" t="s">
        <v>151</v>
      </c>
      <c r="P144" s="0" t="s">
        <v>151</v>
      </c>
      <c r="Q144" s="0" t="s">
        <v>151</v>
      </c>
      <c r="R144" s="0" t="s">
        <v>152</v>
      </c>
      <c r="S144" s="0" t="s">
        <v>152</v>
      </c>
      <c r="T144" s="0" t="s">
        <v>152</v>
      </c>
      <c r="U144" s="0" t="s">
        <v>152</v>
      </c>
      <c r="V144" s="0" t="s">
        <v>152</v>
      </c>
      <c r="W144" s="0" t="s">
        <v>152</v>
      </c>
      <c r="X144" s="0" t="s">
        <v>152</v>
      </c>
      <c r="Y144" s="0" t="s">
        <v>152</v>
      </c>
      <c r="Z144" s="0" t="s">
        <v>152</v>
      </c>
      <c r="AA144" s="0" t="s">
        <v>152</v>
      </c>
      <c r="AB144" s="0" t="s">
        <v>152</v>
      </c>
      <c r="AC144" s="0" t="s">
        <v>45</v>
      </c>
    </row>
    <row r="145" customFormat="false" ht="12.8" hidden="true" customHeight="false" outlineLevel="0" collapsed="false">
      <c r="A145" s="5" t="s">
        <v>174</v>
      </c>
      <c r="B145" s="0" t="s">
        <v>155</v>
      </c>
      <c r="C145" s="0" t="s">
        <v>148</v>
      </c>
      <c r="D145" s="0" t="s">
        <v>148</v>
      </c>
      <c r="E145" s="0" t="s">
        <v>148</v>
      </c>
      <c r="F145" s="0" t="s">
        <v>149</v>
      </c>
      <c r="G145" s="0" t="s">
        <v>149</v>
      </c>
      <c r="H145" s="0" t="s">
        <v>149</v>
      </c>
      <c r="I145" s="0" t="s">
        <v>149</v>
      </c>
      <c r="J145" s="0" t="s">
        <v>149</v>
      </c>
      <c r="K145" s="0" t="s">
        <v>150</v>
      </c>
      <c r="L145" s="0" t="s">
        <v>150</v>
      </c>
      <c r="M145" s="0" t="s">
        <v>150</v>
      </c>
      <c r="N145" s="0" t="s">
        <v>151</v>
      </c>
      <c r="O145" s="0" t="s">
        <v>151</v>
      </c>
      <c r="P145" s="0" t="s">
        <v>151</v>
      </c>
      <c r="Q145" s="0" t="s">
        <v>151</v>
      </c>
      <c r="R145" s="0" t="s">
        <v>152</v>
      </c>
      <c r="S145" s="0" t="s">
        <v>152</v>
      </c>
      <c r="T145" s="0" t="s">
        <v>152</v>
      </c>
      <c r="U145" s="0" t="s">
        <v>152</v>
      </c>
      <c r="V145" s="0" t="s">
        <v>152</v>
      </c>
      <c r="W145" s="0" t="s">
        <v>152</v>
      </c>
      <c r="X145" s="0" t="s">
        <v>152</v>
      </c>
      <c r="Y145" s="0" t="s">
        <v>152</v>
      </c>
      <c r="Z145" s="0" t="s">
        <v>152</v>
      </c>
      <c r="AA145" s="0" t="s">
        <v>152</v>
      </c>
      <c r="AB145" s="0" t="s">
        <v>152</v>
      </c>
      <c r="AC145" s="0" t="s">
        <v>45</v>
      </c>
    </row>
    <row r="146" customFormat="false" ht="12.8" hidden="true" customHeight="false" outlineLevel="0" collapsed="false">
      <c r="A146" s="5" t="s">
        <v>175</v>
      </c>
      <c r="B146" s="0" t="s">
        <v>155</v>
      </c>
      <c r="C146" s="0" t="s">
        <v>148</v>
      </c>
      <c r="D146" s="0" t="s">
        <v>148</v>
      </c>
      <c r="E146" s="0" t="s">
        <v>148</v>
      </c>
      <c r="F146" s="0" t="s">
        <v>149</v>
      </c>
      <c r="G146" s="0" t="s">
        <v>149</v>
      </c>
      <c r="H146" s="0" t="s">
        <v>149</v>
      </c>
      <c r="I146" s="0" t="s">
        <v>149</v>
      </c>
      <c r="J146" s="0" t="s">
        <v>149</v>
      </c>
      <c r="K146" s="0" t="s">
        <v>150</v>
      </c>
      <c r="L146" s="0" t="s">
        <v>150</v>
      </c>
      <c r="M146" s="0" t="s">
        <v>150</v>
      </c>
      <c r="N146" s="0" t="s">
        <v>151</v>
      </c>
      <c r="O146" s="0" t="s">
        <v>151</v>
      </c>
      <c r="P146" s="0" t="s">
        <v>151</v>
      </c>
      <c r="Q146" s="0" t="s">
        <v>151</v>
      </c>
      <c r="R146" s="0" t="s">
        <v>152</v>
      </c>
      <c r="S146" s="0" t="s">
        <v>152</v>
      </c>
      <c r="T146" s="0" t="s">
        <v>152</v>
      </c>
      <c r="U146" s="0" t="s">
        <v>152</v>
      </c>
      <c r="V146" s="0" t="s">
        <v>152</v>
      </c>
      <c r="W146" s="0" t="s">
        <v>152</v>
      </c>
      <c r="X146" s="0" t="s">
        <v>152</v>
      </c>
      <c r="Y146" s="0" t="s">
        <v>152</v>
      </c>
      <c r="Z146" s="0" t="s">
        <v>152</v>
      </c>
      <c r="AA146" s="0" t="s">
        <v>152</v>
      </c>
      <c r="AB146" s="0" t="s">
        <v>152</v>
      </c>
      <c r="AC146" s="0" t="s">
        <v>45</v>
      </c>
    </row>
    <row r="147" customFormat="false" ht="12.8" hidden="true" customHeight="false" outlineLevel="0" collapsed="false">
      <c r="A147" s="5" t="s">
        <v>176</v>
      </c>
      <c r="B147" s="0" t="s">
        <v>155</v>
      </c>
      <c r="C147" s="0" t="s">
        <v>148</v>
      </c>
      <c r="D147" s="0" t="s">
        <v>148</v>
      </c>
      <c r="E147" s="0" t="s">
        <v>148</v>
      </c>
      <c r="F147" s="0" t="s">
        <v>149</v>
      </c>
      <c r="G147" s="0" t="s">
        <v>149</v>
      </c>
      <c r="H147" s="0" t="s">
        <v>149</v>
      </c>
      <c r="I147" s="0" t="s">
        <v>149</v>
      </c>
      <c r="J147" s="0" t="s">
        <v>149</v>
      </c>
      <c r="K147" s="0" t="s">
        <v>150</v>
      </c>
      <c r="L147" s="0" t="s">
        <v>150</v>
      </c>
      <c r="M147" s="0" t="s">
        <v>150</v>
      </c>
      <c r="N147" s="0" t="s">
        <v>151</v>
      </c>
      <c r="O147" s="0" t="s">
        <v>151</v>
      </c>
      <c r="P147" s="0" t="s">
        <v>151</v>
      </c>
      <c r="Q147" s="0" t="s">
        <v>151</v>
      </c>
      <c r="R147" s="0" t="s">
        <v>152</v>
      </c>
      <c r="S147" s="0" t="s">
        <v>152</v>
      </c>
      <c r="T147" s="0" t="s">
        <v>152</v>
      </c>
      <c r="U147" s="0" t="s">
        <v>152</v>
      </c>
      <c r="V147" s="0" t="s">
        <v>152</v>
      </c>
      <c r="W147" s="0" t="s">
        <v>152</v>
      </c>
      <c r="X147" s="0" t="s">
        <v>152</v>
      </c>
      <c r="Y147" s="0" t="s">
        <v>152</v>
      </c>
      <c r="Z147" s="0" t="s">
        <v>152</v>
      </c>
      <c r="AA147" s="0" t="s">
        <v>152</v>
      </c>
      <c r="AB147" s="0" t="s">
        <v>152</v>
      </c>
      <c r="AC147" s="0" t="s">
        <v>45</v>
      </c>
    </row>
    <row r="148" customFormat="false" ht="12.8" hidden="true" customHeight="false" outlineLevel="0" collapsed="false">
      <c r="A148" s="5" t="s">
        <v>177</v>
      </c>
      <c r="B148" s="0" t="s">
        <v>155</v>
      </c>
      <c r="C148" s="0" t="s">
        <v>148</v>
      </c>
      <c r="D148" s="0" t="s">
        <v>148</v>
      </c>
      <c r="E148" s="0" t="s">
        <v>148</v>
      </c>
      <c r="F148" s="0" t="s">
        <v>149</v>
      </c>
      <c r="G148" s="0" t="s">
        <v>149</v>
      </c>
      <c r="H148" s="0" t="s">
        <v>149</v>
      </c>
      <c r="I148" s="0" t="s">
        <v>149</v>
      </c>
      <c r="J148" s="0" t="s">
        <v>149</v>
      </c>
      <c r="K148" s="0" t="s">
        <v>150</v>
      </c>
      <c r="L148" s="0" t="s">
        <v>150</v>
      </c>
      <c r="M148" s="0" t="s">
        <v>150</v>
      </c>
      <c r="N148" s="0" t="s">
        <v>151</v>
      </c>
      <c r="O148" s="0" t="s">
        <v>151</v>
      </c>
      <c r="P148" s="0" t="s">
        <v>151</v>
      </c>
      <c r="Q148" s="0" t="s">
        <v>151</v>
      </c>
      <c r="R148" s="0" t="s">
        <v>152</v>
      </c>
      <c r="S148" s="0" t="s">
        <v>152</v>
      </c>
      <c r="T148" s="0" t="s">
        <v>152</v>
      </c>
      <c r="U148" s="0" t="s">
        <v>152</v>
      </c>
      <c r="V148" s="0" t="s">
        <v>152</v>
      </c>
      <c r="W148" s="0" t="s">
        <v>152</v>
      </c>
      <c r="X148" s="0" t="s">
        <v>152</v>
      </c>
      <c r="Y148" s="0" t="s">
        <v>152</v>
      </c>
      <c r="Z148" s="0" t="s">
        <v>152</v>
      </c>
      <c r="AA148" s="0" t="s">
        <v>152</v>
      </c>
      <c r="AB148" s="0" t="s">
        <v>152</v>
      </c>
      <c r="AC148" s="0" t="s">
        <v>45</v>
      </c>
    </row>
    <row r="149" customFormat="false" ht="12.8" hidden="true" customHeight="false" outlineLevel="0" collapsed="false">
      <c r="A149" s="5" t="s">
        <v>178</v>
      </c>
      <c r="B149" s="0" t="s">
        <v>155</v>
      </c>
      <c r="C149" s="0" t="s">
        <v>155</v>
      </c>
      <c r="D149" s="0" t="s">
        <v>155</v>
      </c>
      <c r="E149" s="0" t="s">
        <v>148</v>
      </c>
      <c r="F149" s="0" t="s">
        <v>148</v>
      </c>
      <c r="G149" s="0" t="s">
        <v>148</v>
      </c>
      <c r="H149" s="0" t="s">
        <v>148</v>
      </c>
      <c r="I149" s="0" t="s">
        <v>148</v>
      </c>
      <c r="J149" s="0" t="s">
        <v>149</v>
      </c>
      <c r="K149" s="0" t="s">
        <v>149</v>
      </c>
      <c r="L149" s="0" t="s">
        <v>150</v>
      </c>
      <c r="M149" s="0" t="s">
        <v>150</v>
      </c>
      <c r="N149" s="0" t="s">
        <v>150</v>
      </c>
      <c r="O149" s="0" t="s">
        <v>150</v>
      </c>
      <c r="P149" s="0" t="s">
        <v>151</v>
      </c>
      <c r="Q149" s="0" t="s">
        <v>151</v>
      </c>
      <c r="R149" s="0" t="s">
        <v>151</v>
      </c>
      <c r="S149" s="0" t="s">
        <v>151</v>
      </c>
      <c r="T149" s="0" t="s">
        <v>152</v>
      </c>
      <c r="U149" s="0" t="s">
        <v>152</v>
      </c>
      <c r="V149" s="0" t="s">
        <v>152</v>
      </c>
      <c r="W149" s="0" t="s">
        <v>152</v>
      </c>
      <c r="X149" s="0" t="s">
        <v>152</v>
      </c>
      <c r="Y149" s="0" t="s">
        <v>152</v>
      </c>
      <c r="Z149" s="0" t="s">
        <v>152</v>
      </c>
      <c r="AA149" s="0" t="s">
        <v>152</v>
      </c>
      <c r="AB149" s="0" t="s">
        <v>152</v>
      </c>
      <c r="AC149" s="0" t="s">
        <v>45</v>
      </c>
    </row>
    <row r="150" customFormat="false" ht="12.8" hidden="true" customHeight="false" outlineLevel="0" collapsed="false">
      <c r="A150" s="5" t="s">
        <v>179</v>
      </c>
      <c r="B150" s="0" t="s">
        <v>155</v>
      </c>
      <c r="C150" s="0" t="s">
        <v>148</v>
      </c>
      <c r="D150" s="0" t="s">
        <v>148</v>
      </c>
      <c r="E150" s="0" t="s">
        <v>148</v>
      </c>
      <c r="F150" s="0" t="s">
        <v>149</v>
      </c>
      <c r="G150" s="0" t="s">
        <v>149</v>
      </c>
      <c r="H150" s="0" t="s">
        <v>149</v>
      </c>
      <c r="I150" s="0" t="s">
        <v>149</v>
      </c>
      <c r="J150" s="0" t="s">
        <v>149</v>
      </c>
      <c r="K150" s="0" t="s">
        <v>150</v>
      </c>
      <c r="L150" s="0" t="s">
        <v>150</v>
      </c>
      <c r="M150" s="0" t="s">
        <v>150</v>
      </c>
      <c r="N150" s="0" t="s">
        <v>151</v>
      </c>
      <c r="O150" s="0" t="s">
        <v>151</v>
      </c>
      <c r="P150" s="0" t="s">
        <v>151</v>
      </c>
      <c r="Q150" s="0" t="s">
        <v>151</v>
      </c>
      <c r="R150" s="0" t="s">
        <v>152</v>
      </c>
      <c r="S150" s="0" t="s">
        <v>152</v>
      </c>
      <c r="T150" s="0" t="s">
        <v>152</v>
      </c>
      <c r="U150" s="0" t="s">
        <v>152</v>
      </c>
      <c r="V150" s="0" t="s">
        <v>152</v>
      </c>
      <c r="W150" s="0" t="s">
        <v>152</v>
      </c>
      <c r="X150" s="0" t="s">
        <v>152</v>
      </c>
      <c r="Y150" s="0" t="s">
        <v>152</v>
      </c>
      <c r="Z150" s="0" t="s">
        <v>152</v>
      </c>
      <c r="AA150" s="0" t="s">
        <v>152</v>
      </c>
      <c r="AB150" s="0" t="s">
        <v>152</v>
      </c>
      <c r="AC150" s="0" t="s">
        <v>45</v>
      </c>
    </row>
    <row r="151" customFormat="false" ht="12.8" hidden="true" customHeight="false" outlineLevel="0" collapsed="false">
      <c r="A151" s="5" t="s">
        <v>180</v>
      </c>
      <c r="B151" s="0" t="s">
        <v>155</v>
      </c>
      <c r="C151" s="0" t="s">
        <v>148</v>
      </c>
      <c r="D151" s="0" t="s">
        <v>148</v>
      </c>
      <c r="E151" s="0" t="s">
        <v>148</v>
      </c>
      <c r="F151" s="0" t="s">
        <v>149</v>
      </c>
      <c r="G151" s="0" t="s">
        <v>149</v>
      </c>
      <c r="H151" s="0" t="s">
        <v>149</v>
      </c>
      <c r="I151" s="0" t="s">
        <v>149</v>
      </c>
      <c r="J151" s="0" t="s">
        <v>149</v>
      </c>
      <c r="K151" s="0" t="s">
        <v>150</v>
      </c>
      <c r="L151" s="0" t="s">
        <v>150</v>
      </c>
      <c r="M151" s="0" t="s">
        <v>150</v>
      </c>
      <c r="N151" s="0" t="s">
        <v>151</v>
      </c>
      <c r="O151" s="0" t="s">
        <v>151</v>
      </c>
      <c r="P151" s="0" t="s">
        <v>151</v>
      </c>
      <c r="Q151" s="0" t="s">
        <v>151</v>
      </c>
      <c r="R151" s="0" t="s">
        <v>152</v>
      </c>
      <c r="S151" s="0" t="s">
        <v>152</v>
      </c>
      <c r="T151" s="0" t="s">
        <v>152</v>
      </c>
      <c r="U151" s="0" t="s">
        <v>152</v>
      </c>
      <c r="V151" s="0" t="s">
        <v>152</v>
      </c>
      <c r="W151" s="0" t="s">
        <v>152</v>
      </c>
      <c r="X151" s="0" t="s">
        <v>152</v>
      </c>
      <c r="Y151" s="0" t="s">
        <v>152</v>
      </c>
      <c r="Z151" s="0" t="s">
        <v>152</v>
      </c>
      <c r="AA151" s="0" t="s">
        <v>152</v>
      </c>
      <c r="AB151" s="0" t="s">
        <v>152</v>
      </c>
      <c r="AC151" s="0" t="s">
        <v>45</v>
      </c>
    </row>
    <row r="152" customFormat="false" ht="12.8" hidden="true" customHeight="false" outlineLevel="0" collapsed="false">
      <c r="A152" s="5" t="s">
        <v>181</v>
      </c>
      <c r="B152" s="0" t="s">
        <v>155</v>
      </c>
      <c r="C152" s="0" t="s">
        <v>148</v>
      </c>
      <c r="D152" s="0" t="s">
        <v>148</v>
      </c>
      <c r="E152" s="0" t="s">
        <v>148</v>
      </c>
      <c r="F152" s="0" t="s">
        <v>149</v>
      </c>
      <c r="G152" s="0" t="s">
        <v>149</v>
      </c>
      <c r="H152" s="0" t="s">
        <v>149</v>
      </c>
      <c r="I152" s="0" t="s">
        <v>149</v>
      </c>
      <c r="J152" s="0" t="s">
        <v>149</v>
      </c>
      <c r="K152" s="0" t="s">
        <v>150</v>
      </c>
      <c r="L152" s="0" t="s">
        <v>150</v>
      </c>
      <c r="M152" s="0" t="s">
        <v>150</v>
      </c>
      <c r="N152" s="0" t="s">
        <v>151</v>
      </c>
      <c r="O152" s="0" t="s">
        <v>151</v>
      </c>
      <c r="P152" s="0" t="s">
        <v>151</v>
      </c>
      <c r="Q152" s="0" t="s">
        <v>151</v>
      </c>
      <c r="R152" s="0" t="s">
        <v>152</v>
      </c>
      <c r="S152" s="0" t="s">
        <v>152</v>
      </c>
      <c r="T152" s="0" t="s">
        <v>152</v>
      </c>
      <c r="U152" s="0" t="s">
        <v>152</v>
      </c>
      <c r="V152" s="0" t="s">
        <v>152</v>
      </c>
      <c r="W152" s="0" t="s">
        <v>152</v>
      </c>
      <c r="X152" s="0" t="s">
        <v>152</v>
      </c>
      <c r="Y152" s="0" t="s">
        <v>152</v>
      </c>
      <c r="Z152" s="0" t="s">
        <v>152</v>
      </c>
      <c r="AA152" s="0" t="s">
        <v>152</v>
      </c>
      <c r="AB152" s="0" t="s">
        <v>152</v>
      </c>
      <c r="AC152" s="0" t="s">
        <v>45</v>
      </c>
    </row>
    <row r="153" customFormat="false" ht="12.8" hidden="true" customHeight="false" outlineLevel="0" collapsed="false">
      <c r="A153" s="5" t="s">
        <v>182</v>
      </c>
      <c r="B153" s="0" t="s">
        <v>155</v>
      </c>
      <c r="C153" s="0" t="s">
        <v>148</v>
      </c>
      <c r="D153" s="0" t="s">
        <v>148</v>
      </c>
      <c r="E153" s="0" t="s">
        <v>148</v>
      </c>
      <c r="F153" s="0" t="s">
        <v>149</v>
      </c>
      <c r="G153" s="0" t="s">
        <v>149</v>
      </c>
      <c r="H153" s="0" t="s">
        <v>149</v>
      </c>
      <c r="I153" s="0" t="s">
        <v>149</v>
      </c>
      <c r="J153" s="0" t="s">
        <v>149</v>
      </c>
      <c r="K153" s="0" t="s">
        <v>150</v>
      </c>
      <c r="L153" s="0" t="s">
        <v>150</v>
      </c>
      <c r="M153" s="0" t="s">
        <v>150</v>
      </c>
      <c r="N153" s="0" t="s">
        <v>151</v>
      </c>
      <c r="O153" s="0" t="s">
        <v>151</v>
      </c>
      <c r="P153" s="0" t="s">
        <v>151</v>
      </c>
      <c r="Q153" s="0" t="s">
        <v>151</v>
      </c>
      <c r="R153" s="0" t="s">
        <v>152</v>
      </c>
      <c r="S153" s="0" t="s">
        <v>152</v>
      </c>
      <c r="T153" s="0" t="s">
        <v>152</v>
      </c>
      <c r="U153" s="0" t="s">
        <v>152</v>
      </c>
      <c r="V153" s="0" t="s">
        <v>152</v>
      </c>
      <c r="W153" s="0" t="s">
        <v>152</v>
      </c>
      <c r="X153" s="0" t="s">
        <v>152</v>
      </c>
      <c r="Y153" s="0" t="s">
        <v>152</v>
      </c>
      <c r="Z153" s="0" t="s">
        <v>152</v>
      </c>
      <c r="AA153" s="0" t="s">
        <v>152</v>
      </c>
      <c r="AB153" s="0" t="s">
        <v>152</v>
      </c>
      <c r="AC153" s="0" t="s">
        <v>45</v>
      </c>
    </row>
    <row r="154" customFormat="false" ht="12.8" hidden="true" customHeight="false" outlineLevel="0" collapsed="false">
      <c r="A154" s="5" t="s">
        <v>183</v>
      </c>
      <c r="B154" s="0" t="s">
        <v>155</v>
      </c>
      <c r="C154" s="0" t="s">
        <v>148</v>
      </c>
      <c r="D154" s="0" t="s">
        <v>148</v>
      </c>
      <c r="E154" s="0" t="s">
        <v>148</v>
      </c>
      <c r="F154" s="0" t="s">
        <v>149</v>
      </c>
      <c r="G154" s="0" t="s">
        <v>149</v>
      </c>
      <c r="H154" s="0" t="s">
        <v>149</v>
      </c>
      <c r="I154" s="0" t="s">
        <v>149</v>
      </c>
      <c r="J154" s="0" t="s">
        <v>149</v>
      </c>
      <c r="K154" s="0" t="s">
        <v>150</v>
      </c>
      <c r="L154" s="0" t="s">
        <v>150</v>
      </c>
      <c r="M154" s="0" t="s">
        <v>150</v>
      </c>
      <c r="N154" s="0" t="s">
        <v>151</v>
      </c>
      <c r="O154" s="0" t="s">
        <v>151</v>
      </c>
      <c r="P154" s="0" t="s">
        <v>151</v>
      </c>
      <c r="Q154" s="0" t="s">
        <v>151</v>
      </c>
      <c r="R154" s="0" t="s">
        <v>152</v>
      </c>
      <c r="S154" s="0" t="s">
        <v>152</v>
      </c>
      <c r="T154" s="0" t="s">
        <v>152</v>
      </c>
      <c r="U154" s="0" t="s">
        <v>152</v>
      </c>
      <c r="V154" s="0" t="s">
        <v>152</v>
      </c>
      <c r="W154" s="0" t="s">
        <v>152</v>
      </c>
      <c r="X154" s="0" t="s">
        <v>152</v>
      </c>
      <c r="Y154" s="0" t="s">
        <v>152</v>
      </c>
      <c r="Z154" s="0" t="s">
        <v>152</v>
      </c>
      <c r="AA154" s="0" t="s">
        <v>152</v>
      </c>
      <c r="AB154" s="0" t="s">
        <v>152</v>
      </c>
      <c r="AC154" s="0" t="s">
        <v>45</v>
      </c>
    </row>
    <row r="155" customFormat="false" ht="12.8" hidden="true" customHeight="false" outlineLevel="0" collapsed="false">
      <c r="A155" s="5" t="s">
        <v>184</v>
      </c>
      <c r="B155" s="0" t="s">
        <v>155</v>
      </c>
      <c r="C155" s="0" t="s">
        <v>148</v>
      </c>
      <c r="D155" s="0" t="s">
        <v>148</v>
      </c>
      <c r="E155" s="0" t="s">
        <v>148</v>
      </c>
      <c r="F155" s="0" t="s">
        <v>149</v>
      </c>
      <c r="G155" s="0" t="s">
        <v>149</v>
      </c>
      <c r="H155" s="0" t="s">
        <v>149</v>
      </c>
      <c r="I155" s="0" t="s">
        <v>149</v>
      </c>
      <c r="J155" s="0" t="s">
        <v>149</v>
      </c>
      <c r="K155" s="0" t="s">
        <v>150</v>
      </c>
      <c r="L155" s="0" t="s">
        <v>150</v>
      </c>
      <c r="M155" s="0" t="s">
        <v>150</v>
      </c>
      <c r="N155" s="0" t="s">
        <v>151</v>
      </c>
      <c r="O155" s="0" t="s">
        <v>151</v>
      </c>
      <c r="P155" s="0" t="s">
        <v>151</v>
      </c>
      <c r="Q155" s="0" t="s">
        <v>151</v>
      </c>
      <c r="R155" s="0" t="s">
        <v>152</v>
      </c>
      <c r="S155" s="0" t="s">
        <v>152</v>
      </c>
      <c r="T155" s="0" t="s">
        <v>152</v>
      </c>
      <c r="U155" s="0" t="s">
        <v>152</v>
      </c>
      <c r="V155" s="0" t="s">
        <v>152</v>
      </c>
      <c r="W155" s="0" t="s">
        <v>152</v>
      </c>
      <c r="X155" s="0" t="s">
        <v>152</v>
      </c>
      <c r="Y155" s="0" t="s">
        <v>152</v>
      </c>
      <c r="Z155" s="0" t="s">
        <v>152</v>
      </c>
      <c r="AA155" s="0" t="s">
        <v>152</v>
      </c>
      <c r="AB155" s="0" t="s">
        <v>152</v>
      </c>
      <c r="AC155" s="0" t="s">
        <v>45</v>
      </c>
    </row>
    <row r="156" customFormat="false" ht="12.8" hidden="true" customHeight="false" outlineLevel="0" collapsed="false">
      <c r="A156" s="5" t="s">
        <v>185</v>
      </c>
      <c r="B156" s="0" t="s">
        <v>155</v>
      </c>
      <c r="C156" s="0" t="s">
        <v>148</v>
      </c>
      <c r="D156" s="0" t="s">
        <v>148</v>
      </c>
      <c r="E156" s="0" t="s">
        <v>148</v>
      </c>
      <c r="F156" s="0" t="s">
        <v>149</v>
      </c>
      <c r="G156" s="0" t="s">
        <v>149</v>
      </c>
      <c r="H156" s="0" t="s">
        <v>149</v>
      </c>
      <c r="I156" s="0" t="s">
        <v>149</v>
      </c>
      <c r="J156" s="0" t="s">
        <v>149</v>
      </c>
      <c r="K156" s="0" t="s">
        <v>150</v>
      </c>
      <c r="L156" s="0" t="s">
        <v>150</v>
      </c>
      <c r="M156" s="0" t="s">
        <v>150</v>
      </c>
      <c r="N156" s="0" t="s">
        <v>151</v>
      </c>
      <c r="O156" s="0" t="s">
        <v>151</v>
      </c>
      <c r="P156" s="0" t="s">
        <v>151</v>
      </c>
      <c r="Q156" s="0" t="s">
        <v>151</v>
      </c>
      <c r="R156" s="0" t="s">
        <v>152</v>
      </c>
      <c r="S156" s="0" t="s">
        <v>152</v>
      </c>
      <c r="T156" s="0" t="s">
        <v>152</v>
      </c>
      <c r="U156" s="0" t="s">
        <v>152</v>
      </c>
      <c r="V156" s="0" t="s">
        <v>152</v>
      </c>
      <c r="W156" s="0" t="s">
        <v>152</v>
      </c>
      <c r="X156" s="0" t="s">
        <v>152</v>
      </c>
      <c r="Y156" s="0" t="s">
        <v>152</v>
      </c>
      <c r="Z156" s="0" t="s">
        <v>152</v>
      </c>
      <c r="AA156" s="0" t="s">
        <v>152</v>
      </c>
      <c r="AB156" s="0" t="s">
        <v>152</v>
      </c>
      <c r="AC156" s="0" t="s">
        <v>45</v>
      </c>
    </row>
    <row r="157" customFormat="false" ht="12.8" hidden="true" customHeight="false" outlineLevel="0" collapsed="false">
      <c r="A157" s="5" t="s">
        <v>147</v>
      </c>
      <c r="B157" s="0" t="s">
        <v>149</v>
      </c>
      <c r="C157" s="0" t="s">
        <v>149</v>
      </c>
      <c r="D157" s="0" t="s">
        <v>149</v>
      </c>
      <c r="E157" s="0" t="s">
        <v>149</v>
      </c>
      <c r="F157" s="0" t="s">
        <v>149</v>
      </c>
      <c r="G157" s="0" t="s">
        <v>149</v>
      </c>
      <c r="H157" s="0" t="s">
        <v>149</v>
      </c>
      <c r="I157" s="0" t="s">
        <v>149</v>
      </c>
      <c r="J157" s="0" t="s">
        <v>150</v>
      </c>
      <c r="K157" s="0" t="s">
        <v>150</v>
      </c>
      <c r="L157" s="0" t="s">
        <v>150</v>
      </c>
      <c r="M157" s="0" t="s">
        <v>150</v>
      </c>
      <c r="N157" s="0" t="s">
        <v>151</v>
      </c>
      <c r="O157" s="0" t="s">
        <v>151</v>
      </c>
      <c r="P157" s="0" t="s">
        <v>152</v>
      </c>
      <c r="Q157" s="0" t="s">
        <v>152</v>
      </c>
      <c r="R157" s="0" t="s">
        <v>152</v>
      </c>
      <c r="S157" s="0" t="s">
        <v>152</v>
      </c>
      <c r="T157" s="0" t="s">
        <v>152</v>
      </c>
      <c r="U157" s="0" t="s">
        <v>152</v>
      </c>
      <c r="V157" s="0" t="s">
        <v>152</v>
      </c>
      <c r="W157" s="0" t="s">
        <v>152</v>
      </c>
      <c r="X157" s="0" t="s">
        <v>152</v>
      </c>
      <c r="Y157" s="0" t="s">
        <v>152</v>
      </c>
      <c r="Z157" s="0" t="s">
        <v>152</v>
      </c>
      <c r="AA157" s="0" t="s">
        <v>152</v>
      </c>
      <c r="AB157" s="0" t="s">
        <v>152</v>
      </c>
      <c r="AC157" s="0" t="s">
        <v>192</v>
      </c>
    </row>
    <row r="158" customFormat="false" ht="12.8" hidden="false" customHeight="false" outlineLevel="0" collapsed="false">
      <c r="A158" s="5" t="s">
        <v>154</v>
      </c>
      <c r="B158" s="0" t="s">
        <v>149</v>
      </c>
      <c r="C158" s="0" t="s">
        <v>149</v>
      </c>
      <c r="D158" s="0" t="s">
        <v>149</v>
      </c>
      <c r="E158" s="0" t="s">
        <v>149</v>
      </c>
      <c r="F158" s="0" t="s">
        <v>149</v>
      </c>
      <c r="G158" s="0" t="s">
        <v>149</v>
      </c>
      <c r="H158" s="0" t="s">
        <v>149</v>
      </c>
      <c r="I158" s="0" t="s">
        <v>149</v>
      </c>
      <c r="J158" s="0" t="s">
        <v>150</v>
      </c>
      <c r="K158" s="0" t="s">
        <v>150</v>
      </c>
      <c r="L158" s="0" t="s">
        <v>150</v>
      </c>
      <c r="M158" s="0" t="s">
        <v>150</v>
      </c>
      <c r="N158" s="0" t="s">
        <v>151</v>
      </c>
      <c r="O158" s="0" t="s">
        <v>151</v>
      </c>
      <c r="P158" s="0" t="s">
        <v>152</v>
      </c>
      <c r="Q158" s="0" t="s">
        <v>152</v>
      </c>
      <c r="R158" s="0" t="s">
        <v>152</v>
      </c>
      <c r="S158" s="0" t="s">
        <v>152</v>
      </c>
      <c r="T158" s="0" t="s">
        <v>152</v>
      </c>
      <c r="U158" s="0" t="s">
        <v>152</v>
      </c>
      <c r="V158" s="0" t="s">
        <v>152</v>
      </c>
      <c r="W158" s="0" t="s">
        <v>152</v>
      </c>
      <c r="X158" s="0" t="s">
        <v>152</v>
      </c>
      <c r="Y158" s="0" t="s">
        <v>152</v>
      </c>
      <c r="Z158" s="0" t="s">
        <v>152</v>
      </c>
      <c r="AA158" s="0" t="s">
        <v>152</v>
      </c>
      <c r="AB158" s="0" t="s">
        <v>152</v>
      </c>
      <c r="AC158" s="14" t="s">
        <v>192</v>
      </c>
      <c r="AD158" s="15"/>
    </row>
    <row r="159" customFormat="false" ht="12.8" hidden="true" customHeight="false" outlineLevel="0" collapsed="false">
      <c r="A159" s="5" t="s">
        <v>157</v>
      </c>
      <c r="B159" s="0" t="s">
        <v>149</v>
      </c>
      <c r="C159" s="0" t="s">
        <v>149</v>
      </c>
      <c r="D159" s="0" t="s">
        <v>149</v>
      </c>
      <c r="E159" s="0" t="s">
        <v>149</v>
      </c>
      <c r="F159" s="0" t="s">
        <v>149</v>
      </c>
      <c r="G159" s="0" t="s">
        <v>149</v>
      </c>
      <c r="H159" s="0" t="s">
        <v>149</v>
      </c>
      <c r="I159" s="0" t="s">
        <v>149</v>
      </c>
      <c r="J159" s="0" t="s">
        <v>150</v>
      </c>
      <c r="K159" s="0" t="s">
        <v>150</v>
      </c>
      <c r="L159" s="0" t="s">
        <v>150</v>
      </c>
      <c r="M159" s="0" t="s">
        <v>150</v>
      </c>
      <c r="N159" s="0" t="s">
        <v>151</v>
      </c>
      <c r="O159" s="0" t="s">
        <v>151</v>
      </c>
      <c r="P159" s="0" t="s">
        <v>152</v>
      </c>
      <c r="Q159" s="0" t="s">
        <v>152</v>
      </c>
      <c r="R159" s="0" t="s">
        <v>152</v>
      </c>
      <c r="S159" s="0" t="s">
        <v>152</v>
      </c>
      <c r="T159" s="0" t="s">
        <v>152</v>
      </c>
      <c r="U159" s="0" t="s">
        <v>152</v>
      </c>
      <c r="V159" s="0" t="s">
        <v>152</v>
      </c>
      <c r="W159" s="0" t="s">
        <v>152</v>
      </c>
      <c r="X159" s="0" t="s">
        <v>152</v>
      </c>
      <c r="Y159" s="0" t="s">
        <v>152</v>
      </c>
      <c r="Z159" s="0" t="s">
        <v>152</v>
      </c>
      <c r="AA159" s="0" t="s">
        <v>152</v>
      </c>
      <c r="AB159" s="0" t="s">
        <v>152</v>
      </c>
      <c r="AC159" s="0" t="s">
        <v>192</v>
      </c>
    </row>
    <row r="160" customFormat="false" ht="12.8" hidden="true" customHeight="false" outlineLevel="0" collapsed="false">
      <c r="A160" s="5" t="s">
        <v>158</v>
      </c>
      <c r="B160" s="0" t="s">
        <v>149</v>
      </c>
      <c r="C160" s="0" t="s">
        <v>149</v>
      </c>
      <c r="D160" s="0" t="s">
        <v>149</v>
      </c>
      <c r="E160" s="0" t="s">
        <v>149</v>
      </c>
      <c r="F160" s="0" t="s">
        <v>149</v>
      </c>
      <c r="G160" s="0" t="s">
        <v>149</v>
      </c>
      <c r="H160" s="0" t="s">
        <v>149</v>
      </c>
      <c r="I160" s="0" t="s">
        <v>149</v>
      </c>
      <c r="J160" s="0" t="s">
        <v>150</v>
      </c>
      <c r="K160" s="0" t="s">
        <v>150</v>
      </c>
      <c r="L160" s="0" t="s">
        <v>150</v>
      </c>
      <c r="M160" s="0" t="s">
        <v>150</v>
      </c>
      <c r="N160" s="0" t="s">
        <v>151</v>
      </c>
      <c r="O160" s="0" t="s">
        <v>151</v>
      </c>
      <c r="P160" s="0" t="s">
        <v>152</v>
      </c>
      <c r="Q160" s="0" t="s">
        <v>152</v>
      </c>
      <c r="R160" s="0" t="s">
        <v>152</v>
      </c>
      <c r="S160" s="0" t="s">
        <v>152</v>
      </c>
      <c r="T160" s="0" t="s">
        <v>152</v>
      </c>
      <c r="U160" s="0" t="s">
        <v>152</v>
      </c>
      <c r="V160" s="0" t="s">
        <v>152</v>
      </c>
      <c r="W160" s="0" t="s">
        <v>152</v>
      </c>
      <c r="X160" s="0" t="s">
        <v>152</v>
      </c>
      <c r="Y160" s="0" t="s">
        <v>152</v>
      </c>
      <c r="Z160" s="0" t="s">
        <v>152</v>
      </c>
      <c r="AA160" s="0" t="s">
        <v>152</v>
      </c>
      <c r="AB160" s="0" t="s">
        <v>152</v>
      </c>
      <c r="AC160" s="0" t="s">
        <v>192</v>
      </c>
    </row>
    <row r="161" customFormat="false" ht="12.8" hidden="true" customHeight="false" outlineLevel="0" collapsed="false">
      <c r="A161" s="5" t="s">
        <v>159</v>
      </c>
      <c r="B161" s="0" t="s">
        <v>149</v>
      </c>
      <c r="C161" s="0" t="s">
        <v>149</v>
      </c>
      <c r="D161" s="0" t="s">
        <v>149</v>
      </c>
      <c r="E161" s="0" t="s">
        <v>149</v>
      </c>
      <c r="F161" s="0" t="s">
        <v>149</v>
      </c>
      <c r="G161" s="0" t="s">
        <v>149</v>
      </c>
      <c r="H161" s="0" t="s">
        <v>149</v>
      </c>
      <c r="I161" s="0" t="s">
        <v>149</v>
      </c>
      <c r="J161" s="0" t="s">
        <v>150</v>
      </c>
      <c r="K161" s="0" t="s">
        <v>150</v>
      </c>
      <c r="L161" s="0" t="s">
        <v>150</v>
      </c>
      <c r="M161" s="0" t="s">
        <v>150</v>
      </c>
      <c r="N161" s="0" t="s">
        <v>151</v>
      </c>
      <c r="O161" s="0" t="s">
        <v>151</v>
      </c>
      <c r="P161" s="0" t="s">
        <v>152</v>
      </c>
      <c r="Q161" s="0" t="s">
        <v>152</v>
      </c>
      <c r="R161" s="0" t="s">
        <v>152</v>
      </c>
      <c r="S161" s="0" t="s">
        <v>152</v>
      </c>
      <c r="T161" s="0" t="s">
        <v>152</v>
      </c>
      <c r="U161" s="0" t="s">
        <v>152</v>
      </c>
      <c r="V161" s="0" t="s">
        <v>152</v>
      </c>
      <c r="W161" s="0" t="s">
        <v>152</v>
      </c>
      <c r="X161" s="0" t="s">
        <v>152</v>
      </c>
      <c r="Y161" s="0" t="s">
        <v>152</v>
      </c>
      <c r="Z161" s="0" t="s">
        <v>152</v>
      </c>
      <c r="AA161" s="0" t="s">
        <v>152</v>
      </c>
      <c r="AB161" s="0" t="s">
        <v>152</v>
      </c>
      <c r="AC161" s="0" t="s">
        <v>192</v>
      </c>
    </row>
    <row r="162" customFormat="false" ht="12.8" hidden="true" customHeight="false" outlineLevel="0" collapsed="false">
      <c r="A162" s="5" t="s">
        <v>160</v>
      </c>
      <c r="B162" s="0" t="s">
        <v>149</v>
      </c>
      <c r="C162" s="0" t="s">
        <v>149</v>
      </c>
      <c r="D162" s="0" t="s">
        <v>149</v>
      </c>
      <c r="E162" s="0" t="s">
        <v>149</v>
      </c>
      <c r="F162" s="0" t="s">
        <v>149</v>
      </c>
      <c r="G162" s="0" t="s">
        <v>149</v>
      </c>
      <c r="H162" s="0" t="s">
        <v>149</v>
      </c>
      <c r="I162" s="0" t="s">
        <v>149</v>
      </c>
      <c r="J162" s="0" t="s">
        <v>150</v>
      </c>
      <c r="K162" s="0" t="s">
        <v>150</v>
      </c>
      <c r="L162" s="0" t="s">
        <v>150</v>
      </c>
      <c r="M162" s="0" t="s">
        <v>150</v>
      </c>
      <c r="N162" s="0" t="s">
        <v>151</v>
      </c>
      <c r="O162" s="0" t="s">
        <v>151</v>
      </c>
      <c r="P162" s="0" t="s">
        <v>152</v>
      </c>
      <c r="Q162" s="0" t="s">
        <v>152</v>
      </c>
      <c r="R162" s="0" t="s">
        <v>152</v>
      </c>
      <c r="S162" s="0" t="s">
        <v>152</v>
      </c>
      <c r="T162" s="0" t="s">
        <v>152</v>
      </c>
      <c r="U162" s="0" t="s">
        <v>152</v>
      </c>
      <c r="V162" s="0" t="s">
        <v>152</v>
      </c>
      <c r="W162" s="0" t="s">
        <v>152</v>
      </c>
      <c r="X162" s="0" t="s">
        <v>152</v>
      </c>
      <c r="Y162" s="0" t="s">
        <v>152</v>
      </c>
      <c r="Z162" s="0" t="s">
        <v>152</v>
      </c>
      <c r="AA162" s="0" t="s">
        <v>152</v>
      </c>
      <c r="AB162" s="0" t="s">
        <v>152</v>
      </c>
      <c r="AC162" s="0" t="s">
        <v>192</v>
      </c>
    </row>
    <row r="163" customFormat="false" ht="12.8" hidden="true" customHeight="false" outlineLevel="0" collapsed="false">
      <c r="A163" s="5" t="s">
        <v>161</v>
      </c>
      <c r="B163" s="0" t="s">
        <v>149</v>
      </c>
      <c r="C163" s="0" t="s">
        <v>149</v>
      </c>
      <c r="D163" s="0" t="s">
        <v>149</v>
      </c>
      <c r="E163" s="0" t="s">
        <v>149</v>
      </c>
      <c r="F163" s="0" t="s">
        <v>149</v>
      </c>
      <c r="G163" s="0" t="s">
        <v>149</v>
      </c>
      <c r="H163" s="0" t="s">
        <v>149</v>
      </c>
      <c r="I163" s="0" t="s">
        <v>149</v>
      </c>
      <c r="J163" s="0" t="s">
        <v>150</v>
      </c>
      <c r="K163" s="0" t="s">
        <v>150</v>
      </c>
      <c r="L163" s="0" t="s">
        <v>150</v>
      </c>
      <c r="M163" s="0" t="s">
        <v>150</v>
      </c>
      <c r="N163" s="0" t="s">
        <v>151</v>
      </c>
      <c r="O163" s="0" t="s">
        <v>151</v>
      </c>
      <c r="P163" s="0" t="s">
        <v>152</v>
      </c>
      <c r="Q163" s="0" t="s">
        <v>152</v>
      </c>
      <c r="R163" s="0" t="s">
        <v>152</v>
      </c>
      <c r="S163" s="0" t="s">
        <v>152</v>
      </c>
      <c r="T163" s="0" t="s">
        <v>152</v>
      </c>
      <c r="U163" s="0" t="s">
        <v>152</v>
      </c>
      <c r="V163" s="0" t="s">
        <v>152</v>
      </c>
      <c r="W163" s="0" t="s">
        <v>152</v>
      </c>
      <c r="X163" s="0" t="s">
        <v>152</v>
      </c>
      <c r="Y163" s="0" t="s">
        <v>152</v>
      </c>
      <c r="Z163" s="0" t="s">
        <v>152</v>
      </c>
      <c r="AA163" s="0" t="s">
        <v>152</v>
      </c>
      <c r="AB163" s="0" t="s">
        <v>152</v>
      </c>
      <c r="AC163" s="0" t="s">
        <v>192</v>
      </c>
    </row>
    <row r="164" customFormat="false" ht="12.8" hidden="true" customHeight="false" outlineLevel="0" collapsed="false">
      <c r="A164" s="5" t="s">
        <v>162</v>
      </c>
      <c r="B164" s="0" t="s">
        <v>149</v>
      </c>
      <c r="C164" s="0" t="s">
        <v>149</v>
      </c>
      <c r="D164" s="0" t="s">
        <v>149</v>
      </c>
      <c r="E164" s="0" t="s">
        <v>149</v>
      </c>
      <c r="F164" s="0" t="s">
        <v>149</v>
      </c>
      <c r="G164" s="0" t="s">
        <v>149</v>
      </c>
      <c r="H164" s="0" t="s">
        <v>149</v>
      </c>
      <c r="I164" s="0" t="s">
        <v>149</v>
      </c>
      <c r="J164" s="0" t="s">
        <v>150</v>
      </c>
      <c r="K164" s="0" t="s">
        <v>150</v>
      </c>
      <c r="L164" s="0" t="s">
        <v>150</v>
      </c>
      <c r="M164" s="0" t="s">
        <v>150</v>
      </c>
      <c r="N164" s="0" t="s">
        <v>151</v>
      </c>
      <c r="O164" s="0" t="s">
        <v>151</v>
      </c>
      <c r="P164" s="0" t="s">
        <v>152</v>
      </c>
      <c r="Q164" s="0" t="s">
        <v>152</v>
      </c>
      <c r="R164" s="0" t="s">
        <v>152</v>
      </c>
      <c r="S164" s="0" t="s">
        <v>152</v>
      </c>
      <c r="T164" s="0" t="s">
        <v>152</v>
      </c>
      <c r="U164" s="0" t="s">
        <v>152</v>
      </c>
      <c r="V164" s="0" t="s">
        <v>152</v>
      </c>
      <c r="W164" s="0" t="s">
        <v>152</v>
      </c>
      <c r="X164" s="0" t="s">
        <v>152</v>
      </c>
      <c r="Y164" s="0" t="s">
        <v>152</v>
      </c>
      <c r="Z164" s="0" t="s">
        <v>152</v>
      </c>
      <c r="AA164" s="0" t="s">
        <v>152</v>
      </c>
      <c r="AB164" s="0" t="s">
        <v>152</v>
      </c>
      <c r="AC164" s="0" t="s">
        <v>192</v>
      </c>
    </row>
    <row r="165" customFormat="false" ht="12.8" hidden="true" customHeight="false" outlineLevel="0" collapsed="false">
      <c r="A165" s="5" t="s">
        <v>163</v>
      </c>
      <c r="B165" s="0" t="s">
        <v>149</v>
      </c>
      <c r="C165" s="0" t="s">
        <v>149</v>
      </c>
      <c r="D165" s="0" t="s">
        <v>149</v>
      </c>
      <c r="E165" s="0" t="s">
        <v>149</v>
      </c>
      <c r="F165" s="0" t="s">
        <v>149</v>
      </c>
      <c r="G165" s="0" t="s">
        <v>149</v>
      </c>
      <c r="H165" s="0" t="s">
        <v>149</v>
      </c>
      <c r="I165" s="0" t="s">
        <v>149</v>
      </c>
      <c r="J165" s="0" t="s">
        <v>150</v>
      </c>
      <c r="K165" s="0" t="s">
        <v>150</v>
      </c>
      <c r="L165" s="0" t="s">
        <v>150</v>
      </c>
      <c r="M165" s="0" t="s">
        <v>150</v>
      </c>
      <c r="N165" s="0" t="s">
        <v>151</v>
      </c>
      <c r="O165" s="0" t="s">
        <v>151</v>
      </c>
      <c r="P165" s="0" t="s">
        <v>152</v>
      </c>
      <c r="Q165" s="0" t="s">
        <v>152</v>
      </c>
      <c r="R165" s="0" t="s">
        <v>152</v>
      </c>
      <c r="S165" s="0" t="s">
        <v>152</v>
      </c>
      <c r="T165" s="0" t="s">
        <v>152</v>
      </c>
      <c r="U165" s="0" t="s">
        <v>152</v>
      </c>
      <c r="V165" s="0" t="s">
        <v>152</v>
      </c>
      <c r="W165" s="0" t="s">
        <v>152</v>
      </c>
      <c r="X165" s="0" t="s">
        <v>152</v>
      </c>
      <c r="Y165" s="0" t="s">
        <v>152</v>
      </c>
      <c r="Z165" s="0" t="s">
        <v>152</v>
      </c>
      <c r="AA165" s="0" t="s">
        <v>152</v>
      </c>
      <c r="AB165" s="0" t="s">
        <v>152</v>
      </c>
      <c r="AC165" s="0" t="s">
        <v>192</v>
      </c>
    </row>
    <row r="166" customFormat="false" ht="12.8" hidden="true" customHeight="false" outlineLevel="0" collapsed="false">
      <c r="A166" s="5" t="s">
        <v>164</v>
      </c>
      <c r="B166" s="0" t="s">
        <v>149</v>
      </c>
      <c r="C166" s="0" t="s">
        <v>149</v>
      </c>
      <c r="D166" s="0" t="s">
        <v>149</v>
      </c>
      <c r="E166" s="0" t="s">
        <v>149</v>
      </c>
      <c r="F166" s="0" t="s">
        <v>149</v>
      </c>
      <c r="G166" s="0" t="s">
        <v>149</v>
      </c>
      <c r="H166" s="0" t="s">
        <v>149</v>
      </c>
      <c r="I166" s="0" t="s">
        <v>149</v>
      </c>
      <c r="J166" s="0" t="s">
        <v>150</v>
      </c>
      <c r="K166" s="0" t="s">
        <v>150</v>
      </c>
      <c r="L166" s="0" t="s">
        <v>150</v>
      </c>
      <c r="M166" s="0" t="s">
        <v>150</v>
      </c>
      <c r="N166" s="0" t="s">
        <v>151</v>
      </c>
      <c r="O166" s="0" t="s">
        <v>151</v>
      </c>
      <c r="P166" s="0" t="s">
        <v>152</v>
      </c>
      <c r="Q166" s="0" t="s">
        <v>152</v>
      </c>
      <c r="R166" s="0" t="s">
        <v>152</v>
      </c>
      <c r="S166" s="0" t="s">
        <v>152</v>
      </c>
      <c r="T166" s="0" t="s">
        <v>152</v>
      </c>
      <c r="U166" s="0" t="s">
        <v>152</v>
      </c>
      <c r="V166" s="0" t="s">
        <v>152</v>
      </c>
      <c r="W166" s="0" t="s">
        <v>152</v>
      </c>
      <c r="X166" s="0" t="s">
        <v>152</v>
      </c>
      <c r="Y166" s="0" t="s">
        <v>152</v>
      </c>
      <c r="Z166" s="0" t="s">
        <v>152</v>
      </c>
      <c r="AA166" s="0" t="s">
        <v>152</v>
      </c>
      <c r="AB166" s="0" t="s">
        <v>152</v>
      </c>
      <c r="AC166" s="0" t="s">
        <v>192</v>
      </c>
    </row>
    <row r="167" customFormat="false" ht="12.8" hidden="true" customHeight="false" outlineLevel="0" collapsed="false">
      <c r="A167" s="5" t="s">
        <v>165</v>
      </c>
      <c r="B167" s="0" t="s">
        <v>149</v>
      </c>
      <c r="C167" s="0" t="s">
        <v>149</v>
      </c>
      <c r="D167" s="0" t="s">
        <v>149</v>
      </c>
      <c r="E167" s="0" t="s">
        <v>149</v>
      </c>
      <c r="F167" s="0" t="s">
        <v>149</v>
      </c>
      <c r="G167" s="0" t="s">
        <v>149</v>
      </c>
      <c r="H167" s="0" t="s">
        <v>149</v>
      </c>
      <c r="I167" s="0" t="s">
        <v>149</v>
      </c>
      <c r="J167" s="0" t="s">
        <v>150</v>
      </c>
      <c r="K167" s="0" t="s">
        <v>150</v>
      </c>
      <c r="L167" s="0" t="s">
        <v>150</v>
      </c>
      <c r="M167" s="0" t="s">
        <v>150</v>
      </c>
      <c r="N167" s="0" t="s">
        <v>151</v>
      </c>
      <c r="O167" s="0" t="s">
        <v>151</v>
      </c>
      <c r="P167" s="0" t="s">
        <v>152</v>
      </c>
      <c r="Q167" s="0" t="s">
        <v>152</v>
      </c>
      <c r="R167" s="0" t="s">
        <v>152</v>
      </c>
      <c r="S167" s="0" t="s">
        <v>152</v>
      </c>
      <c r="T167" s="0" t="s">
        <v>152</v>
      </c>
      <c r="U167" s="0" t="s">
        <v>152</v>
      </c>
      <c r="V167" s="0" t="s">
        <v>152</v>
      </c>
      <c r="W167" s="0" t="s">
        <v>152</v>
      </c>
      <c r="X167" s="0" t="s">
        <v>152</v>
      </c>
      <c r="Y167" s="0" t="s">
        <v>152</v>
      </c>
      <c r="Z167" s="0" t="s">
        <v>152</v>
      </c>
      <c r="AA167" s="0" t="s">
        <v>152</v>
      </c>
      <c r="AB167" s="0" t="s">
        <v>152</v>
      </c>
      <c r="AC167" s="0" t="s">
        <v>192</v>
      </c>
    </row>
    <row r="168" customFormat="false" ht="12.8" hidden="true" customHeight="false" outlineLevel="0" collapsed="false">
      <c r="A168" s="5" t="s">
        <v>166</v>
      </c>
      <c r="B168" s="0" t="s">
        <v>149</v>
      </c>
      <c r="C168" s="0" t="s">
        <v>149</v>
      </c>
      <c r="D168" s="0" t="s">
        <v>149</v>
      </c>
      <c r="E168" s="0" t="s">
        <v>149</v>
      </c>
      <c r="F168" s="0" t="s">
        <v>149</v>
      </c>
      <c r="G168" s="0" t="s">
        <v>149</v>
      </c>
      <c r="H168" s="0" t="s">
        <v>149</v>
      </c>
      <c r="I168" s="0" t="s">
        <v>149</v>
      </c>
      <c r="J168" s="0" t="s">
        <v>150</v>
      </c>
      <c r="K168" s="0" t="s">
        <v>150</v>
      </c>
      <c r="L168" s="0" t="s">
        <v>150</v>
      </c>
      <c r="M168" s="0" t="s">
        <v>150</v>
      </c>
      <c r="N168" s="0" t="s">
        <v>151</v>
      </c>
      <c r="O168" s="0" t="s">
        <v>151</v>
      </c>
      <c r="P168" s="0" t="s">
        <v>152</v>
      </c>
      <c r="Q168" s="0" t="s">
        <v>152</v>
      </c>
      <c r="R168" s="0" t="s">
        <v>152</v>
      </c>
      <c r="S168" s="0" t="s">
        <v>152</v>
      </c>
      <c r="T168" s="0" t="s">
        <v>152</v>
      </c>
      <c r="U168" s="0" t="s">
        <v>152</v>
      </c>
      <c r="V168" s="0" t="s">
        <v>152</v>
      </c>
      <c r="W168" s="0" t="s">
        <v>152</v>
      </c>
      <c r="X168" s="0" t="s">
        <v>152</v>
      </c>
      <c r="Y168" s="0" t="s">
        <v>152</v>
      </c>
      <c r="Z168" s="0" t="s">
        <v>152</v>
      </c>
      <c r="AA168" s="0" t="s">
        <v>152</v>
      </c>
      <c r="AB168" s="0" t="s">
        <v>152</v>
      </c>
      <c r="AC168" s="0" t="s">
        <v>192</v>
      </c>
    </row>
    <row r="169" customFormat="false" ht="12.8" hidden="true" customHeight="false" outlineLevel="0" collapsed="false">
      <c r="A169" s="5" t="s">
        <v>167</v>
      </c>
      <c r="B169" s="0" t="s">
        <v>149</v>
      </c>
      <c r="C169" s="0" t="s">
        <v>149</v>
      </c>
      <c r="D169" s="0" t="s">
        <v>149</v>
      </c>
      <c r="E169" s="0" t="s">
        <v>149</v>
      </c>
      <c r="F169" s="0" t="s">
        <v>149</v>
      </c>
      <c r="G169" s="0" t="s">
        <v>149</v>
      </c>
      <c r="H169" s="0" t="s">
        <v>149</v>
      </c>
      <c r="I169" s="0" t="s">
        <v>149</v>
      </c>
      <c r="J169" s="0" t="s">
        <v>150</v>
      </c>
      <c r="K169" s="0" t="s">
        <v>150</v>
      </c>
      <c r="L169" s="0" t="s">
        <v>150</v>
      </c>
      <c r="M169" s="0" t="s">
        <v>150</v>
      </c>
      <c r="N169" s="0" t="s">
        <v>151</v>
      </c>
      <c r="O169" s="0" t="s">
        <v>151</v>
      </c>
      <c r="P169" s="0" t="s">
        <v>152</v>
      </c>
      <c r="Q169" s="0" t="s">
        <v>152</v>
      </c>
      <c r="R169" s="0" t="s">
        <v>152</v>
      </c>
      <c r="S169" s="0" t="s">
        <v>152</v>
      </c>
      <c r="T169" s="0" t="s">
        <v>152</v>
      </c>
      <c r="U169" s="0" t="s">
        <v>152</v>
      </c>
      <c r="V169" s="0" t="s">
        <v>152</v>
      </c>
      <c r="W169" s="0" t="s">
        <v>152</v>
      </c>
      <c r="X169" s="0" t="s">
        <v>152</v>
      </c>
      <c r="Y169" s="0" t="s">
        <v>152</v>
      </c>
      <c r="Z169" s="0" t="s">
        <v>152</v>
      </c>
      <c r="AA169" s="0" t="s">
        <v>152</v>
      </c>
      <c r="AB169" s="0" t="s">
        <v>152</v>
      </c>
      <c r="AC169" s="0" t="s">
        <v>192</v>
      </c>
    </row>
    <row r="170" customFormat="false" ht="12.8" hidden="true" customHeight="false" outlineLevel="0" collapsed="false">
      <c r="A170" s="5" t="s">
        <v>168</v>
      </c>
      <c r="B170" s="0" t="s">
        <v>149</v>
      </c>
      <c r="C170" s="0" t="s">
        <v>149</v>
      </c>
      <c r="D170" s="0" t="s">
        <v>149</v>
      </c>
      <c r="E170" s="0" t="s">
        <v>149</v>
      </c>
      <c r="F170" s="0" t="s">
        <v>149</v>
      </c>
      <c r="G170" s="0" t="s">
        <v>149</v>
      </c>
      <c r="H170" s="0" t="s">
        <v>149</v>
      </c>
      <c r="I170" s="0" t="s">
        <v>149</v>
      </c>
      <c r="J170" s="0" t="s">
        <v>150</v>
      </c>
      <c r="K170" s="0" t="s">
        <v>150</v>
      </c>
      <c r="L170" s="0" t="s">
        <v>150</v>
      </c>
      <c r="M170" s="0" t="s">
        <v>150</v>
      </c>
      <c r="N170" s="0" t="s">
        <v>151</v>
      </c>
      <c r="O170" s="0" t="s">
        <v>151</v>
      </c>
      <c r="P170" s="0" t="s">
        <v>152</v>
      </c>
      <c r="Q170" s="0" t="s">
        <v>152</v>
      </c>
      <c r="R170" s="0" t="s">
        <v>152</v>
      </c>
      <c r="S170" s="0" t="s">
        <v>152</v>
      </c>
      <c r="T170" s="0" t="s">
        <v>152</v>
      </c>
      <c r="U170" s="0" t="s">
        <v>152</v>
      </c>
      <c r="V170" s="0" t="s">
        <v>152</v>
      </c>
      <c r="W170" s="0" t="s">
        <v>152</v>
      </c>
      <c r="X170" s="0" t="s">
        <v>152</v>
      </c>
      <c r="Y170" s="0" t="s">
        <v>152</v>
      </c>
      <c r="Z170" s="0" t="s">
        <v>152</v>
      </c>
      <c r="AA170" s="0" t="s">
        <v>152</v>
      </c>
      <c r="AB170" s="0" t="s">
        <v>152</v>
      </c>
      <c r="AC170" s="0" t="s">
        <v>192</v>
      </c>
    </row>
    <row r="171" customFormat="false" ht="12.8" hidden="true" customHeight="false" outlineLevel="0" collapsed="false">
      <c r="A171" s="5" t="s">
        <v>169</v>
      </c>
      <c r="B171" s="0" t="s">
        <v>149</v>
      </c>
      <c r="C171" s="0" t="s">
        <v>149</v>
      </c>
      <c r="D171" s="0" t="s">
        <v>149</v>
      </c>
      <c r="E171" s="0" t="s">
        <v>149</v>
      </c>
      <c r="F171" s="0" t="s">
        <v>149</v>
      </c>
      <c r="G171" s="0" t="s">
        <v>149</v>
      </c>
      <c r="H171" s="0" t="s">
        <v>149</v>
      </c>
      <c r="I171" s="0" t="s">
        <v>149</v>
      </c>
      <c r="J171" s="0" t="s">
        <v>150</v>
      </c>
      <c r="K171" s="0" t="s">
        <v>150</v>
      </c>
      <c r="L171" s="0" t="s">
        <v>150</v>
      </c>
      <c r="M171" s="0" t="s">
        <v>150</v>
      </c>
      <c r="N171" s="0" t="s">
        <v>151</v>
      </c>
      <c r="O171" s="0" t="s">
        <v>151</v>
      </c>
      <c r="P171" s="0" t="s">
        <v>152</v>
      </c>
      <c r="Q171" s="0" t="s">
        <v>152</v>
      </c>
      <c r="R171" s="0" t="s">
        <v>152</v>
      </c>
      <c r="S171" s="0" t="s">
        <v>152</v>
      </c>
      <c r="T171" s="0" t="s">
        <v>152</v>
      </c>
      <c r="U171" s="0" t="s">
        <v>152</v>
      </c>
      <c r="V171" s="0" t="s">
        <v>152</v>
      </c>
      <c r="W171" s="0" t="s">
        <v>152</v>
      </c>
      <c r="X171" s="0" t="s">
        <v>152</v>
      </c>
      <c r="Y171" s="0" t="s">
        <v>152</v>
      </c>
      <c r="Z171" s="0" t="s">
        <v>152</v>
      </c>
      <c r="AA171" s="0" t="s">
        <v>152</v>
      </c>
      <c r="AB171" s="0" t="s">
        <v>152</v>
      </c>
      <c r="AC171" s="0" t="s">
        <v>192</v>
      </c>
    </row>
    <row r="172" customFormat="false" ht="12.8" hidden="true" customHeight="false" outlineLevel="0" collapsed="false">
      <c r="A172" s="5" t="s">
        <v>170</v>
      </c>
      <c r="B172" s="0" t="s">
        <v>149</v>
      </c>
      <c r="C172" s="0" t="s">
        <v>149</v>
      </c>
      <c r="D172" s="0" t="s">
        <v>149</v>
      </c>
      <c r="E172" s="0" t="s">
        <v>149</v>
      </c>
      <c r="F172" s="0" t="s">
        <v>149</v>
      </c>
      <c r="G172" s="0" t="s">
        <v>149</v>
      </c>
      <c r="H172" s="0" t="s">
        <v>149</v>
      </c>
      <c r="I172" s="0" t="s">
        <v>149</v>
      </c>
      <c r="J172" s="0" t="s">
        <v>150</v>
      </c>
      <c r="K172" s="0" t="s">
        <v>150</v>
      </c>
      <c r="L172" s="0" t="s">
        <v>150</v>
      </c>
      <c r="M172" s="0" t="s">
        <v>150</v>
      </c>
      <c r="N172" s="0" t="s">
        <v>151</v>
      </c>
      <c r="O172" s="0" t="s">
        <v>151</v>
      </c>
      <c r="P172" s="0" t="s">
        <v>152</v>
      </c>
      <c r="Q172" s="0" t="s">
        <v>152</v>
      </c>
      <c r="R172" s="0" t="s">
        <v>152</v>
      </c>
      <c r="S172" s="0" t="s">
        <v>152</v>
      </c>
      <c r="T172" s="0" t="s">
        <v>152</v>
      </c>
      <c r="U172" s="0" t="s">
        <v>152</v>
      </c>
      <c r="V172" s="0" t="s">
        <v>152</v>
      </c>
      <c r="W172" s="0" t="s">
        <v>152</v>
      </c>
      <c r="X172" s="0" t="s">
        <v>152</v>
      </c>
      <c r="Y172" s="0" t="s">
        <v>152</v>
      </c>
      <c r="Z172" s="0" t="s">
        <v>152</v>
      </c>
      <c r="AA172" s="0" t="s">
        <v>152</v>
      </c>
      <c r="AB172" s="0" t="s">
        <v>152</v>
      </c>
      <c r="AC172" s="0" t="s">
        <v>192</v>
      </c>
    </row>
    <row r="173" customFormat="false" ht="12.8" hidden="true" customHeight="false" outlineLevel="0" collapsed="false">
      <c r="A173" s="5" t="s">
        <v>171</v>
      </c>
      <c r="B173" s="0" t="s">
        <v>149</v>
      </c>
      <c r="C173" s="0" t="s">
        <v>149</v>
      </c>
      <c r="D173" s="0" t="s">
        <v>149</v>
      </c>
      <c r="E173" s="0" t="s">
        <v>149</v>
      </c>
      <c r="F173" s="0" t="s">
        <v>149</v>
      </c>
      <c r="G173" s="0" t="s">
        <v>149</v>
      </c>
      <c r="H173" s="0" t="s">
        <v>149</v>
      </c>
      <c r="I173" s="0" t="s">
        <v>149</v>
      </c>
      <c r="J173" s="0" t="s">
        <v>150</v>
      </c>
      <c r="K173" s="0" t="s">
        <v>150</v>
      </c>
      <c r="L173" s="0" t="s">
        <v>150</v>
      </c>
      <c r="M173" s="0" t="s">
        <v>150</v>
      </c>
      <c r="N173" s="0" t="s">
        <v>151</v>
      </c>
      <c r="O173" s="0" t="s">
        <v>151</v>
      </c>
      <c r="P173" s="0" t="s">
        <v>152</v>
      </c>
      <c r="Q173" s="0" t="s">
        <v>152</v>
      </c>
      <c r="R173" s="0" t="s">
        <v>152</v>
      </c>
      <c r="S173" s="0" t="s">
        <v>152</v>
      </c>
      <c r="T173" s="0" t="s">
        <v>152</v>
      </c>
      <c r="U173" s="0" t="s">
        <v>152</v>
      </c>
      <c r="V173" s="0" t="s">
        <v>152</v>
      </c>
      <c r="W173" s="0" t="s">
        <v>152</v>
      </c>
      <c r="X173" s="0" t="s">
        <v>152</v>
      </c>
      <c r="Y173" s="0" t="s">
        <v>152</v>
      </c>
      <c r="Z173" s="0" t="s">
        <v>152</v>
      </c>
      <c r="AA173" s="0" t="s">
        <v>152</v>
      </c>
      <c r="AB173" s="0" t="s">
        <v>152</v>
      </c>
      <c r="AC173" s="0" t="s">
        <v>192</v>
      </c>
    </row>
    <row r="174" customFormat="false" ht="12.8" hidden="true" customHeight="false" outlineLevel="0" collapsed="false">
      <c r="A174" s="5" t="s">
        <v>172</v>
      </c>
      <c r="B174" s="0" t="s">
        <v>149</v>
      </c>
      <c r="C174" s="0" t="s">
        <v>149</v>
      </c>
      <c r="D174" s="0" t="s">
        <v>149</v>
      </c>
      <c r="E174" s="0" t="s">
        <v>149</v>
      </c>
      <c r="F174" s="0" t="s">
        <v>149</v>
      </c>
      <c r="G174" s="0" t="s">
        <v>149</v>
      </c>
      <c r="H174" s="0" t="s">
        <v>149</v>
      </c>
      <c r="I174" s="0" t="s">
        <v>149</v>
      </c>
      <c r="J174" s="0" t="s">
        <v>150</v>
      </c>
      <c r="K174" s="0" t="s">
        <v>150</v>
      </c>
      <c r="L174" s="0" t="s">
        <v>150</v>
      </c>
      <c r="M174" s="0" t="s">
        <v>150</v>
      </c>
      <c r="N174" s="0" t="s">
        <v>151</v>
      </c>
      <c r="O174" s="0" t="s">
        <v>151</v>
      </c>
      <c r="P174" s="0" t="s">
        <v>152</v>
      </c>
      <c r="Q174" s="0" t="s">
        <v>152</v>
      </c>
      <c r="R174" s="0" t="s">
        <v>152</v>
      </c>
      <c r="S174" s="0" t="s">
        <v>152</v>
      </c>
      <c r="T174" s="0" t="s">
        <v>152</v>
      </c>
      <c r="U174" s="0" t="s">
        <v>152</v>
      </c>
      <c r="V174" s="0" t="s">
        <v>152</v>
      </c>
      <c r="W174" s="0" t="s">
        <v>152</v>
      </c>
      <c r="X174" s="0" t="s">
        <v>152</v>
      </c>
      <c r="Y174" s="0" t="s">
        <v>152</v>
      </c>
      <c r="Z174" s="0" t="s">
        <v>152</v>
      </c>
      <c r="AA174" s="0" t="s">
        <v>152</v>
      </c>
      <c r="AB174" s="0" t="s">
        <v>152</v>
      </c>
      <c r="AC174" s="0" t="s">
        <v>192</v>
      </c>
    </row>
    <row r="175" customFormat="false" ht="12.8" hidden="true" customHeight="false" outlineLevel="0" collapsed="false">
      <c r="A175" s="5" t="s">
        <v>173</v>
      </c>
      <c r="B175" s="0" t="s">
        <v>149</v>
      </c>
      <c r="C175" s="0" t="s">
        <v>149</v>
      </c>
      <c r="D175" s="0" t="s">
        <v>149</v>
      </c>
      <c r="E175" s="0" t="s">
        <v>149</v>
      </c>
      <c r="F175" s="0" t="s">
        <v>149</v>
      </c>
      <c r="G175" s="0" t="s">
        <v>149</v>
      </c>
      <c r="H175" s="0" t="s">
        <v>149</v>
      </c>
      <c r="I175" s="0" t="s">
        <v>149</v>
      </c>
      <c r="J175" s="0" t="s">
        <v>150</v>
      </c>
      <c r="K175" s="0" t="s">
        <v>150</v>
      </c>
      <c r="L175" s="0" t="s">
        <v>150</v>
      </c>
      <c r="M175" s="0" t="s">
        <v>150</v>
      </c>
      <c r="N175" s="0" t="s">
        <v>151</v>
      </c>
      <c r="O175" s="0" t="s">
        <v>151</v>
      </c>
      <c r="P175" s="0" t="s">
        <v>152</v>
      </c>
      <c r="Q175" s="0" t="s">
        <v>152</v>
      </c>
      <c r="R175" s="0" t="s">
        <v>152</v>
      </c>
      <c r="S175" s="0" t="s">
        <v>152</v>
      </c>
      <c r="T175" s="0" t="s">
        <v>152</v>
      </c>
      <c r="U175" s="0" t="s">
        <v>152</v>
      </c>
      <c r="V175" s="0" t="s">
        <v>152</v>
      </c>
      <c r="W175" s="0" t="s">
        <v>152</v>
      </c>
      <c r="X175" s="0" t="s">
        <v>152</v>
      </c>
      <c r="Y175" s="0" t="s">
        <v>152</v>
      </c>
      <c r="Z175" s="0" t="s">
        <v>152</v>
      </c>
      <c r="AA175" s="0" t="s">
        <v>152</v>
      </c>
      <c r="AB175" s="0" t="s">
        <v>152</v>
      </c>
      <c r="AC175" s="0" t="s">
        <v>192</v>
      </c>
    </row>
    <row r="176" customFormat="false" ht="12.8" hidden="true" customHeight="false" outlineLevel="0" collapsed="false">
      <c r="A176" s="5" t="s">
        <v>174</v>
      </c>
      <c r="B176" s="0" t="s">
        <v>149</v>
      </c>
      <c r="C176" s="0" t="s">
        <v>149</v>
      </c>
      <c r="D176" s="0" t="s">
        <v>149</v>
      </c>
      <c r="E176" s="0" t="s">
        <v>149</v>
      </c>
      <c r="F176" s="0" t="s">
        <v>149</v>
      </c>
      <c r="G176" s="0" t="s">
        <v>149</v>
      </c>
      <c r="H176" s="0" t="s">
        <v>149</v>
      </c>
      <c r="I176" s="0" t="s">
        <v>149</v>
      </c>
      <c r="J176" s="0" t="s">
        <v>150</v>
      </c>
      <c r="K176" s="0" t="s">
        <v>150</v>
      </c>
      <c r="L176" s="0" t="s">
        <v>150</v>
      </c>
      <c r="M176" s="0" t="s">
        <v>150</v>
      </c>
      <c r="N176" s="0" t="s">
        <v>151</v>
      </c>
      <c r="O176" s="0" t="s">
        <v>151</v>
      </c>
      <c r="P176" s="0" t="s">
        <v>152</v>
      </c>
      <c r="Q176" s="0" t="s">
        <v>152</v>
      </c>
      <c r="R176" s="0" t="s">
        <v>152</v>
      </c>
      <c r="S176" s="0" t="s">
        <v>152</v>
      </c>
      <c r="T176" s="0" t="s">
        <v>152</v>
      </c>
      <c r="U176" s="0" t="s">
        <v>152</v>
      </c>
      <c r="V176" s="0" t="s">
        <v>152</v>
      </c>
      <c r="W176" s="0" t="s">
        <v>152</v>
      </c>
      <c r="X176" s="0" t="s">
        <v>152</v>
      </c>
      <c r="Y176" s="0" t="s">
        <v>152</v>
      </c>
      <c r="Z176" s="0" t="s">
        <v>152</v>
      </c>
      <c r="AA176" s="0" t="s">
        <v>152</v>
      </c>
      <c r="AB176" s="0" t="s">
        <v>152</v>
      </c>
      <c r="AC176" s="0" t="s">
        <v>192</v>
      </c>
    </row>
    <row r="177" customFormat="false" ht="12.8" hidden="true" customHeight="false" outlineLevel="0" collapsed="false">
      <c r="A177" s="5" t="s">
        <v>175</v>
      </c>
      <c r="B177" s="0" t="s">
        <v>149</v>
      </c>
      <c r="C177" s="0" t="s">
        <v>149</v>
      </c>
      <c r="D177" s="0" t="s">
        <v>149</v>
      </c>
      <c r="E177" s="0" t="s">
        <v>149</v>
      </c>
      <c r="F177" s="0" t="s">
        <v>149</v>
      </c>
      <c r="G177" s="0" t="s">
        <v>149</v>
      </c>
      <c r="H177" s="0" t="s">
        <v>149</v>
      </c>
      <c r="I177" s="0" t="s">
        <v>149</v>
      </c>
      <c r="J177" s="0" t="s">
        <v>150</v>
      </c>
      <c r="K177" s="0" t="s">
        <v>150</v>
      </c>
      <c r="L177" s="0" t="s">
        <v>150</v>
      </c>
      <c r="M177" s="0" t="s">
        <v>150</v>
      </c>
      <c r="N177" s="0" t="s">
        <v>151</v>
      </c>
      <c r="O177" s="0" t="s">
        <v>151</v>
      </c>
      <c r="P177" s="0" t="s">
        <v>152</v>
      </c>
      <c r="Q177" s="0" t="s">
        <v>152</v>
      </c>
      <c r="R177" s="0" t="s">
        <v>152</v>
      </c>
      <c r="S177" s="0" t="s">
        <v>152</v>
      </c>
      <c r="T177" s="0" t="s">
        <v>152</v>
      </c>
      <c r="U177" s="0" t="s">
        <v>152</v>
      </c>
      <c r="V177" s="0" t="s">
        <v>152</v>
      </c>
      <c r="W177" s="0" t="s">
        <v>152</v>
      </c>
      <c r="X177" s="0" t="s">
        <v>152</v>
      </c>
      <c r="Y177" s="0" t="s">
        <v>152</v>
      </c>
      <c r="Z177" s="0" t="s">
        <v>152</v>
      </c>
      <c r="AA177" s="0" t="s">
        <v>152</v>
      </c>
      <c r="AB177" s="0" t="s">
        <v>152</v>
      </c>
      <c r="AC177" s="0" t="s">
        <v>192</v>
      </c>
    </row>
    <row r="178" customFormat="false" ht="12.8" hidden="true" customHeight="false" outlineLevel="0" collapsed="false">
      <c r="A178" s="5" t="s">
        <v>176</v>
      </c>
      <c r="B178" s="0" t="s">
        <v>149</v>
      </c>
      <c r="C178" s="0" t="s">
        <v>149</v>
      </c>
      <c r="D178" s="0" t="s">
        <v>149</v>
      </c>
      <c r="E178" s="0" t="s">
        <v>149</v>
      </c>
      <c r="F178" s="0" t="s">
        <v>149</v>
      </c>
      <c r="G178" s="0" t="s">
        <v>149</v>
      </c>
      <c r="H178" s="0" t="s">
        <v>149</v>
      </c>
      <c r="I178" s="0" t="s">
        <v>149</v>
      </c>
      <c r="J178" s="0" t="s">
        <v>150</v>
      </c>
      <c r="K178" s="0" t="s">
        <v>150</v>
      </c>
      <c r="L178" s="0" t="s">
        <v>150</v>
      </c>
      <c r="M178" s="0" t="s">
        <v>150</v>
      </c>
      <c r="N178" s="0" t="s">
        <v>151</v>
      </c>
      <c r="O178" s="0" t="s">
        <v>151</v>
      </c>
      <c r="P178" s="0" t="s">
        <v>152</v>
      </c>
      <c r="Q178" s="0" t="s">
        <v>152</v>
      </c>
      <c r="R178" s="0" t="s">
        <v>152</v>
      </c>
      <c r="S178" s="0" t="s">
        <v>152</v>
      </c>
      <c r="T178" s="0" t="s">
        <v>152</v>
      </c>
      <c r="U178" s="0" t="s">
        <v>152</v>
      </c>
      <c r="V178" s="0" t="s">
        <v>152</v>
      </c>
      <c r="W178" s="0" t="s">
        <v>152</v>
      </c>
      <c r="X178" s="0" t="s">
        <v>152</v>
      </c>
      <c r="Y178" s="0" t="s">
        <v>152</v>
      </c>
      <c r="Z178" s="0" t="s">
        <v>152</v>
      </c>
      <c r="AA178" s="0" t="s">
        <v>152</v>
      </c>
      <c r="AB178" s="0" t="s">
        <v>152</v>
      </c>
      <c r="AC178" s="0" t="s">
        <v>192</v>
      </c>
    </row>
    <row r="179" customFormat="false" ht="12.8" hidden="true" customHeight="false" outlineLevel="0" collapsed="false">
      <c r="A179" s="5" t="s">
        <v>177</v>
      </c>
      <c r="B179" s="0" t="s">
        <v>149</v>
      </c>
      <c r="C179" s="0" t="s">
        <v>149</v>
      </c>
      <c r="D179" s="0" t="s">
        <v>149</v>
      </c>
      <c r="E179" s="0" t="s">
        <v>149</v>
      </c>
      <c r="F179" s="0" t="s">
        <v>149</v>
      </c>
      <c r="G179" s="0" t="s">
        <v>149</v>
      </c>
      <c r="H179" s="0" t="s">
        <v>149</v>
      </c>
      <c r="I179" s="0" t="s">
        <v>149</v>
      </c>
      <c r="J179" s="0" t="s">
        <v>150</v>
      </c>
      <c r="K179" s="0" t="s">
        <v>150</v>
      </c>
      <c r="L179" s="0" t="s">
        <v>150</v>
      </c>
      <c r="M179" s="0" t="s">
        <v>150</v>
      </c>
      <c r="N179" s="0" t="s">
        <v>151</v>
      </c>
      <c r="O179" s="0" t="s">
        <v>151</v>
      </c>
      <c r="P179" s="0" t="s">
        <v>152</v>
      </c>
      <c r="Q179" s="0" t="s">
        <v>152</v>
      </c>
      <c r="R179" s="0" t="s">
        <v>152</v>
      </c>
      <c r="S179" s="0" t="s">
        <v>152</v>
      </c>
      <c r="T179" s="0" t="s">
        <v>152</v>
      </c>
      <c r="U179" s="0" t="s">
        <v>152</v>
      </c>
      <c r="V179" s="0" t="s">
        <v>152</v>
      </c>
      <c r="W179" s="0" t="s">
        <v>152</v>
      </c>
      <c r="X179" s="0" t="s">
        <v>152</v>
      </c>
      <c r="Y179" s="0" t="s">
        <v>152</v>
      </c>
      <c r="Z179" s="0" t="s">
        <v>152</v>
      </c>
      <c r="AA179" s="0" t="s">
        <v>152</v>
      </c>
      <c r="AB179" s="0" t="s">
        <v>152</v>
      </c>
      <c r="AC179" s="0" t="s">
        <v>192</v>
      </c>
    </row>
    <row r="180" customFormat="false" ht="12.8" hidden="true" customHeight="false" outlineLevel="0" collapsed="false">
      <c r="A180" s="5" t="s">
        <v>178</v>
      </c>
      <c r="B180" s="0" t="s">
        <v>149</v>
      </c>
      <c r="C180" s="0" t="s">
        <v>149</v>
      </c>
      <c r="D180" s="0" t="s">
        <v>149</v>
      </c>
      <c r="E180" s="0" t="s">
        <v>149</v>
      </c>
      <c r="F180" s="0" t="s">
        <v>149</v>
      </c>
      <c r="G180" s="0" t="s">
        <v>149</v>
      </c>
      <c r="H180" s="0" t="s">
        <v>149</v>
      </c>
      <c r="I180" s="0" t="s">
        <v>149</v>
      </c>
      <c r="J180" s="0" t="s">
        <v>150</v>
      </c>
      <c r="K180" s="0" t="s">
        <v>150</v>
      </c>
      <c r="L180" s="0" t="s">
        <v>150</v>
      </c>
      <c r="M180" s="0" t="s">
        <v>150</v>
      </c>
      <c r="N180" s="0" t="s">
        <v>151</v>
      </c>
      <c r="O180" s="0" t="s">
        <v>151</v>
      </c>
      <c r="P180" s="0" t="s">
        <v>152</v>
      </c>
      <c r="Q180" s="0" t="s">
        <v>152</v>
      </c>
      <c r="R180" s="0" t="s">
        <v>152</v>
      </c>
      <c r="S180" s="0" t="s">
        <v>152</v>
      </c>
      <c r="T180" s="0" t="s">
        <v>152</v>
      </c>
      <c r="U180" s="0" t="s">
        <v>152</v>
      </c>
      <c r="V180" s="0" t="s">
        <v>152</v>
      </c>
      <c r="W180" s="0" t="s">
        <v>152</v>
      </c>
      <c r="X180" s="0" t="s">
        <v>152</v>
      </c>
      <c r="Y180" s="0" t="s">
        <v>152</v>
      </c>
      <c r="Z180" s="0" t="s">
        <v>152</v>
      </c>
      <c r="AA180" s="0" t="s">
        <v>152</v>
      </c>
      <c r="AB180" s="0" t="s">
        <v>152</v>
      </c>
      <c r="AC180" s="0" t="s">
        <v>192</v>
      </c>
    </row>
    <row r="181" customFormat="false" ht="12.8" hidden="true" customHeight="false" outlineLevel="0" collapsed="false">
      <c r="A181" s="5" t="s">
        <v>179</v>
      </c>
      <c r="B181" s="0" t="s">
        <v>149</v>
      </c>
      <c r="C181" s="0" t="s">
        <v>149</v>
      </c>
      <c r="D181" s="0" t="s">
        <v>149</v>
      </c>
      <c r="E181" s="0" t="s">
        <v>149</v>
      </c>
      <c r="F181" s="0" t="s">
        <v>149</v>
      </c>
      <c r="G181" s="0" t="s">
        <v>149</v>
      </c>
      <c r="H181" s="0" t="s">
        <v>149</v>
      </c>
      <c r="I181" s="0" t="s">
        <v>149</v>
      </c>
      <c r="J181" s="0" t="s">
        <v>150</v>
      </c>
      <c r="K181" s="0" t="s">
        <v>150</v>
      </c>
      <c r="L181" s="0" t="s">
        <v>150</v>
      </c>
      <c r="M181" s="0" t="s">
        <v>150</v>
      </c>
      <c r="N181" s="0" t="s">
        <v>151</v>
      </c>
      <c r="O181" s="0" t="s">
        <v>151</v>
      </c>
      <c r="P181" s="0" t="s">
        <v>152</v>
      </c>
      <c r="Q181" s="0" t="s">
        <v>152</v>
      </c>
      <c r="R181" s="0" t="s">
        <v>152</v>
      </c>
      <c r="S181" s="0" t="s">
        <v>152</v>
      </c>
      <c r="T181" s="0" t="s">
        <v>152</v>
      </c>
      <c r="U181" s="0" t="s">
        <v>152</v>
      </c>
      <c r="V181" s="0" t="s">
        <v>152</v>
      </c>
      <c r="W181" s="0" t="s">
        <v>152</v>
      </c>
      <c r="X181" s="0" t="s">
        <v>152</v>
      </c>
      <c r="Y181" s="0" t="s">
        <v>152</v>
      </c>
      <c r="Z181" s="0" t="s">
        <v>152</v>
      </c>
      <c r="AA181" s="0" t="s">
        <v>152</v>
      </c>
      <c r="AB181" s="0" t="s">
        <v>152</v>
      </c>
      <c r="AC181" s="0" t="s">
        <v>192</v>
      </c>
    </row>
    <row r="182" customFormat="false" ht="12.8" hidden="true" customHeight="false" outlineLevel="0" collapsed="false">
      <c r="A182" s="5" t="s">
        <v>180</v>
      </c>
      <c r="B182" s="0" t="s">
        <v>149</v>
      </c>
      <c r="C182" s="0" t="s">
        <v>149</v>
      </c>
      <c r="D182" s="0" t="s">
        <v>149</v>
      </c>
      <c r="E182" s="0" t="s">
        <v>149</v>
      </c>
      <c r="F182" s="0" t="s">
        <v>149</v>
      </c>
      <c r="G182" s="0" t="s">
        <v>149</v>
      </c>
      <c r="H182" s="0" t="s">
        <v>149</v>
      </c>
      <c r="I182" s="0" t="s">
        <v>149</v>
      </c>
      <c r="J182" s="0" t="s">
        <v>150</v>
      </c>
      <c r="K182" s="0" t="s">
        <v>150</v>
      </c>
      <c r="L182" s="0" t="s">
        <v>150</v>
      </c>
      <c r="M182" s="0" t="s">
        <v>150</v>
      </c>
      <c r="N182" s="0" t="s">
        <v>151</v>
      </c>
      <c r="O182" s="0" t="s">
        <v>151</v>
      </c>
      <c r="P182" s="0" t="s">
        <v>152</v>
      </c>
      <c r="Q182" s="0" t="s">
        <v>152</v>
      </c>
      <c r="R182" s="0" t="s">
        <v>152</v>
      </c>
      <c r="S182" s="0" t="s">
        <v>152</v>
      </c>
      <c r="T182" s="0" t="s">
        <v>152</v>
      </c>
      <c r="U182" s="0" t="s">
        <v>152</v>
      </c>
      <c r="V182" s="0" t="s">
        <v>152</v>
      </c>
      <c r="W182" s="0" t="s">
        <v>152</v>
      </c>
      <c r="X182" s="0" t="s">
        <v>152</v>
      </c>
      <c r="Y182" s="0" t="s">
        <v>152</v>
      </c>
      <c r="Z182" s="0" t="s">
        <v>152</v>
      </c>
      <c r="AA182" s="0" t="s">
        <v>152</v>
      </c>
      <c r="AB182" s="0" t="s">
        <v>152</v>
      </c>
      <c r="AC182" s="0" t="s">
        <v>192</v>
      </c>
    </row>
    <row r="183" customFormat="false" ht="12.8" hidden="true" customHeight="false" outlineLevel="0" collapsed="false">
      <c r="A183" s="5" t="s">
        <v>181</v>
      </c>
      <c r="B183" s="0" t="s">
        <v>149</v>
      </c>
      <c r="C183" s="0" t="s">
        <v>149</v>
      </c>
      <c r="D183" s="0" t="s">
        <v>149</v>
      </c>
      <c r="E183" s="0" t="s">
        <v>149</v>
      </c>
      <c r="F183" s="0" t="s">
        <v>149</v>
      </c>
      <c r="G183" s="0" t="s">
        <v>149</v>
      </c>
      <c r="H183" s="0" t="s">
        <v>149</v>
      </c>
      <c r="I183" s="0" t="s">
        <v>149</v>
      </c>
      <c r="J183" s="0" t="s">
        <v>150</v>
      </c>
      <c r="K183" s="0" t="s">
        <v>150</v>
      </c>
      <c r="L183" s="0" t="s">
        <v>150</v>
      </c>
      <c r="M183" s="0" t="s">
        <v>150</v>
      </c>
      <c r="N183" s="0" t="s">
        <v>151</v>
      </c>
      <c r="O183" s="0" t="s">
        <v>151</v>
      </c>
      <c r="P183" s="0" t="s">
        <v>152</v>
      </c>
      <c r="Q183" s="0" t="s">
        <v>152</v>
      </c>
      <c r="R183" s="0" t="s">
        <v>152</v>
      </c>
      <c r="S183" s="0" t="s">
        <v>152</v>
      </c>
      <c r="T183" s="0" t="s">
        <v>152</v>
      </c>
      <c r="U183" s="0" t="s">
        <v>152</v>
      </c>
      <c r="V183" s="0" t="s">
        <v>152</v>
      </c>
      <c r="W183" s="0" t="s">
        <v>152</v>
      </c>
      <c r="X183" s="0" t="s">
        <v>152</v>
      </c>
      <c r="Y183" s="0" t="s">
        <v>152</v>
      </c>
      <c r="Z183" s="0" t="s">
        <v>152</v>
      </c>
      <c r="AA183" s="0" t="s">
        <v>152</v>
      </c>
      <c r="AB183" s="0" t="s">
        <v>152</v>
      </c>
      <c r="AC183" s="0" t="s">
        <v>192</v>
      </c>
    </row>
    <row r="184" customFormat="false" ht="12.8" hidden="true" customHeight="false" outlineLevel="0" collapsed="false">
      <c r="A184" s="5" t="s">
        <v>182</v>
      </c>
      <c r="B184" s="0" t="s">
        <v>149</v>
      </c>
      <c r="C184" s="0" t="s">
        <v>149</v>
      </c>
      <c r="D184" s="0" t="s">
        <v>149</v>
      </c>
      <c r="E184" s="0" t="s">
        <v>149</v>
      </c>
      <c r="F184" s="0" t="s">
        <v>149</v>
      </c>
      <c r="G184" s="0" t="s">
        <v>149</v>
      </c>
      <c r="H184" s="0" t="s">
        <v>149</v>
      </c>
      <c r="I184" s="0" t="s">
        <v>149</v>
      </c>
      <c r="J184" s="0" t="s">
        <v>150</v>
      </c>
      <c r="K184" s="0" t="s">
        <v>150</v>
      </c>
      <c r="L184" s="0" t="s">
        <v>150</v>
      </c>
      <c r="M184" s="0" t="s">
        <v>150</v>
      </c>
      <c r="N184" s="0" t="s">
        <v>151</v>
      </c>
      <c r="O184" s="0" t="s">
        <v>151</v>
      </c>
      <c r="P184" s="0" t="s">
        <v>152</v>
      </c>
      <c r="Q184" s="0" t="s">
        <v>152</v>
      </c>
      <c r="R184" s="0" t="s">
        <v>152</v>
      </c>
      <c r="S184" s="0" t="s">
        <v>152</v>
      </c>
      <c r="T184" s="0" t="s">
        <v>152</v>
      </c>
      <c r="U184" s="0" t="s">
        <v>152</v>
      </c>
      <c r="V184" s="0" t="s">
        <v>152</v>
      </c>
      <c r="W184" s="0" t="s">
        <v>152</v>
      </c>
      <c r="X184" s="0" t="s">
        <v>152</v>
      </c>
      <c r="Y184" s="0" t="s">
        <v>152</v>
      </c>
      <c r="Z184" s="0" t="s">
        <v>152</v>
      </c>
      <c r="AA184" s="0" t="s">
        <v>152</v>
      </c>
      <c r="AB184" s="0" t="s">
        <v>152</v>
      </c>
      <c r="AC184" s="0" t="s">
        <v>192</v>
      </c>
    </row>
    <row r="185" customFormat="false" ht="12.8" hidden="true" customHeight="false" outlineLevel="0" collapsed="false">
      <c r="A185" s="5" t="s">
        <v>183</v>
      </c>
      <c r="B185" s="0" t="s">
        <v>149</v>
      </c>
      <c r="C185" s="0" t="s">
        <v>149</v>
      </c>
      <c r="D185" s="0" t="s">
        <v>149</v>
      </c>
      <c r="E185" s="0" t="s">
        <v>149</v>
      </c>
      <c r="F185" s="0" t="s">
        <v>149</v>
      </c>
      <c r="G185" s="0" t="s">
        <v>149</v>
      </c>
      <c r="H185" s="0" t="s">
        <v>149</v>
      </c>
      <c r="I185" s="0" t="s">
        <v>149</v>
      </c>
      <c r="J185" s="0" t="s">
        <v>150</v>
      </c>
      <c r="K185" s="0" t="s">
        <v>150</v>
      </c>
      <c r="L185" s="0" t="s">
        <v>150</v>
      </c>
      <c r="M185" s="0" t="s">
        <v>150</v>
      </c>
      <c r="N185" s="0" t="s">
        <v>151</v>
      </c>
      <c r="O185" s="0" t="s">
        <v>151</v>
      </c>
      <c r="P185" s="0" t="s">
        <v>152</v>
      </c>
      <c r="Q185" s="0" t="s">
        <v>152</v>
      </c>
      <c r="R185" s="0" t="s">
        <v>152</v>
      </c>
      <c r="S185" s="0" t="s">
        <v>152</v>
      </c>
      <c r="T185" s="0" t="s">
        <v>152</v>
      </c>
      <c r="U185" s="0" t="s">
        <v>152</v>
      </c>
      <c r="V185" s="0" t="s">
        <v>152</v>
      </c>
      <c r="W185" s="0" t="s">
        <v>152</v>
      </c>
      <c r="X185" s="0" t="s">
        <v>152</v>
      </c>
      <c r="Y185" s="0" t="s">
        <v>152</v>
      </c>
      <c r="Z185" s="0" t="s">
        <v>152</v>
      </c>
      <c r="AA185" s="0" t="s">
        <v>152</v>
      </c>
      <c r="AB185" s="0" t="s">
        <v>152</v>
      </c>
      <c r="AC185" s="0" t="s">
        <v>192</v>
      </c>
    </row>
    <row r="186" customFormat="false" ht="12.8" hidden="true" customHeight="false" outlineLevel="0" collapsed="false">
      <c r="A186" s="5" t="s">
        <v>184</v>
      </c>
      <c r="B186" s="0" t="s">
        <v>149</v>
      </c>
      <c r="C186" s="0" t="s">
        <v>149</v>
      </c>
      <c r="D186" s="0" t="s">
        <v>149</v>
      </c>
      <c r="E186" s="0" t="s">
        <v>149</v>
      </c>
      <c r="F186" s="0" t="s">
        <v>149</v>
      </c>
      <c r="G186" s="0" t="s">
        <v>149</v>
      </c>
      <c r="H186" s="0" t="s">
        <v>149</v>
      </c>
      <c r="I186" s="0" t="s">
        <v>149</v>
      </c>
      <c r="J186" s="0" t="s">
        <v>150</v>
      </c>
      <c r="K186" s="0" t="s">
        <v>150</v>
      </c>
      <c r="L186" s="0" t="s">
        <v>150</v>
      </c>
      <c r="M186" s="0" t="s">
        <v>150</v>
      </c>
      <c r="N186" s="0" t="s">
        <v>151</v>
      </c>
      <c r="O186" s="0" t="s">
        <v>151</v>
      </c>
      <c r="P186" s="0" t="s">
        <v>152</v>
      </c>
      <c r="Q186" s="0" t="s">
        <v>152</v>
      </c>
      <c r="R186" s="0" t="s">
        <v>152</v>
      </c>
      <c r="S186" s="0" t="s">
        <v>152</v>
      </c>
      <c r="T186" s="0" t="s">
        <v>152</v>
      </c>
      <c r="U186" s="0" t="s">
        <v>152</v>
      </c>
      <c r="V186" s="0" t="s">
        <v>152</v>
      </c>
      <c r="W186" s="0" t="s">
        <v>152</v>
      </c>
      <c r="X186" s="0" t="s">
        <v>152</v>
      </c>
      <c r="Y186" s="0" t="s">
        <v>152</v>
      </c>
      <c r="Z186" s="0" t="s">
        <v>152</v>
      </c>
      <c r="AA186" s="0" t="s">
        <v>152</v>
      </c>
      <c r="AB186" s="0" t="s">
        <v>152</v>
      </c>
      <c r="AC186" s="0" t="s">
        <v>192</v>
      </c>
    </row>
    <row r="187" customFormat="false" ht="12.8" hidden="true" customHeight="false" outlineLevel="0" collapsed="false">
      <c r="A187" s="5" t="s">
        <v>185</v>
      </c>
      <c r="B187" s="0" t="s">
        <v>149</v>
      </c>
      <c r="C187" s="0" t="s">
        <v>149</v>
      </c>
      <c r="D187" s="0" t="s">
        <v>149</v>
      </c>
      <c r="E187" s="0" t="s">
        <v>149</v>
      </c>
      <c r="F187" s="0" t="s">
        <v>149</v>
      </c>
      <c r="G187" s="0" t="s">
        <v>149</v>
      </c>
      <c r="H187" s="0" t="s">
        <v>149</v>
      </c>
      <c r="I187" s="0" t="s">
        <v>149</v>
      </c>
      <c r="J187" s="0" t="s">
        <v>150</v>
      </c>
      <c r="K187" s="0" t="s">
        <v>150</v>
      </c>
      <c r="L187" s="0" t="s">
        <v>150</v>
      </c>
      <c r="M187" s="0" t="s">
        <v>150</v>
      </c>
      <c r="N187" s="0" t="s">
        <v>151</v>
      </c>
      <c r="O187" s="0" t="s">
        <v>151</v>
      </c>
      <c r="P187" s="0" t="s">
        <v>152</v>
      </c>
      <c r="Q187" s="0" t="s">
        <v>152</v>
      </c>
      <c r="R187" s="0" t="s">
        <v>152</v>
      </c>
      <c r="S187" s="0" t="s">
        <v>152</v>
      </c>
      <c r="T187" s="0" t="s">
        <v>152</v>
      </c>
      <c r="U187" s="0" t="s">
        <v>152</v>
      </c>
      <c r="V187" s="0" t="s">
        <v>152</v>
      </c>
      <c r="W187" s="0" t="s">
        <v>152</v>
      </c>
      <c r="X187" s="0" t="s">
        <v>152</v>
      </c>
      <c r="Y187" s="0" t="s">
        <v>152</v>
      </c>
      <c r="Z187" s="0" t="s">
        <v>152</v>
      </c>
      <c r="AA187" s="0" t="s">
        <v>152</v>
      </c>
      <c r="AB187" s="0" t="s">
        <v>152</v>
      </c>
      <c r="AC187" s="0" t="s">
        <v>192</v>
      </c>
    </row>
  </sheetData>
  <autoFilter ref="A1:AC187">
    <filterColumn colId="0">
      <filters>
        <filter val="Beijing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31"/>
  <sheetViews>
    <sheetView showFormulas="false" showGridLines="true" showRowColHeaders="true" showZeros="true" rightToLeft="false" tabSelected="false" showOutlineSymbols="true" defaultGridColor="true" view="normal" topLeftCell="AM1" colorId="64" zoomScale="120" zoomScaleNormal="120" zoomScalePageLayoutView="100" workbookViewId="0">
      <selection pane="topLeft" activeCell="AS20" activeCellId="0" sqref="AS20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1.38"/>
    <col collapsed="false" customWidth="true" hidden="false" outlineLevel="0" max="3" min="3" style="0" width="14.72"/>
    <col collapsed="false" customWidth="true" hidden="false" outlineLevel="0" max="4" min="4" style="0" width="13.97"/>
    <col collapsed="false" customWidth="true" hidden="false" outlineLevel="0" max="5" min="5" style="0" width="12.41"/>
    <col collapsed="false" customWidth="true" hidden="false" outlineLevel="0" max="6" min="6" style="0" width="10.09"/>
    <col collapsed="false" customWidth="true" hidden="false" outlineLevel="0" max="7" min="7" style="0" width="13.43"/>
    <col collapsed="false" customWidth="true" hidden="false" outlineLevel="0" max="8" min="8" style="0" width="12.68"/>
    <col collapsed="false" customWidth="true" hidden="false" outlineLevel="0" max="9" min="9" style="0" width="9.91"/>
    <col collapsed="false" customWidth="true" hidden="false" outlineLevel="0" max="10" min="10" style="0" width="11.3"/>
    <col collapsed="false" customWidth="true" hidden="false" outlineLevel="0" max="11" min="11" style="0" width="14.62"/>
    <col collapsed="false" customWidth="true" hidden="false" outlineLevel="0" max="12" min="12" style="0" width="13.89"/>
    <col collapsed="false" customWidth="true" hidden="false" outlineLevel="0" max="13" min="13" style="0" width="12.31"/>
    <col collapsed="false" customWidth="true" hidden="false" outlineLevel="0" max="14" min="14" style="0" width="13.63"/>
    <col collapsed="false" customWidth="true" hidden="false" outlineLevel="0" max="15" min="15" style="0" width="16.94"/>
    <col collapsed="false" customWidth="true" hidden="false" outlineLevel="0" max="16" min="16" style="0" width="16.21"/>
    <col collapsed="false" customWidth="true" hidden="false" outlineLevel="0" max="17" min="17" style="0" width="14.62"/>
    <col collapsed="false" customWidth="true" hidden="false" outlineLevel="0" max="18" min="18" style="0" width="14.81"/>
    <col collapsed="false" customWidth="true" hidden="false" outlineLevel="0" max="19" min="19" style="0" width="18.15"/>
    <col collapsed="false" customWidth="true" hidden="false" outlineLevel="0" max="20" min="20" style="0" width="17.4"/>
    <col collapsed="false" customWidth="true" hidden="false" outlineLevel="0" max="21" min="21" style="0" width="15.83"/>
    <col collapsed="false" customWidth="true" hidden="false" outlineLevel="0" max="22" min="22" style="0" width="13.7"/>
    <col collapsed="false" customWidth="true" hidden="false" outlineLevel="0" max="23" min="23" style="0" width="17.06"/>
    <col collapsed="false" customWidth="true" hidden="false" outlineLevel="0" max="24" min="24" style="0" width="16.3"/>
    <col collapsed="false" customWidth="true" hidden="false" outlineLevel="0" max="25" min="25" style="0" width="14.72"/>
    <col collapsed="false" customWidth="true" hidden="false" outlineLevel="0" max="26" min="26" style="0" width="15"/>
    <col collapsed="false" customWidth="true" hidden="false" outlineLevel="0" max="27" min="27" style="0" width="18.52"/>
    <col collapsed="false" customWidth="true" hidden="false" outlineLevel="0" max="28" min="28" style="0" width="17.78"/>
    <col collapsed="false" customWidth="true" hidden="false" outlineLevel="0" max="29" min="29" style="0" width="16.21"/>
    <col collapsed="false" customWidth="true" hidden="false" outlineLevel="0" max="30" min="30" style="0" width="15.18"/>
    <col collapsed="false" customWidth="true" hidden="false" outlineLevel="0" max="31" min="31" style="0" width="18.7"/>
    <col collapsed="false" customWidth="true" hidden="false" outlineLevel="0" max="32" min="32" style="0" width="17.96"/>
    <col collapsed="false" customWidth="true" hidden="false" outlineLevel="0" max="34" min="33" style="0" width="16.39"/>
    <col collapsed="false" customWidth="true" hidden="false" outlineLevel="0" max="35" min="35" style="0" width="16.21"/>
    <col collapsed="false" customWidth="true" hidden="false" outlineLevel="0" max="36" min="36" style="0" width="18.98"/>
    <col collapsed="false" customWidth="true" hidden="false" outlineLevel="0" max="37" min="37" style="0" width="17.96"/>
    <col collapsed="false" customWidth="true" hidden="false" outlineLevel="0" max="38" min="38" style="0" width="17.78"/>
    <col collapsed="false" customWidth="true" hidden="false" outlineLevel="0" max="39" min="39" style="0" width="20.56"/>
    <col collapsed="false" customWidth="true" hidden="false" outlineLevel="0" max="40" min="40" style="0" width="19.91"/>
    <col collapsed="false" customWidth="true" hidden="false" outlineLevel="0" max="41" min="41" style="0" width="19.72"/>
    <col collapsed="false" customWidth="true" hidden="false" outlineLevel="0" max="42" min="42" style="0" width="22.5"/>
    <col collapsed="false" customWidth="true" hidden="false" outlineLevel="0" max="43" min="43" style="0" width="18.52"/>
    <col collapsed="false" customWidth="true" hidden="false" outlineLevel="0" max="44" min="44" style="0" width="18.33"/>
    <col collapsed="false" customWidth="true" hidden="false" outlineLevel="0" max="45" min="45" style="0" width="21.11"/>
    <col collapsed="false" customWidth="true" hidden="false" outlineLevel="0" max="46" min="46" style="0" width="22.88"/>
    <col collapsed="false" customWidth="true" hidden="false" outlineLevel="0" max="47" min="47" style="0" width="22.69"/>
    <col collapsed="false" customWidth="true" hidden="false" outlineLevel="0" max="48" min="48" style="0" width="25.47"/>
    <col collapsed="false" customWidth="true" hidden="false" outlineLevel="0" max="49" min="49" style="0" width="17.52"/>
    <col collapsed="false" customWidth="true" hidden="false" outlineLevel="0" max="50" min="50" style="0" width="20.83"/>
    <col collapsed="false" customWidth="true" hidden="false" outlineLevel="0" max="51" min="51" style="0" width="13.33"/>
    <col collapsed="false" customWidth="true" hidden="false" outlineLevel="0" max="52" min="52" style="0" width="16.67"/>
  </cols>
  <sheetData>
    <row r="1" customFormat="false" ht="12.8" hidden="false" customHeight="false" outlineLevel="0" collapsed="false">
      <c r="A1" s="5" t="s">
        <v>80</v>
      </c>
      <c r="B1" s="5" t="s">
        <v>81</v>
      </c>
      <c r="C1" s="5" t="s">
        <v>82</v>
      </c>
      <c r="D1" s="5" t="s">
        <v>83</v>
      </c>
      <c r="E1" s="5" t="s">
        <v>84</v>
      </c>
      <c r="F1" s="5" t="s">
        <v>85</v>
      </c>
      <c r="G1" s="5" t="s">
        <v>86</v>
      </c>
      <c r="H1" s="5" t="s">
        <v>87</v>
      </c>
      <c r="I1" s="5" t="s">
        <v>88</v>
      </c>
      <c r="J1" s="5" t="s">
        <v>89</v>
      </c>
      <c r="K1" s="5" t="s">
        <v>90</v>
      </c>
      <c r="L1" s="5" t="s">
        <v>91</v>
      </c>
      <c r="M1" s="5" t="s">
        <v>92</v>
      </c>
      <c r="N1" s="5" t="s">
        <v>93</v>
      </c>
      <c r="O1" s="5" t="s">
        <v>94</v>
      </c>
      <c r="P1" s="5" t="s">
        <v>95</v>
      </c>
      <c r="Q1" s="5" t="s">
        <v>96</v>
      </c>
      <c r="R1" s="5" t="s">
        <v>97</v>
      </c>
      <c r="S1" s="5" t="s">
        <v>98</v>
      </c>
      <c r="T1" s="5" t="s">
        <v>99</v>
      </c>
      <c r="U1" s="5" t="s">
        <v>100</v>
      </c>
      <c r="V1" s="5" t="s">
        <v>101</v>
      </c>
      <c r="W1" s="5" t="s">
        <v>102</v>
      </c>
      <c r="X1" s="5" t="s">
        <v>103</v>
      </c>
      <c r="Y1" s="5" t="s">
        <v>104</v>
      </c>
      <c r="Z1" s="5" t="s">
        <v>105</v>
      </c>
      <c r="AA1" s="5" t="s">
        <v>106</v>
      </c>
      <c r="AB1" s="5" t="s">
        <v>107</v>
      </c>
      <c r="AC1" s="5" t="s">
        <v>108</v>
      </c>
      <c r="AD1" s="5" t="s">
        <v>109</v>
      </c>
      <c r="AE1" s="5" t="s">
        <v>110</v>
      </c>
      <c r="AF1" s="5" t="s">
        <v>111</v>
      </c>
      <c r="AG1" s="5" t="s">
        <v>112</v>
      </c>
      <c r="AH1" s="5" t="s">
        <v>113</v>
      </c>
      <c r="AI1" s="5" t="s">
        <v>114</v>
      </c>
      <c r="AJ1" s="5" t="s">
        <v>115</v>
      </c>
      <c r="AK1" s="5" t="s">
        <v>116</v>
      </c>
      <c r="AL1" s="5" t="s">
        <v>117</v>
      </c>
      <c r="AM1" s="5" t="s">
        <v>118</v>
      </c>
      <c r="AN1" s="5" t="s">
        <v>119</v>
      </c>
      <c r="AO1" s="5" t="s">
        <v>120</v>
      </c>
      <c r="AP1" s="5" t="s">
        <v>121</v>
      </c>
      <c r="AQ1" s="5" t="s">
        <v>122</v>
      </c>
      <c r="AR1" s="5" t="s">
        <v>123</v>
      </c>
      <c r="AS1" s="5" t="s">
        <v>124</v>
      </c>
      <c r="AT1" s="5" t="s">
        <v>125</v>
      </c>
      <c r="AU1" s="5" t="s">
        <v>126</v>
      </c>
      <c r="AV1" s="5" t="s">
        <v>127</v>
      </c>
      <c r="AW1" s="5" t="s">
        <v>128</v>
      </c>
      <c r="AX1" s="5" t="s">
        <v>129</v>
      </c>
      <c r="AY1" s="5" t="s">
        <v>130</v>
      </c>
      <c r="AZ1" s="5" t="s">
        <v>131</v>
      </c>
    </row>
    <row r="2" customFormat="false" ht="12.8" hidden="false" customHeight="false" outlineLevel="0" collapsed="false">
      <c r="A2" s="0" t="n">
        <v>2016</v>
      </c>
      <c r="B2" s="9" t="s">
        <v>155</v>
      </c>
      <c r="D2" s="9" t="s">
        <v>155</v>
      </c>
      <c r="E2" s="9" t="s">
        <v>155</v>
      </c>
      <c r="F2" s="9" t="s">
        <v>155</v>
      </c>
      <c r="H2" s="9" t="s">
        <v>155</v>
      </c>
      <c r="I2" s="10" t="s">
        <v>155</v>
      </c>
      <c r="J2" s="9" t="s">
        <v>155</v>
      </c>
      <c r="K2" s="9" t="s">
        <v>155</v>
      </c>
      <c r="L2" s="9" t="s">
        <v>155</v>
      </c>
      <c r="M2" s="9" t="s">
        <v>155</v>
      </c>
      <c r="N2" s="9" t="s">
        <v>155</v>
      </c>
      <c r="P2" s="9" t="s">
        <v>155</v>
      </c>
      <c r="Q2" s="9" t="s">
        <v>155</v>
      </c>
      <c r="R2" s="9" t="s">
        <v>155</v>
      </c>
      <c r="T2" s="9" t="s">
        <v>155</v>
      </c>
      <c r="U2" s="9" t="s">
        <v>155</v>
      </c>
      <c r="V2" s="9" t="s">
        <v>155</v>
      </c>
      <c r="X2" s="9" t="s">
        <v>155</v>
      </c>
      <c r="Y2" s="9" t="s">
        <v>155</v>
      </c>
      <c r="Z2" s="16" t="s">
        <v>155</v>
      </c>
      <c r="AA2" s="16" t="s">
        <v>155</v>
      </c>
      <c r="AB2" s="16" t="s">
        <v>155</v>
      </c>
      <c r="AC2" s="16" t="s">
        <v>155</v>
      </c>
      <c r="AD2" s="16" t="s">
        <v>155</v>
      </c>
      <c r="AE2" s="16" t="s">
        <v>155</v>
      </c>
      <c r="AF2" s="16" t="s">
        <v>155</v>
      </c>
      <c r="AG2" s="16" t="s">
        <v>155</v>
      </c>
      <c r="AH2" s="17" t="s">
        <v>148</v>
      </c>
      <c r="AI2" s="11" t="s">
        <v>155</v>
      </c>
      <c r="AK2" s="17" t="s">
        <v>148</v>
      </c>
      <c r="AL2" s="11" t="s">
        <v>155</v>
      </c>
      <c r="AM2" s="17" t="s">
        <v>148</v>
      </c>
      <c r="AN2" s="17" t="s">
        <v>148</v>
      </c>
      <c r="AO2" s="11" t="s">
        <v>155</v>
      </c>
      <c r="AP2" s="17" t="s">
        <v>148</v>
      </c>
      <c r="AQ2" s="17" t="s">
        <v>148</v>
      </c>
      <c r="AR2" s="11" t="s">
        <v>155</v>
      </c>
      <c r="AS2" s="17" t="s">
        <v>148</v>
      </c>
      <c r="AT2" s="9" t="s">
        <v>155</v>
      </c>
      <c r="AU2" s="10" t="s">
        <v>155</v>
      </c>
      <c r="AV2" s="17" t="s">
        <v>148</v>
      </c>
      <c r="AW2" s="14" t="s">
        <v>149</v>
      </c>
      <c r="AY2" s="14" t="s">
        <v>149</v>
      </c>
    </row>
    <row r="3" customFormat="false" ht="12.8" hidden="false" customHeight="false" outlineLevel="0" collapsed="false">
      <c r="A3" s="0" t="n">
        <f aca="false">A2-1</f>
        <v>2015</v>
      </c>
      <c r="B3" s="9" t="s">
        <v>155</v>
      </c>
      <c r="D3" s="9" t="s">
        <v>155</v>
      </c>
      <c r="E3" s="9" t="s">
        <v>155</v>
      </c>
      <c r="F3" s="9" t="s">
        <v>155</v>
      </c>
      <c r="H3" s="9" t="s">
        <v>155</v>
      </c>
      <c r="I3" s="10" t="s">
        <v>155</v>
      </c>
      <c r="J3" s="9" t="s">
        <v>155</v>
      </c>
      <c r="K3" s="9" t="s">
        <v>155</v>
      </c>
      <c r="L3" s="9" t="s">
        <v>155</v>
      </c>
      <c r="M3" s="9" t="s">
        <v>155</v>
      </c>
      <c r="N3" s="9" t="s">
        <v>155</v>
      </c>
      <c r="P3" s="9" t="s">
        <v>155</v>
      </c>
      <c r="Q3" s="9" t="s">
        <v>155</v>
      </c>
      <c r="R3" s="9" t="s">
        <v>155</v>
      </c>
      <c r="T3" s="9" t="s">
        <v>155</v>
      </c>
      <c r="U3" s="9" t="s">
        <v>155</v>
      </c>
      <c r="V3" s="9" t="s">
        <v>155</v>
      </c>
      <c r="X3" s="9" t="s">
        <v>155</v>
      </c>
      <c r="Y3" s="9" t="s">
        <v>155</v>
      </c>
      <c r="Z3" s="16" t="s">
        <v>155</v>
      </c>
      <c r="AA3" s="16" t="s">
        <v>155</v>
      </c>
      <c r="AB3" s="16" t="s">
        <v>155</v>
      </c>
      <c r="AC3" s="16" t="s">
        <v>155</v>
      </c>
      <c r="AD3" s="16" t="s">
        <v>155</v>
      </c>
      <c r="AE3" s="16" t="s">
        <v>155</v>
      </c>
      <c r="AF3" s="16" t="s">
        <v>155</v>
      </c>
      <c r="AG3" s="16" t="s">
        <v>155</v>
      </c>
      <c r="AH3" s="17" t="s">
        <v>148</v>
      </c>
      <c r="AI3" s="11" t="s">
        <v>155</v>
      </c>
      <c r="AK3" s="17" t="s">
        <v>148</v>
      </c>
      <c r="AL3" s="11" t="s">
        <v>155</v>
      </c>
      <c r="AM3" s="17" t="s">
        <v>148</v>
      </c>
      <c r="AN3" s="17" t="s">
        <v>148</v>
      </c>
      <c r="AO3" s="11" t="s">
        <v>155</v>
      </c>
      <c r="AP3" s="17" t="s">
        <v>148</v>
      </c>
      <c r="AQ3" s="17" t="s">
        <v>148</v>
      </c>
      <c r="AR3" s="11" t="s">
        <v>155</v>
      </c>
      <c r="AS3" s="17" t="s">
        <v>148</v>
      </c>
      <c r="AT3" s="9" t="s">
        <v>155</v>
      </c>
      <c r="AU3" s="10" t="s">
        <v>155</v>
      </c>
      <c r="AV3" s="17" t="s">
        <v>148</v>
      </c>
      <c r="AW3" s="14" t="s">
        <v>149</v>
      </c>
      <c r="AY3" s="14" t="s">
        <v>149</v>
      </c>
    </row>
    <row r="4" customFormat="false" ht="12.8" hidden="false" customHeight="false" outlineLevel="0" collapsed="false">
      <c r="A4" s="0" t="n">
        <f aca="false">A3-1</f>
        <v>2014</v>
      </c>
      <c r="B4" s="9" t="s">
        <v>155</v>
      </c>
      <c r="D4" s="9" t="s">
        <v>155</v>
      </c>
      <c r="E4" s="9" t="s">
        <v>155</v>
      </c>
      <c r="F4" s="9" t="s">
        <v>155</v>
      </c>
      <c r="H4" s="9" t="s">
        <v>155</v>
      </c>
      <c r="I4" s="10" t="s">
        <v>155</v>
      </c>
      <c r="J4" s="9" t="s">
        <v>155</v>
      </c>
      <c r="K4" s="9" t="s">
        <v>155</v>
      </c>
      <c r="L4" s="9" t="s">
        <v>155</v>
      </c>
      <c r="M4" s="9" t="s">
        <v>155</v>
      </c>
      <c r="N4" s="9" t="s">
        <v>155</v>
      </c>
      <c r="P4" s="9" t="s">
        <v>155</v>
      </c>
      <c r="Q4" s="9" t="s">
        <v>155</v>
      </c>
      <c r="R4" s="9" t="s">
        <v>155</v>
      </c>
      <c r="T4" s="9" t="s">
        <v>155</v>
      </c>
      <c r="U4" s="9" t="s">
        <v>155</v>
      </c>
      <c r="V4" s="9" t="s">
        <v>155</v>
      </c>
      <c r="X4" s="9" t="s">
        <v>155</v>
      </c>
      <c r="Y4" s="9" t="s">
        <v>155</v>
      </c>
      <c r="Z4" s="16" t="s">
        <v>148</v>
      </c>
      <c r="AA4" s="16" t="s">
        <v>148</v>
      </c>
      <c r="AB4" s="16" t="s">
        <v>148</v>
      </c>
      <c r="AC4" s="16" t="s">
        <v>148</v>
      </c>
      <c r="AD4" s="16" t="s">
        <v>148</v>
      </c>
      <c r="AE4" s="16" t="s">
        <v>148</v>
      </c>
      <c r="AF4" s="16" t="s">
        <v>148</v>
      </c>
      <c r="AG4" s="16" t="s">
        <v>148</v>
      </c>
      <c r="AH4" s="17" t="s">
        <v>148</v>
      </c>
      <c r="AI4" s="11" t="s">
        <v>148</v>
      </c>
      <c r="AK4" s="17" t="s">
        <v>148</v>
      </c>
      <c r="AL4" s="11" t="s">
        <v>148</v>
      </c>
      <c r="AM4" s="17" t="s">
        <v>148</v>
      </c>
      <c r="AN4" s="17" t="s">
        <v>148</v>
      </c>
      <c r="AO4" s="11" t="s">
        <v>148</v>
      </c>
      <c r="AP4" s="17" t="s">
        <v>148</v>
      </c>
      <c r="AQ4" s="17" t="s">
        <v>148</v>
      </c>
      <c r="AR4" s="11" t="s">
        <v>148</v>
      </c>
      <c r="AS4" s="17" t="s">
        <v>148</v>
      </c>
      <c r="AT4" s="9" t="s">
        <v>155</v>
      </c>
      <c r="AU4" s="10" t="s">
        <v>155</v>
      </c>
      <c r="AV4" s="17" t="s">
        <v>148</v>
      </c>
      <c r="AW4" s="14" t="s">
        <v>149</v>
      </c>
      <c r="AY4" s="14" t="s">
        <v>149</v>
      </c>
    </row>
    <row r="5" customFormat="false" ht="12.8" hidden="false" customHeight="false" outlineLevel="0" collapsed="false">
      <c r="A5" s="0" t="n">
        <f aca="false">A4-1</f>
        <v>2013</v>
      </c>
      <c r="B5" s="9" t="s">
        <v>155</v>
      </c>
      <c r="D5" s="9" t="s">
        <v>155</v>
      </c>
      <c r="E5" s="9" t="s">
        <v>155</v>
      </c>
      <c r="F5" s="9" t="s">
        <v>155</v>
      </c>
      <c r="H5" s="9" t="s">
        <v>155</v>
      </c>
      <c r="I5" s="10" t="s">
        <v>155</v>
      </c>
      <c r="J5" s="9" t="s">
        <v>155</v>
      </c>
      <c r="K5" s="9" t="s">
        <v>155</v>
      </c>
      <c r="L5" s="9" t="s">
        <v>155</v>
      </c>
      <c r="M5" s="9" t="s">
        <v>155</v>
      </c>
      <c r="N5" s="9" t="s">
        <v>155</v>
      </c>
      <c r="P5" s="9" t="s">
        <v>155</v>
      </c>
      <c r="Q5" s="9" t="s">
        <v>155</v>
      </c>
      <c r="R5" s="9" t="s">
        <v>155</v>
      </c>
      <c r="T5" s="9" t="s">
        <v>155</v>
      </c>
      <c r="U5" s="9" t="s">
        <v>155</v>
      </c>
      <c r="V5" s="9" t="s">
        <v>155</v>
      </c>
      <c r="X5" s="9" t="s">
        <v>155</v>
      </c>
      <c r="Y5" s="9" t="s">
        <v>155</v>
      </c>
      <c r="Z5" s="16" t="s">
        <v>148</v>
      </c>
      <c r="AA5" s="16" t="s">
        <v>148</v>
      </c>
      <c r="AB5" s="16" t="s">
        <v>148</v>
      </c>
      <c r="AC5" s="16" t="s">
        <v>148</v>
      </c>
      <c r="AD5" s="16" t="s">
        <v>148</v>
      </c>
      <c r="AE5" s="16" t="s">
        <v>148</v>
      </c>
      <c r="AF5" s="16" t="s">
        <v>148</v>
      </c>
      <c r="AG5" s="16" t="s">
        <v>148</v>
      </c>
      <c r="AH5" s="17" t="s">
        <v>148</v>
      </c>
      <c r="AI5" s="11" t="s">
        <v>148</v>
      </c>
      <c r="AK5" s="17" t="s">
        <v>148</v>
      </c>
      <c r="AL5" s="11" t="s">
        <v>148</v>
      </c>
      <c r="AM5" s="17" t="s">
        <v>148</v>
      </c>
      <c r="AN5" s="17" t="s">
        <v>148</v>
      </c>
      <c r="AO5" s="11" t="s">
        <v>148</v>
      </c>
      <c r="AP5" s="17" t="s">
        <v>148</v>
      </c>
      <c r="AQ5" s="17" t="s">
        <v>148</v>
      </c>
      <c r="AR5" s="11" t="s">
        <v>148</v>
      </c>
      <c r="AS5" s="17" t="s">
        <v>148</v>
      </c>
      <c r="AT5" s="9" t="s">
        <v>155</v>
      </c>
      <c r="AU5" s="10" t="s">
        <v>155</v>
      </c>
      <c r="AV5" s="17" t="s">
        <v>148</v>
      </c>
      <c r="AW5" s="14" t="s">
        <v>149</v>
      </c>
      <c r="AY5" s="14" t="s">
        <v>149</v>
      </c>
    </row>
    <row r="6" customFormat="false" ht="12.8" hidden="false" customHeight="false" outlineLevel="0" collapsed="false">
      <c r="A6" s="0" t="n">
        <f aca="false">A5-1</f>
        <v>2012</v>
      </c>
      <c r="B6" s="9" t="s">
        <v>148</v>
      </c>
      <c r="D6" s="9" t="s">
        <v>148</v>
      </c>
      <c r="E6" s="9" t="s">
        <v>148</v>
      </c>
      <c r="F6" s="9" t="s">
        <v>148</v>
      </c>
      <c r="H6" s="9" t="s">
        <v>148</v>
      </c>
      <c r="I6" s="10" t="s">
        <v>148</v>
      </c>
      <c r="J6" s="9" t="s">
        <v>148</v>
      </c>
      <c r="K6" s="9" t="s">
        <v>148</v>
      </c>
      <c r="L6" s="9" t="s">
        <v>148</v>
      </c>
      <c r="M6" s="9" t="s">
        <v>148</v>
      </c>
      <c r="N6" s="9" t="s">
        <v>148</v>
      </c>
      <c r="P6" s="9" t="s">
        <v>148</v>
      </c>
      <c r="Q6" s="9" t="s">
        <v>148</v>
      </c>
      <c r="R6" s="9" t="s">
        <v>148</v>
      </c>
      <c r="T6" s="9" t="s">
        <v>148</v>
      </c>
      <c r="U6" s="9" t="s">
        <v>148</v>
      </c>
      <c r="V6" s="9" t="s">
        <v>148</v>
      </c>
      <c r="X6" s="9" t="s">
        <v>148</v>
      </c>
      <c r="Y6" s="9" t="s">
        <v>148</v>
      </c>
      <c r="Z6" s="16" t="s">
        <v>148</v>
      </c>
      <c r="AA6" s="16" t="s">
        <v>148</v>
      </c>
      <c r="AB6" s="16" t="s">
        <v>148</v>
      </c>
      <c r="AC6" s="16" t="s">
        <v>148</v>
      </c>
      <c r="AD6" s="16" t="s">
        <v>148</v>
      </c>
      <c r="AE6" s="16" t="s">
        <v>148</v>
      </c>
      <c r="AF6" s="16" t="s">
        <v>148</v>
      </c>
      <c r="AG6" s="16" t="s">
        <v>148</v>
      </c>
      <c r="AH6" s="17" t="s">
        <v>149</v>
      </c>
      <c r="AI6" s="11" t="s">
        <v>148</v>
      </c>
      <c r="AK6" s="17" t="s">
        <v>149</v>
      </c>
      <c r="AL6" s="11" t="s">
        <v>148</v>
      </c>
      <c r="AM6" s="17" t="s">
        <v>149</v>
      </c>
      <c r="AN6" s="17" t="s">
        <v>149</v>
      </c>
      <c r="AO6" s="11" t="s">
        <v>148</v>
      </c>
      <c r="AP6" s="17" t="s">
        <v>149</v>
      </c>
      <c r="AQ6" s="17" t="s">
        <v>149</v>
      </c>
      <c r="AR6" s="11" t="s">
        <v>148</v>
      </c>
      <c r="AS6" s="17" t="s">
        <v>149</v>
      </c>
      <c r="AT6" s="9" t="s">
        <v>148</v>
      </c>
      <c r="AU6" s="10" t="s">
        <v>148</v>
      </c>
      <c r="AV6" s="17" t="s">
        <v>149</v>
      </c>
      <c r="AW6" s="14" t="s">
        <v>149</v>
      </c>
      <c r="AY6" s="14" t="s">
        <v>149</v>
      </c>
    </row>
    <row r="7" customFormat="false" ht="12.8" hidden="false" customHeight="false" outlineLevel="0" collapsed="false">
      <c r="A7" s="0" t="n">
        <f aca="false">A6-1</f>
        <v>2011</v>
      </c>
      <c r="B7" s="9" t="s">
        <v>148</v>
      </c>
      <c r="D7" s="9" t="s">
        <v>148</v>
      </c>
      <c r="E7" s="9" t="s">
        <v>148</v>
      </c>
      <c r="F7" s="9" t="s">
        <v>148</v>
      </c>
      <c r="H7" s="9" t="s">
        <v>148</v>
      </c>
      <c r="I7" s="10" t="s">
        <v>148</v>
      </c>
      <c r="J7" s="9" t="s">
        <v>148</v>
      </c>
      <c r="K7" s="9" t="s">
        <v>148</v>
      </c>
      <c r="L7" s="9" t="s">
        <v>148</v>
      </c>
      <c r="M7" s="9" t="s">
        <v>148</v>
      </c>
      <c r="N7" s="9" t="s">
        <v>148</v>
      </c>
      <c r="P7" s="9" t="s">
        <v>148</v>
      </c>
      <c r="Q7" s="9" t="s">
        <v>148</v>
      </c>
      <c r="R7" s="9" t="s">
        <v>148</v>
      </c>
      <c r="T7" s="9" t="s">
        <v>148</v>
      </c>
      <c r="U7" s="9" t="s">
        <v>148</v>
      </c>
      <c r="V7" s="9" t="s">
        <v>148</v>
      </c>
      <c r="X7" s="9" t="s">
        <v>148</v>
      </c>
      <c r="Y7" s="9" t="s">
        <v>148</v>
      </c>
      <c r="Z7" s="16" t="s">
        <v>148</v>
      </c>
      <c r="AA7" s="16" t="s">
        <v>148</v>
      </c>
      <c r="AB7" s="16" t="s">
        <v>148</v>
      </c>
      <c r="AC7" s="16" t="s">
        <v>148</v>
      </c>
      <c r="AD7" s="16" t="s">
        <v>148</v>
      </c>
      <c r="AE7" s="16" t="s">
        <v>148</v>
      </c>
      <c r="AF7" s="16" t="s">
        <v>148</v>
      </c>
      <c r="AG7" s="16" t="s">
        <v>148</v>
      </c>
      <c r="AH7" s="17" t="s">
        <v>149</v>
      </c>
      <c r="AI7" s="11" t="s">
        <v>148</v>
      </c>
      <c r="AK7" s="17" t="s">
        <v>149</v>
      </c>
      <c r="AL7" s="11" t="s">
        <v>148</v>
      </c>
      <c r="AM7" s="17" t="s">
        <v>149</v>
      </c>
      <c r="AN7" s="17" t="s">
        <v>149</v>
      </c>
      <c r="AO7" s="11" t="s">
        <v>148</v>
      </c>
      <c r="AP7" s="17" t="s">
        <v>149</v>
      </c>
      <c r="AQ7" s="17" t="s">
        <v>149</v>
      </c>
      <c r="AR7" s="11" t="s">
        <v>148</v>
      </c>
      <c r="AS7" s="17" t="s">
        <v>149</v>
      </c>
      <c r="AT7" s="9" t="s">
        <v>148</v>
      </c>
      <c r="AU7" s="10" t="s">
        <v>148</v>
      </c>
      <c r="AV7" s="17" t="s">
        <v>149</v>
      </c>
      <c r="AW7" s="14" t="s">
        <v>149</v>
      </c>
      <c r="AY7" s="14" t="s">
        <v>149</v>
      </c>
    </row>
    <row r="8" customFormat="false" ht="12.8" hidden="false" customHeight="false" outlineLevel="0" collapsed="false">
      <c r="A8" s="0" t="n">
        <f aca="false">A7-1</f>
        <v>2010</v>
      </c>
      <c r="B8" s="9" t="s">
        <v>148</v>
      </c>
      <c r="D8" s="9" t="s">
        <v>148</v>
      </c>
      <c r="E8" s="9" t="s">
        <v>148</v>
      </c>
      <c r="F8" s="9" t="s">
        <v>148</v>
      </c>
      <c r="H8" s="9" t="s">
        <v>148</v>
      </c>
      <c r="I8" s="10" t="s">
        <v>148</v>
      </c>
      <c r="J8" s="9" t="s">
        <v>148</v>
      </c>
      <c r="K8" s="9" t="s">
        <v>148</v>
      </c>
      <c r="L8" s="9" t="s">
        <v>148</v>
      </c>
      <c r="M8" s="9" t="s">
        <v>148</v>
      </c>
      <c r="N8" s="9" t="s">
        <v>148</v>
      </c>
      <c r="P8" s="9" t="s">
        <v>148</v>
      </c>
      <c r="Q8" s="9" t="s">
        <v>148</v>
      </c>
      <c r="R8" s="9" t="s">
        <v>148</v>
      </c>
      <c r="T8" s="9" t="s">
        <v>148</v>
      </c>
      <c r="U8" s="9" t="s">
        <v>148</v>
      </c>
      <c r="V8" s="9" t="s">
        <v>148</v>
      </c>
      <c r="X8" s="9" t="s">
        <v>148</v>
      </c>
      <c r="Y8" s="9" t="s">
        <v>148</v>
      </c>
      <c r="Z8" s="16" t="s">
        <v>148</v>
      </c>
      <c r="AA8" s="16" t="s">
        <v>148</v>
      </c>
      <c r="AB8" s="16" t="s">
        <v>148</v>
      </c>
      <c r="AC8" s="16" t="s">
        <v>148</v>
      </c>
      <c r="AD8" s="16" t="s">
        <v>148</v>
      </c>
      <c r="AE8" s="16" t="s">
        <v>148</v>
      </c>
      <c r="AF8" s="16" t="s">
        <v>148</v>
      </c>
      <c r="AG8" s="16" t="s">
        <v>148</v>
      </c>
      <c r="AH8" s="17" t="s">
        <v>149</v>
      </c>
      <c r="AI8" s="11" t="s">
        <v>148</v>
      </c>
      <c r="AK8" s="17" t="s">
        <v>149</v>
      </c>
      <c r="AL8" s="11" t="s">
        <v>148</v>
      </c>
      <c r="AM8" s="17" t="s">
        <v>149</v>
      </c>
      <c r="AN8" s="17" t="s">
        <v>149</v>
      </c>
      <c r="AO8" s="11" t="s">
        <v>148</v>
      </c>
      <c r="AP8" s="17" t="s">
        <v>149</v>
      </c>
      <c r="AQ8" s="17" t="s">
        <v>149</v>
      </c>
      <c r="AR8" s="11" t="s">
        <v>148</v>
      </c>
      <c r="AS8" s="17" t="s">
        <v>149</v>
      </c>
      <c r="AT8" s="9" t="s">
        <v>148</v>
      </c>
      <c r="AU8" s="10" t="s">
        <v>148</v>
      </c>
      <c r="AV8" s="17" t="s">
        <v>149</v>
      </c>
      <c r="AW8" s="14" t="s">
        <v>149</v>
      </c>
      <c r="AY8" s="14" t="s">
        <v>149</v>
      </c>
    </row>
    <row r="9" customFormat="false" ht="12.8" hidden="false" customHeight="false" outlineLevel="0" collapsed="false">
      <c r="A9" s="0" t="n">
        <f aca="false">A8-1</f>
        <v>2009</v>
      </c>
      <c r="B9" s="9" t="s">
        <v>148</v>
      </c>
      <c r="D9" s="9" t="s">
        <v>148</v>
      </c>
      <c r="E9" s="9" t="s">
        <v>148</v>
      </c>
      <c r="F9" s="9" t="s">
        <v>148</v>
      </c>
      <c r="H9" s="9" t="s">
        <v>148</v>
      </c>
      <c r="I9" s="10" t="s">
        <v>148</v>
      </c>
      <c r="J9" s="9" t="s">
        <v>148</v>
      </c>
      <c r="K9" s="9" t="s">
        <v>148</v>
      </c>
      <c r="L9" s="9" t="s">
        <v>148</v>
      </c>
      <c r="M9" s="9" t="s">
        <v>148</v>
      </c>
      <c r="N9" s="9" t="s">
        <v>148</v>
      </c>
      <c r="P9" s="9" t="s">
        <v>148</v>
      </c>
      <c r="Q9" s="9" t="s">
        <v>148</v>
      </c>
      <c r="R9" s="9" t="s">
        <v>148</v>
      </c>
      <c r="T9" s="9" t="s">
        <v>148</v>
      </c>
      <c r="U9" s="9" t="s">
        <v>148</v>
      </c>
      <c r="V9" s="9" t="s">
        <v>148</v>
      </c>
      <c r="X9" s="9" t="s">
        <v>148</v>
      </c>
      <c r="Y9" s="9" t="s">
        <v>148</v>
      </c>
      <c r="Z9" s="16" t="s">
        <v>148</v>
      </c>
      <c r="AA9" s="16" t="s">
        <v>148</v>
      </c>
      <c r="AB9" s="16" t="s">
        <v>148</v>
      </c>
      <c r="AC9" s="16" t="s">
        <v>148</v>
      </c>
      <c r="AD9" s="16" t="s">
        <v>148</v>
      </c>
      <c r="AE9" s="16" t="s">
        <v>148</v>
      </c>
      <c r="AF9" s="16" t="s">
        <v>148</v>
      </c>
      <c r="AG9" s="16" t="s">
        <v>148</v>
      </c>
      <c r="AH9" s="17" t="s">
        <v>150</v>
      </c>
      <c r="AI9" s="11" t="s">
        <v>148</v>
      </c>
      <c r="AK9" s="17" t="s">
        <v>150</v>
      </c>
      <c r="AL9" s="11" t="s">
        <v>148</v>
      </c>
      <c r="AM9" s="17" t="s">
        <v>150</v>
      </c>
      <c r="AN9" s="17" t="s">
        <v>150</v>
      </c>
      <c r="AO9" s="11" t="s">
        <v>148</v>
      </c>
      <c r="AP9" s="17" t="s">
        <v>150</v>
      </c>
      <c r="AQ9" s="17" t="s">
        <v>150</v>
      </c>
      <c r="AR9" s="11" t="s">
        <v>148</v>
      </c>
      <c r="AS9" s="17" t="s">
        <v>150</v>
      </c>
      <c r="AT9" s="9" t="s">
        <v>148</v>
      </c>
      <c r="AU9" s="10" t="s">
        <v>148</v>
      </c>
      <c r="AV9" s="17" t="s">
        <v>150</v>
      </c>
      <c r="AW9" s="14" t="s">
        <v>149</v>
      </c>
      <c r="AY9" s="14" t="s">
        <v>149</v>
      </c>
    </row>
    <row r="10" customFormat="false" ht="12.8" hidden="false" customHeight="false" outlineLevel="0" collapsed="false">
      <c r="A10" s="0" t="n">
        <f aca="false">A9-1</f>
        <v>2008</v>
      </c>
      <c r="B10" s="9" t="s">
        <v>148</v>
      </c>
      <c r="D10" s="9" t="s">
        <v>148</v>
      </c>
      <c r="E10" s="9" t="s">
        <v>148</v>
      </c>
      <c r="F10" s="9" t="s">
        <v>148</v>
      </c>
      <c r="H10" s="9" t="s">
        <v>148</v>
      </c>
      <c r="I10" s="10" t="s">
        <v>148</v>
      </c>
      <c r="J10" s="9" t="s">
        <v>148</v>
      </c>
      <c r="K10" s="9" t="s">
        <v>148</v>
      </c>
      <c r="L10" s="9" t="s">
        <v>148</v>
      </c>
      <c r="M10" s="9" t="s">
        <v>148</v>
      </c>
      <c r="N10" s="9" t="s">
        <v>148</v>
      </c>
      <c r="P10" s="9" t="s">
        <v>148</v>
      </c>
      <c r="Q10" s="9" t="s">
        <v>148</v>
      </c>
      <c r="R10" s="9" t="s">
        <v>148</v>
      </c>
      <c r="T10" s="9" t="s">
        <v>148</v>
      </c>
      <c r="U10" s="9" t="s">
        <v>148</v>
      </c>
      <c r="V10" s="9" t="s">
        <v>148</v>
      </c>
      <c r="X10" s="9" t="s">
        <v>148</v>
      </c>
      <c r="Y10" s="9" t="s">
        <v>148</v>
      </c>
      <c r="Z10" s="16" t="s">
        <v>148</v>
      </c>
      <c r="AA10" s="16" t="s">
        <v>148</v>
      </c>
      <c r="AB10" s="16" t="s">
        <v>148</v>
      </c>
      <c r="AC10" s="16" t="s">
        <v>148</v>
      </c>
      <c r="AD10" s="16" t="s">
        <v>148</v>
      </c>
      <c r="AE10" s="16" t="s">
        <v>148</v>
      </c>
      <c r="AF10" s="16" t="s">
        <v>148</v>
      </c>
      <c r="AG10" s="16" t="s">
        <v>148</v>
      </c>
      <c r="AH10" s="17" t="s">
        <v>150</v>
      </c>
      <c r="AI10" s="11" t="s">
        <v>148</v>
      </c>
      <c r="AK10" s="17" t="s">
        <v>150</v>
      </c>
      <c r="AL10" s="11" t="s">
        <v>148</v>
      </c>
      <c r="AM10" s="17" t="s">
        <v>150</v>
      </c>
      <c r="AN10" s="17" t="s">
        <v>150</v>
      </c>
      <c r="AO10" s="11" t="s">
        <v>148</v>
      </c>
      <c r="AP10" s="17" t="s">
        <v>150</v>
      </c>
      <c r="AQ10" s="17" t="s">
        <v>150</v>
      </c>
      <c r="AR10" s="11" t="s">
        <v>148</v>
      </c>
      <c r="AS10" s="17" t="s">
        <v>150</v>
      </c>
      <c r="AT10" s="9" t="s">
        <v>148</v>
      </c>
      <c r="AU10" s="10" t="s">
        <v>148</v>
      </c>
      <c r="AV10" s="17" t="s">
        <v>150</v>
      </c>
      <c r="AW10" s="14" t="s">
        <v>150</v>
      </c>
      <c r="AY10" s="14" t="s">
        <v>150</v>
      </c>
    </row>
    <row r="11" customFormat="false" ht="12.8" hidden="false" customHeight="false" outlineLevel="0" collapsed="false">
      <c r="A11" s="0" t="n">
        <f aca="false">A10-1</f>
        <v>2007</v>
      </c>
      <c r="B11" s="9" t="s">
        <v>149</v>
      </c>
      <c r="D11" s="9" t="s">
        <v>149</v>
      </c>
      <c r="E11" s="9" t="s">
        <v>149</v>
      </c>
      <c r="F11" s="9" t="s">
        <v>149</v>
      </c>
      <c r="H11" s="9" t="s">
        <v>149</v>
      </c>
      <c r="I11" s="10" t="s">
        <v>149</v>
      </c>
      <c r="J11" s="9" t="s">
        <v>149</v>
      </c>
      <c r="K11" s="9" t="s">
        <v>149</v>
      </c>
      <c r="L11" s="9" t="s">
        <v>149</v>
      </c>
      <c r="M11" s="9" t="s">
        <v>149</v>
      </c>
      <c r="N11" s="9" t="s">
        <v>149</v>
      </c>
      <c r="P11" s="9" t="s">
        <v>149</v>
      </c>
      <c r="Q11" s="9" t="s">
        <v>149</v>
      </c>
      <c r="R11" s="9" t="s">
        <v>149</v>
      </c>
      <c r="T11" s="9" t="s">
        <v>149</v>
      </c>
      <c r="U11" s="9" t="s">
        <v>149</v>
      </c>
      <c r="V11" s="9" t="s">
        <v>149</v>
      </c>
      <c r="X11" s="9" t="s">
        <v>149</v>
      </c>
      <c r="Y11" s="9" t="s">
        <v>149</v>
      </c>
      <c r="Z11" s="16" t="s">
        <v>149</v>
      </c>
      <c r="AA11" s="16" t="s">
        <v>149</v>
      </c>
      <c r="AB11" s="16" t="s">
        <v>149</v>
      </c>
      <c r="AC11" s="16" t="s">
        <v>149</v>
      </c>
      <c r="AD11" s="16" t="s">
        <v>149</v>
      </c>
      <c r="AE11" s="16" t="s">
        <v>149</v>
      </c>
      <c r="AF11" s="16" t="s">
        <v>149</v>
      </c>
      <c r="AG11" s="16" t="s">
        <v>149</v>
      </c>
      <c r="AH11" s="17" t="s">
        <v>150</v>
      </c>
      <c r="AI11" s="11" t="s">
        <v>149</v>
      </c>
      <c r="AK11" s="17" t="s">
        <v>150</v>
      </c>
      <c r="AL11" s="11" t="s">
        <v>149</v>
      </c>
      <c r="AM11" s="17" t="s">
        <v>150</v>
      </c>
      <c r="AN11" s="17" t="s">
        <v>150</v>
      </c>
      <c r="AO11" s="11" t="s">
        <v>149</v>
      </c>
      <c r="AP11" s="17" t="s">
        <v>150</v>
      </c>
      <c r="AQ11" s="17" t="s">
        <v>150</v>
      </c>
      <c r="AR11" s="11" t="s">
        <v>149</v>
      </c>
      <c r="AS11" s="17" t="s">
        <v>150</v>
      </c>
      <c r="AT11" s="9" t="s">
        <v>149</v>
      </c>
      <c r="AU11" s="10" t="s">
        <v>149</v>
      </c>
      <c r="AV11" s="17" t="s">
        <v>150</v>
      </c>
      <c r="AW11" s="14" t="s">
        <v>150</v>
      </c>
      <c r="AY11" s="14" t="s">
        <v>150</v>
      </c>
    </row>
    <row r="12" customFormat="false" ht="12.8" hidden="false" customHeight="false" outlineLevel="0" collapsed="false">
      <c r="A12" s="0" t="n">
        <f aca="false">A11-1</f>
        <v>2006</v>
      </c>
      <c r="B12" s="9" t="s">
        <v>149</v>
      </c>
      <c r="D12" s="9" t="s">
        <v>149</v>
      </c>
      <c r="E12" s="9" t="s">
        <v>149</v>
      </c>
      <c r="F12" s="9" t="s">
        <v>149</v>
      </c>
      <c r="H12" s="9" t="s">
        <v>149</v>
      </c>
      <c r="I12" s="10" t="s">
        <v>149</v>
      </c>
      <c r="J12" s="9" t="s">
        <v>149</v>
      </c>
      <c r="K12" s="9" t="s">
        <v>149</v>
      </c>
      <c r="L12" s="9" t="s">
        <v>149</v>
      </c>
      <c r="M12" s="9" t="s">
        <v>149</v>
      </c>
      <c r="N12" s="9" t="s">
        <v>149</v>
      </c>
      <c r="P12" s="9" t="s">
        <v>149</v>
      </c>
      <c r="Q12" s="9" t="s">
        <v>149</v>
      </c>
      <c r="R12" s="9" t="s">
        <v>149</v>
      </c>
      <c r="T12" s="9" t="s">
        <v>149</v>
      </c>
      <c r="U12" s="9" t="s">
        <v>149</v>
      </c>
      <c r="V12" s="9" t="s">
        <v>149</v>
      </c>
      <c r="X12" s="9" t="s">
        <v>149</v>
      </c>
      <c r="Y12" s="9" t="s">
        <v>149</v>
      </c>
      <c r="Z12" s="16" t="s">
        <v>149</v>
      </c>
      <c r="AA12" s="16" t="s">
        <v>149</v>
      </c>
      <c r="AB12" s="16" t="s">
        <v>149</v>
      </c>
      <c r="AC12" s="16" t="s">
        <v>149</v>
      </c>
      <c r="AD12" s="16" t="s">
        <v>149</v>
      </c>
      <c r="AE12" s="16" t="s">
        <v>149</v>
      </c>
      <c r="AF12" s="16" t="s">
        <v>149</v>
      </c>
      <c r="AG12" s="16" t="s">
        <v>149</v>
      </c>
      <c r="AH12" s="17" t="s">
        <v>150</v>
      </c>
      <c r="AI12" s="11" t="s">
        <v>149</v>
      </c>
      <c r="AK12" s="17" t="s">
        <v>150</v>
      </c>
      <c r="AL12" s="11" t="s">
        <v>149</v>
      </c>
      <c r="AM12" s="17" t="s">
        <v>150</v>
      </c>
      <c r="AN12" s="17" t="s">
        <v>150</v>
      </c>
      <c r="AO12" s="11" t="s">
        <v>149</v>
      </c>
      <c r="AP12" s="17" t="s">
        <v>150</v>
      </c>
      <c r="AQ12" s="17" t="s">
        <v>150</v>
      </c>
      <c r="AR12" s="11" t="s">
        <v>149</v>
      </c>
      <c r="AS12" s="17" t="s">
        <v>150</v>
      </c>
      <c r="AT12" s="9" t="s">
        <v>149</v>
      </c>
      <c r="AU12" s="10" t="s">
        <v>149</v>
      </c>
      <c r="AV12" s="17" t="s">
        <v>150</v>
      </c>
      <c r="AW12" s="14" t="s">
        <v>150</v>
      </c>
      <c r="AY12" s="14" t="s">
        <v>150</v>
      </c>
    </row>
    <row r="13" customFormat="false" ht="12.8" hidden="false" customHeight="false" outlineLevel="0" collapsed="false">
      <c r="A13" s="0" t="n">
        <f aca="false">A12-1</f>
        <v>2005</v>
      </c>
      <c r="B13" s="9" t="s">
        <v>150</v>
      </c>
      <c r="D13" s="9" t="s">
        <v>150</v>
      </c>
      <c r="E13" s="9" t="s">
        <v>150</v>
      </c>
      <c r="F13" s="9" t="s">
        <v>150</v>
      </c>
      <c r="H13" s="9" t="s">
        <v>150</v>
      </c>
      <c r="I13" s="10" t="s">
        <v>150</v>
      </c>
      <c r="J13" s="9" t="s">
        <v>150</v>
      </c>
      <c r="K13" s="9" t="s">
        <v>150</v>
      </c>
      <c r="L13" s="9" t="s">
        <v>150</v>
      </c>
      <c r="M13" s="9" t="s">
        <v>150</v>
      </c>
      <c r="N13" s="9" t="s">
        <v>150</v>
      </c>
      <c r="P13" s="9" t="s">
        <v>150</v>
      </c>
      <c r="Q13" s="9" t="s">
        <v>150</v>
      </c>
      <c r="R13" s="9" t="s">
        <v>150</v>
      </c>
      <c r="T13" s="9" t="s">
        <v>150</v>
      </c>
      <c r="U13" s="9" t="s">
        <v>150</v>
      </c>
      <c r="V13" s="9" t="s">
        <v>150</v>
      </c>
      <c r="X13" s="9" t="s">
        <v>150</v>
      </c>
      <c r="Y13" s="9" t="s">
        <v>150</v>
      </c>
      <c r="Z13" s="16" t="s">
        <v>149</v>
      </c>
      <c r="AA13" s="16" t="s">
        <v>149</v>
      </c>
      <c r="AB13" s="16" t="s">
        <v>149</v>
      </c>
      <c r="AC13" s="16" t="s">
        <v>149</v>
      </c>
      <c r="AD13" s="16" t="s">
        <v>149</v>
      </c>
      <c r="AE13" s="16" t="s">
        <v>149</v>
      </c>
      <c r="AF13" s="16" t="s">
        <v>149</v>
      </c>
      <c r="AG13" s="16" t="s">
        <v>149</v>
      </c>
      <c r="AH13" s="17" t="s">
        <v>150</v>
      </c>
      <c r="AI13" s="11" t="s">
        <v>149</v>
      </c>
      <c r="AK13" s="17" t="s">
        <v>150</v>
      </c>
      <c r="AL13" s="11" t="s">
        <v>149</v>
      </c>
      <c r="AM13" s="17" t="s">
        <v>150</v>
      </c>
      <c r="AN13" s="17" t="s">
        <v>150</v>
      </c>
      <c r="AO13" s="11" t="s">
        <v>149</v>
      </c>
      <c r="AP13" s="17" t="s">
        <v>150</v>
      </c>
      <c r="AQ13" s="17" t="s">
        <v>150</v>
      </c>
      <c r="AR13" s="11" t="s">
        <v>149</v>
      </c>
      <c r="AS13" s="17" t="s">
        <v>150</v>
      </c>
      <c r="AT13" s="9" t="s">
        <v>150</v>
      </c>
      <c r="AU13" s="10" t="s">
        <v>150</v>
      </c>
      <c r="AV13" s="17" t="s">
        <v>150</v>
      </c>
      <c r="AW13" s="14" t="s">
        <v>150</v>
      </c>
      <c r="AY13" s="14" t="s">
        <v>150</v>
      </c>
    </row>
    <row r="14" customFormat="false" ht="12.8" hidden="false" customHeight="false" outlineLevel="0" collapsed="false">
      <c r="A14" s="0" t="n">
        <f aca="false">A13-1</f>
        <v>2004</v>
      </c>
      <c r="B14" s="9" t="s">
        <v>150</v>
      </c>
      <c r="D14" s="9" t="s">
        <v>150</v>
      </c>
      <c r="E14" s="9" t="s">
        <v>150</v>
      </c>
      <c r="F14" s="9" t="s">
        <v>150</v>
      </c>
      <c r="H14" s="9" t="s">
        <v>150</v>
      </c>
      <c r="I14" s="10" t="s">
        <v>150</v>
      </c>
      <c r="J14" s="9" t="s">
        <v>150</v>
      </c>
      <c r="K14" s="9" t="s">
        <v>150</v>
      </c>
      <c r="L14" s="9" t="s">
        <v>150</v>
      </c>
      <c r="M14" s="9" t="s">
        <v>150</v>
      </c>
      <c r="N14" s="9" t="s">
        <v>150</v>
      </c>
      <c r="P14" s="9" t="s">
        <v>150</v>
      </c>
      <c r="Q14" s="9" t="s">
        <v>150</v>
      </c>
      <c r="R14" s="9" t="s">
        <v>150</v>
      </c>
      <c r="T14" s="9" t="s">
        <v>150</v>
      </c>
      <c r="U14" s="9" t="s">
        <v>150</v>
      </c>
      <c r="V14" s="9" t="s">
        <v>150</v>
      </c>
      <c r="X14" s="9" t="s">
        <v>150</v>
      </c>
      <c r="Y14" s="9" t="s">
        <v>150</v>
      </c>
      <c r="Z14" s="16" t="s">
        <v>150</v>
      </c>
      <c r="AA14" s="16" t="s">
        <v>150</v>
      </c>
      <c r="AB14" s="16" t="s">
        <v>150</v>
      </c>
      <c r="AC14" s="16" t="s">
        <v>150</v>
      </c>
      <c r="AD14" s="16" t="s">
        <v>150</v>
      </c>
      <c r="AE14" s="16" t="s">
        <v>150</v>
      </c>
      <c r="AF14" s="16" t="s">
        <v>150</v>
      </c>
      <c r="AG14" s="16" t="s">
        <v>150</v>
      </c>
      <c r="AH14" s="17" t="s">
        <v>150</v>
      </c>
      <c r="AI14" s="11" t="s">
        <v>150</v>
      </c>
      <c r="AK14" s="17" t="s">
        <v>150</v>
      </c>
      <c r="AL14" s="11" t="s">
        <v>150</v>
      </c>
      <c r="AM14" s="17" t="s">
        <v>150</v>
      </c>
      <c r="AN14" s="17" t="s">
        <v>150</v>
      </c>
      <c r="AO14" s="11" t="s">
        <v>150</v>
      </c>
      <c r="AP14" s="17" t="s">
        <v>150</v>
      </c>
      <c r="AQ14" s="17" t="s">
        <v>150</v>
      </c>
      <c r="AR14" s="11" t="s">
        <v>150</v>
      </c>
      <c r="AS14" s="17" t="s">
        <v>150</v>
      </c>
      <c r="AT14" s="9" t="s">
        <v>150</v>
      </c>
      <c r="AU14" s="10" t="s">
        <v>150</v>
      </c>
      <c r="AV14" s="17" t="s">
        <v>150</v>
      </c>
      <c r="AW14" s="14" t="s">
        <v>151</v>
      </c>
      <c r="AY14" s="14" t="s">
        <v>151</v>
      </c>
    </row>
    <row r="15" customFormat="false" ht="12.8" hidden="false" customHeight="false" outlineLevel="0" collapsed="false">
      <c r="A15" s="0" t="n">
        <f aca="false">A14-1</f>
        <v>2003</v>
      </c>
      <c r="B15" s="9" t="s">
        <v>150</v>
      </c>
      <c r="D15" s="9" t="s">
        <v>150</v>
      </c>
      <c r="E15" s="9" t="s">
        <v>150</v>
      </c>
      <c r="F15" s="9" t="s">
        <v>150</v>
      </c>
      <c r="H15" s="9" t="s">
        <v>150</v>
      </c>
      <c r="I15" s="10" t="s">
        <v>150</v>
      </c>
      <c r="J15" s="9" t="s">
        <v>150</v>
      </c>
      <c r="K15" s="9" t="s">
        <v>150</v>
      </c>
      <c r="L15" s="9" t="s">
        <v>150</v>
      </c>
      <c r="M15" s="9" t="s">
        <v>150</v>
      </c>
      <c r="N15" s="9" t="s">
        <v>150</v>
      </c>
      <c r="P15" s="9" t="s">
        <v>150</v>
      </c>
      <c r="Q15" s="9" t="s">
        <v>150</v>
      </c>
      <c r="R15" s="9" t="s">
        <v>150</v>
      </c>
      <c r="T15" s="9" t="s">
        <v>150</v>
      </c>
      <c r="U15" s="9" t="s">
        <v>150</v>
      </c>
      <c r="V15" s="9" t="s">
        <v>150</v>
      </c>
      <c r="X15" s="9" t="s">
        <v>150</v>
      </c>
      <c r="Y15" s="9" t="s">
        <v>150</v>
      </c>
      <c r="Z15" s="16" t="s">
        <v>150</v>
      </c>
      <c r="AA15" s="16" t="s">
        <v>150</v>
      </c>
      <c r="AB15" s="16" t="s">
        <v>150</v>
      </c>
      <c r="AC15" s="16" t="s">
        <v>150</v>
      </c>
      <c r="AD15" s="16" t="s">
        <v>150</v>
      </c>
      <c r="AE15" s="16" t="s">
        <v>150</v>
      </c>
      <c r="AF15" s="16" t="s">
        <v>150</v>
      </c>
      <c r="AG15" s="16" t="s">
        <v>150</v>
      </c>
      <c r="AH15" s="17" t="s">
        <v>151</v>
      </c>
      <c r="AI15" s="11" t="s">
        <v>150</v>
      </c>
      <c r="AK15" s="17" t="s">
        <v>151</v>
      </c>
      <c r="AL15" s="11" t="s">
        <v>150</v>
      </c>
      <c r="AM15" s="17" t="s">
        <v>151</v>
      </c>
      <c r="AN15" s="17" t="s">
        <v>151</v>
      </c>
      <c r="AO15" s="11" t="s">
        <v>150</v>
      </c>
      <c r="AP15" s="17" t="s">
        <v>151</v>
      </c>
      <c r="AQ15" s="17" t="s">
        <v>151</v>
      </c>
      <c r="AR15" s="11" t="s">
        <v>150</v>
      </c>
      <c r="AS15" s="17" t="s">
        <v>151</v>
      </c>
      <c r="AT15" s="9" t="s">
        <v>150</v>
      </c>
      <c r="AU15" s="10" t="s">
        <v>150</v>
      </c>
      <c r="AV15" s="17" t="s">
        <v>151</v>
      </c>
      <c r="AW15" s="14" t="s">
        <v>151</v>
      </c>
      <c r="AY15" s="14" t="s">
        <v>151</v>
      </c>
    </row>
    <row r="16" customFormat="false" ht="12.8" hidden="false" customHeight="false" outlineLevel="0" collapsed="false">
      <c r="A16" s="0" t="n">
        <f aca="false">A15-1</f>
        <v>2002</v>
      </c>
      <c r="B16" s="9" t="s">
        <v>151</v>
      </c>
      <c r="D16" s="9" t="s">
        <v>151</v>
      </c>
      <c r="E16" s="9" t="s">
        <v>151</v>
      </c>
      <c r="F16" s="9" t="s">
        <v>151</v>
      </c>
      <c r="H16" s="9" t="s">
        <v>151</v>
      </c>
      <c r="I16" s="10" t="s">
        <v>151</v>
      </c>
      <c r="J16" s="9" t="s">
        <v>151</v>
      </c>
      <c r="K16" s="9" t="s">
        <v>151</v>
      </c>
      <c r="L16" s="9" t="s">
        <v>151</v>
      </c>
      <c r="M16" s="9" t="s">
        <v>151</v>
      </c>
      <c r="N16" s="9" t="s">
        <v>151</v>
      </c>
      <c r="P16" s="9" t="s">
        <v>151</v>
      </c>
      <c r="Q16" s="9" t="s">
        <v>151</v>
      </c>
      <c r="R16" s="9" t="s">
        <v>151</v>
      </c>
      <c r="T16" s="9" t="s">
        <v>151</v>
      </c>
      <c r="U16" s="9" t="s">
        <v>151</v>
      </c>
      <c r="V16" s="9" t="s">
        <v>151</v>
      </c>
      <c r="X16" s="9" t="s">
        <v>151</v>
      </c>
      <c r="Y16" s="9" t="s">
        <v>151</v>
      </c>
      <c r="Z16" s="16" t="s">
        <v>151</v>
      </c>
      <c r="AA16" s="16" t="s">
        <v>151</v>
      </c>
      <c r="AB16" s="16" t="s">
        <v>151</v>
      </c>
      <c r="AC16" s="16" t="s">
        <v>151</v>
      </c>
      <c r="AD16" s="16" t="s">
        <v>151</v>
      </c>
      <c r="AE16" s="16" t="s">
        <v>151</v>
      </c>
      <c r="AF16" s="16" t="s">
        <v>151</v>
      </c>
      <c r="AG16" s="16" t="s">
        <v>151</v>
      </c>
      <c r="AH16" s="17" t="s">
        <v>152</v>
      </c>
      <c r="AI16" s="11" t="s">
        <v>151</v>
      </c>
      <c r="AK16" s="17" t="s">
        <v>152</v>
      </c>
      <c r="AL16" s="11" t="s">
        <v>151</v>
      </c>
      <c r="AM16" s="17" t="s">
        <v>152</v>
      </c>
      <c r="AN16" s="17" t="s">
        <v>152</v>
      </c>
      <c r="AO16" s="11" t="s">
        <v>151</v>
      </c>
      <c r="AP16" s="17" t="s">
        <v>152</v>
      </c>
      <c r="AQ16" s="17" t="s">
        <v>152</v>
      </c>
      <c r="AR16" s="11" t="s">
        <v>151</v>
      </c>
      <c r="AS16" s="17" t="s">
        <v>152</v>
      </c>
      <c r="AT16" s="9" t="s">
        <v>151</v>
      </c>
      <c r="AU16" s="10" t="s">
        <v>151</v>
      </c>
      <c r="AV16" s="17" t="s">
        <v>152</v>
      </c>
      <c r="AW16" s="14" t="s">
        <v>152</v>
      </c>
      <c r="AY16" s="14" t="s">
        <v>152</v>
      </c>
    </row>
    <row r="17" customFormat="false" ht="12.8" hidden="false" customHeight="false" outlineLevel="0" collapsed="false">
      <c r="A17" s="0" t="n">
        <f aca="false">A16-1</f>
        <v>2001</v>
      </c>
      <c r="B17" s="9" t="s">
        <v>151</v>
      </c>
      <c r="D17" s="9" t="s">
        <v>151</v>
      </c>
      <c r="E17" s="9" t="s">
        <v>151</v>
      </c>
      <c r="F17" s="9" t="s">
        <v>151</v>
      </c>
      <c r="H17" s="9" t="s">
        <v>151</v>
      </c>
      <c r="I17" s="10" t="s">
        <v>151</v>
      </c>
      <c r="J17" s="9" t="s">
        <v>151</v>
      </c>
      <c r="K17" s="9" t="s">
        <v>151</v>
      </c>
      <c r="L17" s="9" t="s">
        <v>151</v>
      </c>
      <c r="M17" s="9" t="s">
        <v>151</v>
      </c>
      <c r="N17" s="9" t="s">
        <v>151</v>
      </c>
      <c r="P17" s="9" t="s">
        <v>151</v>
      </c>
      <c r="Q17" s="9" t="s">
        <v>151</v>
      </c>
      <c r="R17" s="9" t="s">
        <v>151</v>
      </c>
      <c r="T17" s="9" t="s">
        <v>151</v>
      </c>
      <c r="U17" s="9" t="s">
        <v>151</v>
      </c>
      <c r="V17" s="9" t="s">
        <v>151</v>
      </c>
      <c r="X17" s="9" t="s">
        <v>151</v>
      </c>
      <c r="Y17" s="9" t="s">
        <v>151</v>
      </c>
      <c r="Z17" s="16" t="s">
        <v>151</v>
      </c>
      <c r="AA17" s="16" t="s">
        <v>151</v>
      </c>
      <c r="AB17" s="16" t="s">
        <v>151</v>
      </c>
      <c r="AC17" s="16" t="s">
        <v>151</v>
      </c>
      <c r="AD17" s="16" t="s">
        <v>151</v>
      </c>
      <c r="AE17" s="16" t="s">
        <v>151</v>
      </c>
      <c r="AF17" s="16" t="s">
        <v>151</v>
      </c>
      <c r="AG17" s="16" t="s">
        <v>151</v>
      </c>
      <c r="AH17" s="17" t="s">
        <v>152</v>
      </c>
      <c r="AI17" s="11" t="s">
        <v>151</v>
      </c>
      <c r="AK17" s="17" t="s">
        <v>152</v>
      </c>
      <c r="AL17" s="11" t="s">
        <v>151</v>
      </c>
      <c r="AM17" s="17" t="s">
        <v>152</v>
      </c>
      <c r="AN17" s="17" t="s">
        <v>152</v>
      </c>
      <c r="AO17" s="11" t="s">
        <v>151</v>
      </c>
      <c r="AP17" s="17" t="s">
        <v>152</v>
      </c>
      <c r="AQ17" s="17" t="s">
        <v>152</v>
      </c>
      <c r="AR17" s="11" t="s">
        <v>151</v>
      </c>
      <c r="AS17" s="17" t="s">
        <v>152</v>
      </c>
      <c r="AT17" s="9" t="s">
        <v>151</v>
      </c>
      <c r="AU17" s="10" t="s">
        <v>151</v>
      </c>
      <c r="AV17" s="17" t="s">
        <v>152</v>
      </c>
      <c r="AW17" s="14" t="s">
        <v>152</v>
      </c>
      <c r="AY17" s="14" t="s">
        <v>152</v>
      </c>
    </row>
    <row r="18" customFormat="false" ht="12.8" hidden="false" customHeight="false" outlineLevel="0" collapsed="false">
      <c r="A18" s="0" t="n">
        <f aca="false">A17-1</f>
        <v>2000</v>
      </c>
      <c r="B18" s="9" t="s">
        <v>151</v>
      </c>
      <c r="D18" s="9" t="s">
        <v>151</v>
      </c>
      <c r="E18" s="9" t="s">
        <v>151</v>
      </c>
      <c r="F18" s="9" t="s">
        <v>151</v>
      </c>
      <c r="H18" s="9" t="s">
        <v>151</v>
      </c>
      <c r="I18" s="10" t="s">
        <v>151</v>
      </c>
      <c r="J18" s="9" t="s">
        <v>151</v>
      </c>
      <c r="K18" s="9" t="s">
        <v>151</v>
      </c>
      <c r="L18" s="9" t="s">
        <v>151</v>
      </c>
      <c r="M18" s="9" t="s">
        <v>151</v>
      </c>
      <c r="N18" s="9" t="s">
        <v>151</v>
      </c>
      <c r="P18" s="9" t="s">
        <v>151</v>
      </c>
      <c r="Q18" s="9" t="s">
        <v>151</v>
      </c>
      <c r="R18" s="9" t="s">
        <v>151</v>
      </c>
      <c r="T18" s="9" t="s">
        <v>151</v>
      </c>
      <c r="U18" s="9" t="s">
        <v>151</v>
      </c>
      <c r="V18" s="9" t="s">
        <v>151</v>
      </c>
      <c r="X18" s="9" t="s">
        <v>151</v>
      </c>
      <c r="Y18" s="9" t="s">
        <v>151</v>
      </c>
      <c r="Z18" s="16" t="s">
        <v>151</v>
      </c>
      <c r="AA18" s="16" t="s">
        <v>151</v>
      </c>
      <c r="AB18" s="16" t="s">
        <v>151</v>
      </c>
      <c r="AC18" s="16" t="s">
        <v>151</v>
      </c>
      <c r="AD18" s="16" t="s">
        <v>151</v>
      </c>
      <c r="AE18" s="16" t="s">
        <v>151</v>
      </c>
      <c r="AF18" s="16" t="s">
        <v>151</v>
      </c>
      <c r="AG18" s="16" t="s">
        <v>151</v>
      </c>
      <c r="AH18" s="17" t="s">
        <v>152</v>
      </c>
      <c r="AI18" s="11" t="s">
        <v>151</v>
      </c>
      <c r="AK18" s="17" t="s">
        <v>152</v>
      </c>
      <c r="AL18" s="11" t="s">
        <v>151</v>
      </c>
      <c r="AM18" s="17" t="s">
        <v>152</v>
      </c>
      <c r="AN18" s="17" t="s">
        <v>152</v>
      </c>
      <c r="AO18" s="11" t="s">
        <v>151</v>
      </c>
      <c r="AP18" s="17" t="s">
        <v>152</v>
      </c>
      <c r="AQ18" s="17" t="s">
        <v>152</v>
      </c>
      <c r="AR18" s="11" t="s">
        <v>151</v>
      </c>
      <c r="AS18" s="17" t="s">
        <v>152</v>
      </c>
      <c r="AT18" s="9" t="s">
        <v>151</v>
      </c>
      <c r="AU18" s="10" t="s">
        <v>151</v>
      </c>
      <c r="AV18" s="17" t="s">
        <v>152</v>
      </c>
      <c r="AW18" s="14" t="s">
        <v>152</v>
      </c>
      <c r="AY18" s="14" t="s">
        <v>152</v>
      </c>
    </row>
    <row r="19" customFormat="false" ht="12.8" hidden="false" customHeight="false" outlineLevel="0" collapsed="false">
      <c r="A19" s="0" t="n">
        <f aca="false">A18-1</f>
        <v>1999</v>
      </c>
      <c r="B19" s="9" t="s">
        <v>151</v>
      </c>
      <c r="D19" s="9" t="s">
        <v>151</v>
      </c>
      <c r="E19" s="9" t="s">
        <v>151</v>
      </c>
      <c r="F19" s="9" t="s">
        <v>151</v>
      </c>
      <c r="H19" s="9" t="s">
        <v>151</v>
      </c>
      <c r="I19" s="10" t="s">
        <v>151</v>
      </c>
      <c r="J19" s="9" t="s">
        <v>151</v>
      </c>
      <c r="K19" s="9" t="s">
        <v>151</v>
      </c>
      <c r="L19" s="9" t="s">
        <v>151</v>
      </c>
      <c r="M19" s="9" t="s">
        <v>151</v>
      </c>
      <c r="N19" s="9" t="s">
        <v>151</v>
      </c>
      <c r="P19" s="9" t="s">
        <v>151</v>
      </c>
      <c r="Q19" s="9" t="s">
        <v>151</v>
      </c>
      <c r="R19" s="9" t="s">
        <v>151</v>
      </c>
      <c r="T19" s="9" t="s">
        <v>151</v>
      </c>
      <c r="U19" s="9" t="s">
        <v>151</v>
      </c>
      <c r="V19" s="9" t="s">
        <v>151</v>
      </c>
      <c r="X19" s="9" t="s">
        <v>151</v>
      </c>
      <c r="Y19" s="9" t="s">
        <v>151</v>
      </c>
      <c r="Z19" s="16" t="s">
        <v>151</v>
      </c>
      <c r="AA19" s="16" t="s">
        <v>151</v>
      </c>
      <c r="AB19" s="16" t="s">
        <v>151</v>
      </c>
      <c r="AC19" s="16" t="s">
        <v>151</v>
      </c>
      <c r="AD19" s="16" t="s">
        <v>151</v>
      </c>
      <c r="AE19" s="16" t="s">
        <v>151</v>
      </c>
      <c r="AF19" s="16" t="s">
        <v>151</v>
      </c>
      <c r="AG19" s="16" t="s">
        <v>151</v>
      </c>
      <c r="AH19" s="17" t="s">
        <v>152</v>
      </c>
      <c r="AI19" s="11" t="s">
        <v>151</v>
      </c>
      <c r="AK19" s="17" t="s">
        <v>152</v>
      </c>
      <c r="AL19" s="11" t="s">
        <v>151</v>
      </c>
      <c r="AM19" s="17" t="s">
        <v>152</v>
      </c>
      <c r="AN19" s="17" t="s">
        <v>152</v>
      </c>
      <c r="AO19" s="11" t="s">
        <v>151</v>
      </c>
      <c r="AP19" s="17" t="s">
        <v>152</v>
      </c>
      <c r="AQ19" s="17" t="s">
        <v>152</v>
      </c>
      <c r="AR19" s="11" t="s">
        <v>151</v>
      </c>
      <c r="AS19" s="17" t="s">
        <v>152</v>
      </c>
      <c r="AT19" s="9" t="s">
        <v>151</v>
      </c>
      <c r="AU19" s="10" t="s">
        <v>151</v>
      </c>
      <c r="AV19" s="17" t="s">
        <v>152</v>
      </c>
      <c r="AW19" s="14" t="s">
        <v>152</v>
      </c>
      <c r="AY19" s="14" t="s">
        <v>152</v>
      </c>
    </row>
    <row r="20" customFormat="false" ht="12.8" hidden="false" customHeight="false" outlineLevel="0" collapsed="false">
      <c r="A20" s="0" t="n">
        <f aca="false">A19-1</f>
        <v>1998</v>
      </c>
      <c r="B20" s="9" t="s">
        <v>152</v>
      </c>
      <c r="D20" s="9" t="s">
        <v>152</v>
      </c>
      <c r="E20" s="9" t="s">
        <v>152</v>
      </c>
      <c r="F20" s="9" t="s">
        <v>152</v>
      </c>
      <c r="H20" s="9" t="s">
        <v>152</v>
      </c>
      <c r="I20" s="10" t="s">
        <v>152</v>
      </c>
      <c r="J20" s="9" t="s">
        <v>152</v>
      </c>
      <c r="K20" s="9" t="s">
        <v>152</v>
      </c>
      <c r="L20" s="9" t="s">
        <v>152</v>
      </c>
      <c r="M20" s="9" t="s">
        <v>152</v>
      </c>
      <c r="N20" s="9" t="s">
        <v>152</v>
      </c>
      <c r="P20" s="9" t="s">
        <v>152</v>
      </c>
      <c r="Q20" s="9" t="s">
        <v>152</v>
      </c>
      <c r="R20" s="9" t="s">
        <v>152</v>
      </c>
      <c r="T20" s="9" t="s">
        <v>152</v>
      </c>
      <c r="U20" s="9" t="s">
        <v>152</v>
      </c>
      <c r="V20" s="9" t="s">
        <v>152</v>
      </c>
      <c r="X20" s="9" t="s">
        <v>152</v>
      </c>
      <c r="Y20" s="9" t="s">
        <v>152</v>
      </c>
      <c r="Z20" s="16" t="s">
        <v>152</v>
      </c>
      <c r="AA20" s="16" t="s">
        <v>152</v>
      </c>
      <c r="AB20" s="16" t="s">
        <v>152</v>
      </c>
      <c r="AC20" s="16" t="s">
        <v>152</v>
      </c>
      <c r="AD20" s="16" t="s">
        <v>152</v>
      </c>
      <c r="AE20" s="16" t="s">
        <v>152</v>
      </c>
      <c r="AF20" s="16" t="s">
        <v>152</v>
      </c>
      <c r="AG20" s="16" t="s">
        <v>152</v>
      </c>
      <c r="AH20" s="17" t="s">
        <v>152</v>
      </c>
      <c r="AI20" s="11" t="s">
        <v>152</v>
      </c>
      <c r="AK20" s="17" t="s">
        <v>152</v>
      </c>
      <c r="AL20" s="11" t="s">
        <v>152</v>
      </c>
      <c r="AM20" s="17" t="s">
        <v>152</v>
      </c>
      <c r="AN20" s="17" t="s">
        <v>152</v>
      </c>
      <c r="AO20" s="11" t="s">
        <v>152</v>
      </c>
      <c r="AP20" s="17" t="s">
        <v>152</v>
      </c>
      <c r="AQ20" s="17" t="s">
        <v>152</v>
      </c>
      <c r="AR20" s="11" t="s">
        <v>152</v>
      </c>
      <c r="AS20" s="17" t="s">
        <v>152</v>
      </c>
      <c r="AT20" s="9" t="s">
        <v>152</v>
      </c>
      <c r="AU20" s="10" t="s">
        <v>152</v>
      </c>
      <c r="AV20" s="17" t="s">
        <v>152</v>
      </c>
      <c r="AW20" s="14" t="s">
        <v>152</v>
      </c>
      <c r="AY20" s="14" t="s">
        <v>152</v>
      </c>
    </row>
    <row r="21" customFormat="false" ht="12.8" hidden="false" customHeight="false" outlineLevel="0" collapsed="false">
      <c r="A21" s="0" t="n">
        <f aca="false">A20-1</f>
        <v>1997</v>
      </c>
      <c r="B21" s="9" t="s">
        <v>152</v>
      </c>
      <c r="D21" s="9" t="s">
        <v>152</v>
      </c>
      <c r="E21" s="9" t="s">
        <v>152</v>
      </c>
      <c r="F21" s="9" t="s">
        <v>152</v>
      </c>
      <c r="H21" s="9" t="s">
        <v>152</v>
      </c>
      <c r="I21" s="10" t="s">
        <v>152</v>
      </c>
      <c r="J21" s="9" t="s">
        <v>152</v>
      </c>
      <c r="K21" s="9" t="s">
        <v>152</v>
      </c>
      <c r="L21" s="9" t="s">
        <v>152</v>
      </c>
      <c r="M21" s="9" t="s">
        <v>152</v>
      </c>
      <c r="N21" s="9" t="s">
        <v>152</v>
      </c>
      <c r="P21" s="9" t="s">
        <v>152</v>
      </c>
      <c r="Q21" s="9" t="s">
        <v>152</v>
      </c>
      <c r="R21" s="9" t="s">
        <v>152</v>
      </c>
      <c r="T21" s="9" t="s">
        <v>152</v>
      </c>
      <c r="U21" s="9" t="s">
        <v>152</v>
      </c>
      <c r="V21" s="9" t="s">
        <v>152</v>
      </c>
      <c r="X21" s="9" t="s">
        <v>152</v>
      </c>
      <c r="Y21" s="9" t="s">
        <v>152</v>
      </c>
      <c r="Z21" s="16" t="s">
        <v>152</v>
      </c>
      <c r="AA21" s="16" t="s">
        <v>152</v>
      </c>
      <c r="AB21" s="16" t="s">
        <v>152</v>
      </c>
      <c r="AC21" s="16" t="s">
        <v>152</v>
      </c>
      <c r="AD21" s="16" t="s">
        <v>152</v>
      </c>
      <c r="AE21" s="16" t="s">
        <v>152</v>
      </c>
      <c r="AF21" s="16" t="s">
        <v>152</v>
      </c>
      <c r="AG21" s="16" t="s">
        <v>152</v>
      </c>
      <c r="AH21" s="17" t="s">
        <v>152</v>
      </c>
      <c r="AI21" s="11" t="s">
        <v>152</v>
      </c>
      <c r="AK21" s="17" t="s">
        <v>152</v>
      </c>
      <c r="AL21" s="11" t="s">
        <v>152</v>
      </c>
      <c r="AM21" s="17" t="s">
        <v>152</v>
      </c>
      <c r="AN21" s="17" t="s">
        <v>152</v>
      </c>
      <c r="AO21" s="11" t="s">
        <v>152</v>
      </c>
      <c r="AP21" s="17" t="s">
        <v>152</v>
      </c>
      <c r="AQ21" s="17" t="s">
        <v>152</v>
      </c>
      <c r="AR21" s="11" t="s">
        <v>152</v>
      </c>
      <c r="AS21" s="17" t="s">
        <v>152</v>
      </c>
      <c r="AT21" s="9" t="s">
        <v>152</v>
      </c>
      <c r="AU21" s="10" t="s">
        <v>152</v>
      </c>
      <c r="AV21" s="17" t="s">
        <v>152</v>
      </c>
      <c r="AW21" s="14" t="s">
        <v>152</v>
      </c>
      <c r="AY21" s="14" t="s">
        <v>152</v>
      </c>
    </row>
    <row r="22" customFormat="false" ht="12.8" hidden="false" customHeight="false" outlineLevel="0" collapsed="false">
      <c r="A22" s="0" t="n">
        <f aca="false">A21-1</f>
        <v>1996</v>
      </c>
      <c r="B22" s="9" t="s">
        <v>152</v>
      </c>
      <c r="D22" s="9" t="s">
        <v>152</v>
      </c>
      <c r="E22" s="9" t="s">
        <v>152</v>
      </c>
      <c r="F22" s="9" t="s">
        <v>152</v>
      </c>
      <c r="H22" s="9" t="s">
        <v>152</v>
      </c>
      <c r="I22" s="10" t="s">
        <v>152</v>
      </c>
      <c r="J22" s="9" t="s">
        <v>152</v>
      </c>
      <c r="K22" s="9" t="s">
        <v>152</v>
      </c>
      <c r="L22" s="9" t="s">
        <v>152</v>
      </c>
      <c r="M22" s="9" t="s">
        <v>152</v>
      </c>
      <c r="N22" s="9" t="s">
        <v>152</v>
      </c>
      <c r="P22" s="9" t="s">
        <v>152</v>
      </c>
      <c r="Q22" s="9" t="s">
        <v>152</v>
      </c>
      <c r="R22" s="9" t="s">
        <v>152</v>
      </c>
      <c r="T22" s="9" t="s">
        <v>152</v>
      </c>
      <c r="U22" s="9" t="s">
        <v>152</v>
      </c>
      <c r="V22" s="9" t="s">
        <v>152</v>
      </c>
      <c r="X22" s="9" t="s">
        <v>152</v>
      </c>
      <c r="Y22" s="9" t="s">
        <v>152</v>
      </c>
      <c r="Z22" s="16" t="s">
        <v>152</v>
      </c>
      <c r="AA22" s="16" t="s">
        <v>152</v>
      </c>
      <c r="AB22" s="16" t="s">
        <v>152</v>
      </c>
      <c r="AC22" s="16" t="s">
        <v>152</v>
      </c>
      <c r="AD22" s="16" t="s">
        <v>152</v>
      </c>
      <c r="AE22" s="16" t="s">
        <v>152</v>
      </c>
      <c r="AF22" s="16" t="s">
        <v>152</v>
      </c>
      <c r="AG22" s="16" t="s">
        <v>152</v>
      </c>
      <c r="AH22" s="17" t="s">
        <v>152</v>
      </c>
      <c r="AI22" s="11" t="s">
        <v>152</v>
      </c>
      <c r="AK22" s="17" t="s">
        <v>152</v>
      </c>
      <c r="AL22" s="11" t="s">
        <v>152</v>
      </c>
      <c r="AM22" s="17" t="s">
        <v>152</v>
      </c>
      <c r="AN22" s="17" t="s">
        <v>152</v>
      </c>
      <c r="AO22" s="11" t="s">
        <v>152</v>
      </c>
      <c r="AP22" s="17" t="s">
        <v>152</v>
      </c>
      <c r="AQ22" s="17" t="s">
        <v>152</v>
      </c>
      <c r="AR22" s="11" t="s">
        <v>152</v>
      </c>
      <c r="AS22" s="17" t="s">
        <v>152</v>
      </c>
      <c r="AT22" s="9" t="s">
        <v>152</v>
      </c>
      <c r="AU22" s="10" t="s">
        <v>152</v>
      </c>
      <c r="AV22" s="17" t="s">
        <v>152</v>
      </c>
      <c r="AW22" s="14" t="s">
        <v>152</v>
      </c>
      <c r="AY22" s="14" t="s">
        <v>152</v>
      </c>
    </row>
    <row r="23" customFormat="false" ht="12.8" hidden="false" customHeight="false" outlineLevel="0" collapsed="false">
      <c r="A23" s="0" t="n">
        <f aca="false">A22-1</f>
        <v>1995</v>
      </c>
      <c r="B23" s="9" t="s">
        <v>152</v>
      </c>
      <c r="D23" s="9" t="s">
        <v>152</v>
      </c>
      <c r="E23" s="9" t="s">
        <v>152</v>
      </c>
      <c r="F23" s="9" t="s">
        <v>152</v>
      </c>
      <c r="H23" s="9" t="s">
        <v>152</v>
      </c>
      <c r="I23" s="10" t="s">
        <v>152</v>
      </c>
      <c r="J23" s="9" t="s">
        <v>152</v>
      </c>
      <c r="K23" s="9" t="s">
        <v>152</v>
      </c>
      <c r="L23" s="9" t="s">
        <v>152</v>
      </c>
      <c r="M23" s="9" t="s">
        <v>152</v>
      </c>
      <c r="N23" s="9" t="s">
        <v>152</v>
      </c>
      <c r="P23" s="9" t="s">
        <v>152</v>
      </c>
      <c r="Q23" s="9" t="s">
        <v>152</v>
      </c>
      <c r="R23" s="9" t="s">
        <v>152</v>
      </c>
      <c r="T23" s="9" t="s">
        <v>152</v>
      </c>
      <c r="U23" s="9" t="s">
        <v>152</v>
      </c>
      <c r="V23" s="9" t="s">
        <v>152</v>
      </c>
      <c r="X23" s="9" t="s">
        <v>152</v>
      </c>
      <c r="Y23" s="9" t="s">
        <v>152</v>
      </c>
      <c r="Z23" s="16" t="s">
        <v>152</v>
      </c>
      <c r="AA23" s="16" t="s">
        <v>152</v>
      </c>
      <c r="AB23" s="16" t="s">
        <v>152</v>
      </c>
      <c r="AC23" s="16" t="s">
        <v>152</v>
      </c>
      <c r="AD23" s="16" t="s">
        <v>152</v>
      </c>
      <c r="AE23" s="16" t="s">
        <v>152</v>
      </c>
      <c r="AF23" s="16" t="s">
        <v>152</v>
      </c>
      <c r="AG23" s="16" t="s">
        <v>152</v>
      </c>
      <c r="AH23" s="17" t="s">
        <v>152</v>
      </c>
      <c r="AI23" s="11" t="s">
        <v>152</v>
      </c>
      <c r="AK23" s="17" t="s">
        <v>152</v>
      </c>
      <c r="AL23" s="11" t="s">
        <v>152</v>
      </c>
      <c r="AM23" s="17" t="s">
        <v>152</v>
      </c>
      <c r="AN23" s="17" t="s">
        <v>152</v>
      </c>
      <c r="AO23" s="11" t="s">
        <v>152</v>
      </c>
      <c r="AP23" s="17" t="s">
        <v>152</v>
      </c>
      <c r="AQ23" s="17" t="s">
        <v>152</v>
      </c>
      <c r="AR23" s="11" t="s">
        <v>152</v>
      </c>
      <c r="AS23" s="17" t="s">
        <v>152</v>
      </c>
      <c r="AT23" s="9" t="s">
        <v>152</v>
      </c>
      <c r="AU23" s="10" t="s">
        <v>152</v>
      </c>
      <c r="AV23" s="17" t="s">
        <v>152</v>
      </c>
      <c r="AW23" s="14" t="s">
        <v>152</v>
      </c>
      <c r="AY23" s="14" t="s">
        <v>152</v>
      </c>
    </row>
    <row r="24" customFormat="false" ht="12.8" hidden="false" customHeight="false" outlineLevel="0" collapsed="false">
      <c r="A24" s="0" t="n">
        <f aca="false">A23-1</f>
        <v>1994</v>
      </c>
      <c r="B24" s="9" t="s">
        <v>152</v>
      </c>
      <c r="D24" s="9" t="s">
        <v>152</v>
      </c>
      <c r="E24" s="9" t="s">
        <v>152</v>
      </c>
      <c r="F24" s="9" t="s">
        <v>152</v>
      </c>
      <c r="H24" s="9" t="s">
        <v>152</v>
      </c>
      <c r="I24" s="10" t="s">
        <v>152</v>
      </c>
      <c r="J24" s="9" t="s">
        <v>152</v>
      </c>
      <c r="K24" s="9" t="s">
        <v>152</v>
      </c>
      <c r="L24" s="9" t="s">
        <v>152</v>
      </c>
      <c r="M24" s="9" t="s">
        <v>152</v>
      </c>
      <c r="N24" s="9" t="s">
        <v>152</v>
      </c>
      <c r="P24" s="9" t="s">
        <v>152</v>
      </c>
      <c r="Q24" s="9" t="s">
        <v>152</v>
      </c>
      <c r="R24" s="9" t="s">
        <v>152</v>
      </c>
      <c r="T24" s="9" t="s">
        <v>152</v>
      </c>
      <c r="U24" s="9" t="s">
        <v>152</v>
      </c>
      <c r="V24" s="9" t="s">
        <v>152</v>
      </c>
      <c r="X24" s="9" t="s">
        <v>152</v>
      </c>
      <c r="Y24" s="9" t="s">
        <v>152</v>
      </c>
      <c r="Z24" s="16" t="s">
        <v>152</v>
      </c>
      <c r="AA24" s="16" t="s">
        <v>152</v>
      </c>
      <c r="AB24" s="16" t="s">
        <v>152</v>
      </c>
      <c r="AC24" s="16" t="s">
        <v>152</v>
      </c>
      <c r="AD24" s="16" t="s">
        <v>152</v>
      </c>
      <c r="AE24" s="16" t="s">
        <v>152</v>
      </c>
      <c r="AF24" s="16" t="s">
        <v>152</v>
      </c>
      <c r="AG24" s="16" t="s">
        <v>152</v>
      </c>
      <c r="AH24" s="17" t="s">
        <v>152</v>
      </c>
      <c r="AI24" s="11" t="s">
        <v>152</v>
      </c>
      <c r="AK24" s="17" t="s">
        <v>152</v>
      </c>
      <c r="AL24" s="11" t="s">
        <v>152</v>
      </c>
      <c r="AM24" s="17" t="s">
        <v>152</v>
      </c>
      <c r="AN24" s="17" t="s">
        <v>152</v>
      </c>
      <c r="AO24" s="11" t="s">
        <v>152</v>
      </c>
      <c r="AP24" s="17" t="s">
        <v>152</v>
      </c>
      <c r="AQ24" s="17" t="s">
        <v>152</v>
      </c>
      <c r="AR24" s="11" t="s">
        <v>152</v>
      </c>
      <c r="AS24" s="17" t="s">
        <v>152</v>
      </c>
      <c r="AT24" s="9" t="s">
        <v>152</v>
      </c>
      <c r="AU24" s="10" t="s">
        <v>152</v>
      </c>
      <c r="AV24" s="17" t="s">
        <v>152</v>
      </c>
      <c r="AW24" s="14" t="s">
        <v>152</v>
      </c>
      <c r="AY24" s="14" t="s">
        <v>152</v>
      </c>
    </row>
    <row r="25" customFormat="false" ht="12.8" hidden="false" customHeight="false" outlineLevel="0" collapsed="false">
      <c r="A25" s="0" t="n">
        <f aca="false">A24-1</f>
        <v>1993</v>
      </c>
      <c r="B25" s="9" t="s">
        <v>152</v>
      </c>
      <c r="D25" s="9" t="s">
        <v>152</v>
      </c>
      <c r="E25" s="9" t="s">
        <v>152</v>
      </c>
      <c r="F25" s="9" t="s">
        <v>152</v>
      </c>
      <c r="H25" s="9" t="s">
        <v>152</v>
      </c>
      <c r="I25" s="10" t="s">
        <v>152</v>
      </c>
      <c r="J25" s="9" t="s">
        <v>152</v>
      </c>
      <c r="K25" s="9" t="s">
        <v>152</v>
      </c>
      <c r="L25" s="9" t="s">
        <v>152</v>
      </c>
      <c r="M25" s="9" t="s">
        <v>152</v>
      </c>
      <c r="N25" s="9" t="s">
        <v>152</v>
      </c>
      <c r="P25" s="9" t="s">
        <v>152</v>
      </c>
      <c r="Q25" s="9" t="s">
        <v>152</v>
      </c>
      <c r="R25" s="9" t="s">
        <v>152</v>
      </c>
      <c r="T25" s="9" t="s">
        <v>152</v>
      </c>
      <c r="U25" s="9" t="s">
        <v>152</v>
      </c>
      <c r="V25" s="9" t="s">
        <v>152</v>
      </c>
      <c r="X25" s="9" t="s">
        <v>152</v>
      </c>
      <c r="Y25" s="9" t="s">
        <v>152</v>
      </c>
      <c r="Z25" s="16" t="s">
        <v>152</v>
      </c>
      <c r="AA25" s="16" t="s">
        <v>152</v>
      </c>
      <c r="AB25" s="16" t="s">
        <v>152</v>
      </c>
      <c r="AC25" s="16" t="s">
        <v>152</v>
      </c>
      <c r="AD25" s="16" t="s">
        <v>152</v>
      </c>
      <c r="AE25" s="16" t="s">
        <v>152</v>
      </c>
      <c r="AF25" s="16" t="s">
        <v>152</v>
      </c>
      <c r="AG25" s="16" t="s">
        <v>152</v>
      </c>
      <c r="AH25" s="17" t="s">
        <v>152</v>
      </c>
      <c r="AI25" s="11" t="s">
        <v>152</v>
      </c>
      <c r="AK25" s="17" t="s">
        <v>152</v>
      </c>
      <c r="AL25" s="11" t="s">
        <v>152</v>
      </c>
      <c r="AM25" s="17" t="s">
        <v>152</v>
      </c>
      <c r="AN25" s="17" t="s">
        <v>152</v>
      </c>
      <c r="AO25" s="11" t="s">
        <v>152</v>
      </c>
      <c r="AP25" s="17" t="s">
        <v>152</v>
      </c>
      <c r="AQ25" s="17" t="s">
        <v>152</v>
      </c>
      <c r="AR25" s="11" t="s">
        <v>152</v>
      </c>
      <c r="AS25" s="17" t="s">
        <v>152</v>
      </c>
      <c r="AT25" s="9" t="s">
        <v>152</v>
      </c>
      <c r="AU25" s="10" t="s">
        <v>152</v>
      </c>
      <c r="AV25" s="17" t="s">
        <v>152</v>
      </c>
      <c r="AW25" s="14" t="s">
        <v>152</v>
      </c>
      <c r="AY25" s="14" t="s">
        <v>152</v>
      </c>
    </row>
    <row r="26" customFormat="false" ht="12.8" hidden="false" customHeight="false" outlineLevel="0" collapsed="false">
      <c r="A26" s="0" t="n">
        <f aca="false">A25-1</f>
        <v>1992</v>
      </c>
      <c r="B26" s="9" t="s">
        <v>152</v>
      </c>
      <c r="D26" s="9" t="s">
        <v>152</v>
      </c>
      <c r="E26" s="9" t="s">
        <v>152</v>
      </c>
      <c r="F26" s="9" t="s">
        <v>152</v>
      </c>
      <c r="H26" s="9" t="s">
        <v>152</v>
      </c>
      <c r="I26" s="10" t="s">
        <v>152</v>
      </c>
      <c r="J26" s="9" t="s">
        <v>152</v>
      </c>
      <c r="K26" s="9" t="s">
        <v>152</v>
      </c>
      <c r="L26" s="9" t="s">
        <v>152</v>
      </c>
      <c r="M26" s="9" t="s">
        <v>152</v>
      </c>
      <c r="N26" s="9" t="s">
        <v>152</v>
      </c>
      <c r="P26" s="9" t="s">
        <v>152</v>
      </c>
      <c r="Q26" s="9" t="s">
        <v>152</v>
      </c>
      <c r="R26" s="9" t="s">
        <v>152</v>
      </c>
      <c r="T26" s="9" t="s">
        <v>152</v>
      </c>
      <c r="U26" s="9" t="s">
        <v>152</v>
      </c>
      <c r="V26" s="9" t="s">
        <v>152</v>
      </c>
      <c r="X26" s="9" t="s">
        <v>152</v>
      </c>
      <c r="Y26" s="9" t="s">
        <v>152</v>
      </c>
      <c r="Z26" s="16" t="s">
        <v>152</v>
      </c>
      <c r="AA26" s="16" t="s">
        <v>152</v>
      </c>
      <c r="AB26" s="16" t="s">
        <v>152</v>
      </c>
      <c r="AC26" s="16" t="s">
        <v>152</v>
      </c>
      <c r="AD26" s="16" t="s">
        <v>152</v>
      </c>
      <c r="AE26" s="16" t="s">
        <v>152</v>
      </c>
      <c r="AF26" s="16" t="s">
        <v>152</v>
      </c>
      <c r="AG26" s="16" t="s">
        <v>152</v>
      </c>
      <c r="AH26" s="17" t="s">
        <v>152</v>
      </c>
      <c r="AI26" s="11" t="s">
        <v>152</v>
      </c>
      <c r="AK26" s="17" t="s">
        <v>152</v>
      </c>
      <c r="AL26" s="11" t="s">
        <v>152</v>
      </c>
      <c r="AM26" s="17" t="s">
        <v>152</v>
      </c>
      <c r="AN26" s="17" t="s">
        <v>152</v>
      </c>
      <c r="AO26" s="11" t="s">
        <v>152</v>
      </c>
      <c r="AP26" s="17" t="s">
        <v>152</v>
      </c>
      <c r="AQ26" s="17" t="s">
        <v>152</v>
      </c>
      <c r="AR26" s="11" t="s">
        <v>152</v>
      </c>
      <c r="AS26" s="17" t="s">
        <v>152</v>
      </c>
      <c r="AT26" s="9" t="s">
        <v>152</v>
      </c>
      <c r="AU26" s="10" t="s">
        <v>152</v>
      </c>
      <c r="AV26" s="17" t="s">
        <v>152</v>
      </c>
      <c r="AW26" s="14" t="s">
        <v>152</v>
      </c>
      <c r="AY26" s="14" t="s">
        <v>152</v>
      </c>
    </row>
    <row r="27" customFormat="false" ht="12.8" hidden="false" customHeight="false" outlineLevel="0" collapsed="false">
      <c r="A27" s="0" t="n">
        <f aca="false">A26-1</f>
        <v>1991</v>
      </c>
      <c r="B27" s="9" t="s">
        <v>152</v>
      </c>
      <c r="D27" s="9" t="s">
        <v>152</v>
      </c>
      <c r="E27" s="9" t="s">
        <v>152</v>
      </c>
      <c r="F27" s="9" t="s">
        <v>152</v>
      </c>
      <c r="H27" s="9" t="s">
        <v>152</v>
      </c>
      <c r="I27" s="10" t="s">
        <v>152</v>
      </c>
      <c r="J27" s="9" t="s">
        <v>152</v>
      </c>
      <c r="K27" s="9" t="s">
        <v>152</v>
      </c>
      <c r="L27" s="9" t="s">
        <v>152</v>
      </c>
      <c r="M27" s="9" t="s">
        <v>152</v>
      </c>
      <c r="N27" s="9" t="s">
        <v>152</v>
      </c>
      <c r="P27" s="9" t="s">
        <v>152</v>
      </c>
      <c r="Q27" s="9" t="s">
        <v>152</v>
      </c>
      <c r="R27" s="9" t="s">
        <v>152</v>
      </c>
      <c r="T27" s="9" t="s">
        <v>152</v>
      </c>
      <c r="U27" s="9" t="s">
        <v>152</v>
      </c>
      <c r="V27" s="9" t="s">
        <v>152</v>
      </c>
      <c r="X27" s="9" t="s">
        <v>152</v>
      </c>
      <c r="Y27" s="9" t="s">
        <v>152</v>
      </c>
      <c r="Z27" s="16" t="s">
        <v>152</v>
      </c>
      <c r="AA27" s="16" t="s">
        <v>152</v>
      </c>
      <c r="AB27" s="16" t="s">
        <v>152</v>
      </c>
      <c r="AC27" s="16" t="s">
        <v>152</v>
      </c>
      <c r="AD27" s="16" t="s">
        <v>152</v>
      </c>
      <c r="AE27" s="16" t="s">
        <v>152</v>
      </c>
      <c r="AF27" s="16" t="s">
        <v>152</v>
      </c>
      <c r="AG27" s="16" t="s">
        <v>152</v>
      </c>
      <c r="AH27" s="17" t="s">
        <v>152</v>
      </c>
      <c r="AI27" s="11" t="s">
        <v>152</v>
      </c>
      <c r="AK27" s="17" t="s">
        <v>152</v>
      </c>
      <c r="AL27" s="11" t="s">
        <v>152</v>
      </c>
      <c r="AM27" s="17" t="s">
        <v>152</v>
      </c>
      <c r="AN27" s="17" t="s">
        <v>152</v>
      </c>
      <c r="AO27" s="11" t="s">
        <v>152</v>
      </c>
      <c r="AP27" s="17" t="s">
        <v>152</v>
      </c>
      <c r="AQ27" s="17" t="s">
        <v>152</v>
      </c>
      <c r="AR27" s="11" t="s">
        <v>152</v>
      </c>
      <c r="AS27" s="17" t="s">
        <v>152</v>
      </c>
      <c r="AT27" s="9" t="s">
        <v>152</v>
      </c>
      <c r="AU27" s="10" t="s">
        <v>152</v>
      </c>
      <c r="AV27" s="17" t="s">
        <v>152</v>
      </c>
      <c r="AW27" s="14" t="s">
        <v>152</v>
      </c>
      <c r="AY27" s="14" t="s">
        <v>152</v>
      </c>
    </row>
    <row r="28" customFormat="false" ht="12.8" hidden="false" customHeight="false" outlineLevel="0" collapsed="false">
      <c r="A28" s="0" t="n">
        <f aca="false">A27-1</f>
        <v>1990</v>
      </c>
      <c r="B28" s="9" t="s">
        <v>152</v>
      </c>
      <c r="D28" s="9" t="s">
        <v>152</v>
      </c>
      <c r="E28" s="9" t="s">
        <v>152</v>
      </c>
      <c r="F28" s="9" t="s">
        <v>152</v>
      </c>
      <c r="H28" s="9" t="s">
        <v>152</v>
      </c>
      <c r="I28" s="10" t="s">
        <v>152</v>
      </c>
      <c r="J28" s="9" t="s">
        <v>152</v>
      </c>
      <c r="K28" s="9" t="s">
        <v>152</v>
      </c>
      <c r="L28" s="9" t="s">
        <v>152</v>
      </c>
      <c r="M28" s="9" t="s">
        <v>152</v>
      </c>
      <c r="N28" s="9" t="s">
        <v>152</v>
      </c>
      <c r="P28" s="9" t="s">
        <v>152</v>
      </c>
      <c r="Q28" s="9" t="s">
        <v>152</v>
      </c>
      <c r="R28" s="9" t="s">
        <v>152</v>
      </c>
      <c r="T28" s="9" t="s">
        <v>152</v>
      </c>
      <c r="U28" s="9" t="s">
        <v>152</v>
      </c>
      <c r="V28" s="9" t="s">
        <v>152</v>
      </c>
      <c r="X28" s="9" t="s">
        <v>152</v>
      </c>
      <c r="Y28" s="9" t="s">
        <v>152</v>
      </c>
      <c r="Z28" s="16" t="s">
        <v>152</v>
      </c>
      <c r="AA28" s="16" t="s">
        <v>152</v>
      </c>
      <c r="AB28" s="16" t="s">
        <v>152</v>
      </c>
      <c r="AC28" s="16" t="s">
        <v>152</v>
      </c>
      <c r="AD28" s="16" t="s">
        <v>152</v>
      </c>
      <c r="AE28" s="16" t="s">
        <v>152</v>
      </c>
      <c r="AF28" s="16" t="s">
        <v>152</v>
      </c>
      <c r="AG28" s="16" t="s">
        <v>152</v>
      </c>
      <c r="AH28" s="17" t="s">
        <v>152</v>
      </c>
      <c r="AI28" s="11" t="s">
        <v>152</v>
      </c>
      <c r="AK28" s="17" t="s">
        <v>152</v>
      </c>
      <c r="AL28" s="11" t="s">
        <v>152</v>
      </c>
      <c r="AM28" s="17" t="s">
        <v>152</v>
      </c>
      <c r="AN28" s="17" t="s">
        <v>152</v>
      </c>
      <c r="AO28" s="11" t="s">
        <v>152</v>
      </c>
      <c r="AP28" s="17" t="s">
        <v>152</v>
      </c>
      <c r="AQ28" s="17" t="s">
        <v>152</v>
      </c>
      <c r="AR28" s="11" t="s">
        <v>152</v>
      </c>
      <c r="AS28" s="17" t="s">
        <v>152</v>
      </c>
      <c r="AT28" s="9" t="s">
        <v>152</v>
      </c>
      <c r="AU28" s="10" t="s">
        <v>152</v>
      </c>
      <c r="AV28" s="17" t="s">
        <v>152</v>
      </c>
      <c r="AW28" s="14" t="s">
        <v>152</v>
      </c>
      <c r="AY28" s="14" t="s">
        <v>152</v>
      </c>
    </row>
    <row r="29" customFormat="false" ht="12.8" hidden="false" customHeight="false" outlineLevel="0" collapsed="false">
      <c r="A29" s="0" t="n">
        <f aca="false">A28-1</f>
        <v>1989</v>
      </c>
      <c r="B29" s="9" t="s">
        <v>152</v>
      </c>
      <c r="D29" s="9" t="s">
        <v>152</v>
      </c>
      <c r="E29" s="9" t="s">
        <v>152</v>
      </c>
      <c r="F29" s="9" t="s">
        <v>152</v>
      </c>
      <c r="H29" s="9" t="s">
        <v>152</v>
      </c>
      <c r="I29" s="10" t="s">
        <v>152</v>
      </c>
      <c r="J29" s="9" t="s">
        <v>152</v>
      </c>
      <c r="K29" s="9" t="s">
        <v>152</v>
      </c>
      <c r="L29" s="9" t="s">
        <v>152</v>
      </c>
      <c r="M29" s="9" t="s">
        <v>152</v>
      </c>
      <c r="N29" s="9" t="s">
        <v>152</v>
      </c>
      <c r="P29" s="9" t="s">
        <v>152</v>
      </c>
      <c r="Q29" s="9" t="s">
        <v>152</v>
      </c>
      <c r="R29" s="9" t="s">
        <v>152</v>
      </c>
      <c r="T29" s="9" t="s">
        <v>152</v>
      </c>
      <c r="U29" s="9" t="s">
        <v>152</v>
      </c>
      <c r="V29" s="9" t="s">
        <v>152</v>
      </c>
      <c r="X29" s="9" t="s">
        <v>152</v>
      </c>
      <c r="Y29" s="9" t="s">
        <v>152</v>
      </c>
      <c r="Z29" s="16" t="s">
        <v>152</v>
      </c>
      <c r="AA29" s="16" t="s">
        <v>152</v>
      </c>
      <c r="AB29" s="16" t="s">
        <v>152</v>
      </c>
      <c r="AC29" s="16" t="s">
        <v>152</v>
      </c>
      <c r="AD29" s="16" t="s">
        <v>152</v>
      </c>
      <c r="AE29" s="16" t="s">
        <v>152</v>
      </c>
      <c r="AF29" s="16" t="s">
        <v>152</v>
      </c>
      <c r="AG29" s="16" t="s">
        <v>152</v>
      </c>
      <c r="AH29" s="17" t="s">
        <v>152</v>
      </c>
      <c r="AI29" s="11" t="s">
        <v>152</v>
      </c>
      <c r="AK29" s="17" t="s">
        <v>152</v>
      </c>
      <c r="AL29" s="11" t="s">
        <v>152</v>
      </c>
      <c r="AM29" s="17" t="s">
        <v>152</v>
      </c>
      <c r="AN29" s="17" t="s">
        <v>152</v>
      </c>
      <c r="AO29" s="11" t="s">
        <v>152</v>
      </c>
      <c r="AP29" s="17" t="s">
        <v>152</v>
      </c>
      <c r="AQ29" s="17" t="s">
        <v>152</v>
      </c>
      <c r="AR29" s="11" t="s">
        <v>152</v>
      </c>
      <c r="AS29" s="17" t="s">
        <v>152</v>
      </c>
      <c r="AT29" s="9" t="s">
        <v>152</v>
      </c>
      <c r="AU29" s="10" t="s">
        <v>152</v>
      </c>
      <c r="AV29" s="17" t="s">
        <v>152</v>
      </c>
      <c r="AW29" s="14" t="s">
        <v>152</v>
      </c>
      <c r="AY29" s="14" t="s">
        <v>152</v>
      </c>
    </row>
    <row r="30" customFormat="false" ht="12.8" hidden="false" customHeight="false" outlineLevel="0" collapsed="false">
      <c r="A30" s="0" t="n">
        <f aca="false">A29-1</f>
        <v>1988</v>
      </c>
      <c r="B30" s="9" t="s">
        <v>152</v>
      </c>
      <c r="D30" s="9" t="s">
        <v>152</v>
      </c>
      <c r="E30" s="9" t="s">
        <v>152</v>
      </c>
      <c r="F30" s="9" t="s">
        <v>152</v>
      </c>
      <c r="H30" s="9" t="s">
        <v>152</v>
      </c>
      <c r="I30" s="10" t="s">
        <v>152</v>
      </c>
      <c r="J30" s="9" t="s">
        <v>152</v>
      </c>
      <c r="K30" s="9" t="s">
        <v>152</v>
      </c>
      <c r="L30" s="9" t="s">
        <v>152</v>
      </c>
      <c r="M30" s="9" t="s">
        <v>152</v>
      </c>
      <c r="N30" s="9" t="s">
        <v>152</v>
      </c>
      <c r="P30" s="9" t="s">
        <v>152</v>
      </c>
      <c r="Q30" s="9" t="s">
        <v>152</v>
      </c>
      <c r="R30" s="9" t="s">
        <v>152</v>
      </c>
      <c r="T30" s="9" t="s">
        <v>152</v>
      </c>
      <c r="U30" s="9" t="s">
        <v>152</v>
      </c>
      <c r="V30" s="9" t="s">
        <v>152</v>
      </c>
      <c r="X30" s="9" t="s">
        <v>152</v>
      </c>
      <c r="Y30" s="9" t="s">
        <v>152</v>
      </c>
      <c r="Z30" s="16" t="s">
        <v>152</v>
      </c>
      <c r="AA30" s="16" t="s">
        <v>152</v>
      </c>
      <c r="AB30" s="16" t="s">
        <v>152</v>
      </c>
      <c r="AC30" s="16" t="s">
        <v>152</v>
      </c>
      <c r="AD30" s="16" t="s">
        <v>152</v>
      </c>
      <c r="AE30" s="16" t="s">
        <v>152</v>
      </c>
      <c r="AF30" s="16" t="s">
        <v>152</v>
      </c>
      <c r="AG30" s="16" t="s">
        <v>152</v>
      </c>
      <c r="AH30" s="17" t="s">
        <v>152</v>
      </c>
      <c r="AI30" s="11" t="s">
        <v>152</v>
      </c>
      <c r="AK30" s="17" t="s">
        <v>152</v>
      </c>
      <c r="AL30" s="11" t="s">
        <v>152</v>
      </c>
      <c r="AM30" s="17" t="s">
        <v>152</v>
      </c>
      <c r="AN30" s="17" t="s">
        <v>152</v>
      </c>
      <c r="AO30" s="11" t="s">
        <v>152</v>
      </c>
      <c r="AP30" s="17" t="s">
        <v>152</v>
      </c>
      <c r="AQ30" s="17" t="s">
        <v>152</v>
      </c>
      <c r="AR30" s="11" t="s">
        <v>152</v>
      </c>
      <c r="AS30" s="17" t="s">
        <v>152</v>
      </c>
      <c r="AT30" s="9" t="s">
        <v>152</v>
      </c>
      <c r="AU30" s="10" t="s">
        <v>152</v>
      </c>
      <c r="AV30" s="17" t="s">
        <v>152</v>
      </c>
      <c r="AW30" s="14" t="s">
        <v>152</v>
      </c>
      <c r="AY30" s="14" t="s">
        <v>152</v>
      </c>
    </row>
    <row r="31" customFormat="false" ht="12.8" hidden="false" customHeight="false" outlineLevel="0" collapsed="false">
      <c r="A31" s="0" t="n">
        <f aca="false">A30-1</f>
        <v>1987</v>
      </c>
      <c r="B31" s="9" t="s">
        <v>152</v>
      </c>
      <c r="D31" s="9" t="s">
        <v>152</v>
      </c>
      <c r="E31" s="9" t="s">
        <v>152</v>
      </c>
      <c r="F31" s="9" t="s">
        <v>152</v>
      </c>
      <c r="H31" s="9" t="s">
        <v>152</v>
      </c>
      <c r="I31" s="10" t="s">
        <v>152</v>
      </c>
      <c r="J31" s="9" t="s">
        <v>152</v>
      </c>
      <c r="K31" s="9" t="s">
        <v>152</v>
      </c>
      <c r="L31" s="9" t="s">
        <v>152</v>
      </c>
      <c r="M31" s="9" t="s">
        <v>152</v>
      </c>
      <c r="N31" s="9" t="s">
        <v>152</v>
      </c>
      <c r="P31" s="9" t="s">
        <v>152</v>
      </c>
      <c r="Q31" s="9" t="s">
        <v>152</v>
      </c>
      <c r="R31" s="9" t="s">
        <v>152</v>
      </c>
      <c r="T31" s="9" t="s">
        <v>152</v>
      </c>
      <c r="U31" s="9" t="s">
        <v>152</v>
      </c>
      <c r="V31" s="9" t="s">
        <v>152</v>
      </c>
      <c r="X31" s="9" t="s">
        <v>152</v>
      </c>
      <c r="Y31" s="9" t="s">
        <v>152</v>
      </c>
      <c r="Z31" s="16" t="s">
        <v>152</v>
      </c>
      <c r="AA31" s="16" t="s">
        <v>152</v>
      </c>
      <c r="AB31" s="16" t="s">
        <v>152</v>
      </c>
      <c r="AC31" s="16" t="s">
        <v>152</v>
      </c>
      <c r="AD31" s="16" t="s">
        <v>152</v>
      </c>
      <c r="AE31" s="16" t="s">
        <v>152</v>
      </c>
      <c r="AF31" s="16" t="s">
        <v>152</v>
      </c>
      <c r="AG31" s="16" t="s">
        <v>152</v>
      </c>
      <c r="AH31" s="17" t="s">
        <v>152</v>
      </c>
      <c r="AI31" s="11" t="s">
        <v>152</v>
      </c>
      <c r="AK31" s="17" t="s">
        <v>152</v>
      </c>
      <c r="AL31" s="11" t="s">
        <v>152</v>
      </c>
      <c r="AM31" s="17" t="s">
        <v>152</v>
      </c>
      <c r="AN31" s="17" t="s">
        <v>152</v>
      </c>
      <c r="AO31" s="11" t="s">
        <v>152</v>
      </c>
      <c r="AP31" s="17" t="s">
        <v>152</v>
      </c>
      <c r="AQ31" s="17" t="s">
        <v>152</v>
      </c>
      <c r="AR31" s="11" t="s">
        <v>152</v>
      </c>
      <c r="AS31" s="17" t="s">
        <v>152</v>
      </c>
      <c r="AT31" s="9" t="s">
        <v>152</v>
      </c>
      <c r="AU31" s="10" t="s">
        <v>152</v>
      </c>
      <c r="AV31" s="17" t="s">
        <v>152</v>
      </c>
      <c r="AW31" s="14" t="s">
        <v>152</v>
      </c>
      <c r="AY31" s="14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/>
  <dc:description/>
  <dc:language>en-US</dc:language>
  <cp:lastModifiedBy/>
  <dcterms:modified xsi:type="dcterms:W3CDTF">2022-10-16T23:26:48Z</dcterms:modified>
  <cp:revision>170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