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ventarios\baltimore\maryland\vein_simu\config\"/>
    </mc:Choice>
  </mc:AlternateContent>
  <xr:revisionPtr revIDLastSave="0" documentId="13_ncr:1_{D27C5F4E-2E19-46A6-88F9-F215C38D27D5}" xr6:coauthVersionLast="47" xr6:coauthVersionMax="47" xr10:uidLastSave="{00000000-0000-0000-0000-000000000000}"/>
  <bookViews>
    <workbookView xWindow="-108" yWindow="-108" windowWidth="23256" windowHeight="12720" tabRatio="744" activeTab="6" xr2:uid="{00000000-000D-0000-FFFF-FFFF00000000}"/>
  </bookViews>
  <sheets>
    <sheet name="metadata" sheetId="1" r:id="rId1"/>
    <sheet name="mileage" sheetId="2" r:id="rId2"/>
    <sheet name="vmt_age" sheetId="3" r:id="rId3"/>
    <sheet name="veh_age" sheetId="4" r:id="rId4"/>
    <sheet name="tfs_moves" sheetId="5" r:id="rId5"/>
    <sheet name="fuelold" sheetId="6" r:id="rId6"/>
    <sheet name="fuel" sheetId="7" r:id="rId7"/>
    <sheet name="met" sheetId="8" r:id="rId8"/>
    <sheet name="pmonth" sheetId="9" r:id="rId9"/>
    <sheet name="age_moves" sheetId="10" r:id="rId10"/>
    <sheet name="pop_moves" sheetId="11" r:id="rId11"/>
    <sheet name="fuel_usdata" sheetId="12" r:id="rId12"/>
    <sheet name="HourVMTFraction" sheetId="13" r:id="rId13"/>
    <sheet name="fuel_type" sheetId="14" r:id="rId14"/>
  </sheets>
  <definedNames>
    <definedName name="_xlnm._FilterDatabase" localSheetId="5" hidden="1">fuelold!$A$1:$K$1384</definedName>
    <definedName name="_xlnm._FilterDatabase" localSheetId="12" hidden="1">HourVMTFraction!$A$1:$F$3121</definedName>
    <definedName name="_xlnm._FilterDatabase" localSheetId="7" hidden="1">met!$A$1:$G$13</definedName>
    <definedName name="_xlnm._FilterDatabase" localSheetId="0" hidden="1">metadata!$G$1:$R$39</definedName>
    <definedName name="_xlnm._FilterDatabase" localSheetId="2" hidden="1">vmt_age!$A$1:$AM$31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C2" i="7"/>
  <c r="F2" i="7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L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M2" i="9"/>
  <c r="AK11" i="9"/>
  <c r="AH2" i="9"/>
  <c r="AE11" i="9"/>
  <c r="AE5" i="9"/>
  <c r="Y2" i="9"/>
  <c r="S11" i="9"/>
  <c r="S2" i="9"/>
  <c r="P11" i="9"/>
  <c r="J11" i="9"/>
  <c r="J5" i="9"/>
  <c r="AL2" i="9"/>
  <c r="AI11" i="9"/>
  <c r="AI5" i="9"/>
  <c r="AI2" i="9"/>
  <c r="AF11" i="9"/>
  <c r="AC2" i="9"/>
  <c r="Z11" i="9"/>
  <c r="Z6" i="9"/>
  <c r="Z5" i="9"/>
  <c r="T6" i="9"/>
  <c r="T2" i="9"/>
  <c r="Q11" i="9"/>
  <c r="M11" i="9"/>
  <c r="M2" i="9"/>
  <c r="B9" i="9"/>
  <c r="B10" i="9"/>
  <c r="B13" i="9"/>
  <c r="D9" i="9"/>
  <c r="D10" i="9"/>
  <c r="D11" i="9"/>
  <c r="D13" i="9"/>
  <c r="I11" i="9"/>
  <c r="L2" i="9"/>
  <c r="H11" i="9"/>
  <c r="H5" i="9"/>
  <c r="H2" i="9"/>
  <c r="AJ11" i="9"/>
  <c r="AG2" i="9"/>
  <c r="AD11" i="9"/>
  <c r="X6" i="9"/>
  <c r="X5" i="9"/>
  <c r="X2" i="9"/>
  <c r="U11" i="9"/>
  <c r="R11" i="9"/>
  <c r="R2" i="9"/>
  <c r="O11" i="9"/>
  <c r="G11" i="9"/>
  <c r="G6" i="9"/>
  <c r="G5" i="9"/>
  <c r="E13" i="9"/>
  <c r="AL13" i="9" s="1"/>
  <c r="E12" i="9"/>
  <c r="AL12" i="9" s="1"/>
  <c r="E11" i="9"/>
  <c r="AL11" i="9" s="1"/>
  <c r="E10" i="9"/>
  <c r="AL10" i="9" s="1"/>
  <c r="E9" i="9"/>
  <c r="AL9" i="9" s="1"/>
  <c r="E8" i="9"/>
  <c r="AL8" i="9" s="1"/>
  <c r="E7" i="9"/>
  <c r="AL7" i="9" s="1"/>
  <c r="E6" i="9"/>
  <c r="E5" i="9"/>
  <c r="E4" i="9"/>
  <c r="E3" i="9"/>
  <c r="AL3" i="9" s="1"/>
  <c r="E2" i="9"/>
  <c r="Z2" i="9" s="1"/>
  <c r="C13" i="9"/>
  <c r="L13" i="9" s="1"/>
  <c r="C12" i="9"/>
  <c r="B12" i="9" s="1"/>
  <c r="C11" i="9"/>
  <c r="B11" i="9" s="1"/>
  <c r="C10" i="9"/>
  <c r="L10" i="9" s="1"/>
  <c r="C9" i="9"/>
  <c r="L9" i="9" s="1"/>
  <c r="C8" i="9"/>
  <c r="B8" i="9" s="1"/>
  <c r="C7" i="9"/>
  <c r="L7" i="9" s="1"/>
  <c r="C6" i="9"/>
  <c r="C5" i="9"/>
  <c r="C4" i="9"/>
  <c r="C3" i="9"/>
  <c r="L3" i="9" s="1"/>
  <c r="C2" i="9"/>
  <c r="F13" i="9"/>
  <c r="AM13" i="9" s="1"/>
  <c r="F12" i="9"/>
  <c r="AM12" i="9" s="1"/>
  <c r="F11" i="9"/>
  <c r="AB11" i="9" s="1"/>
  <c r="F10" i="9"/>
  <c r="AM10" i="9" s="1"/>
  <c r="F9" i="9"/>
  <c r="AM9" i="9" s="1"/>
  <c r="F8" i="9"/>
  <c r="AM8" i="9" s="1"/>
  <c r="F7" i="9"/>
  <c r="AM7" i="9" s="1"/>
  <c r="F5" i="9"/>
  <c r="F4" i="9"/>
  <c r="F3" i="9"/>
  <c r="AM3" i="9" s="1"/>
  <c r="F2" i="9"/>
  <c r="AE2" i="9" s="1"/>
  <c r="R38" i="1"/>
  <c r="M38" i="1"/>
  <c r="L38" i="1"/>
  <c r="F38" i="1"/>
  <c r="D38" i="1" s="1"/>
  <c r="C38" i="1"/>
  <c r="R35" i="1"/>
  <c r="M35" i="1"/>
  <c r="L35" i="1"/>
  <c r="F35" i="1"/>
  <c r="D35" i="1" s="1"/>
  <c r="C35" i="1"/>
  <c r="AI1" i="2" s="1"/>
  <c r="R32" i="1"/>
  <c r="M32" i="1"/>
  <c r="L32" i="1"/>
  <c r="F32" i="1"/>
  <c r="D32" i="1" s="1"/>
  <c r="C32" i="1"/>
  <c r="AF1" i="3" s="1"/>
  <c r="R29" i="1"/>
  <c r="M29" i="1"/>
  <c r="L29" i="1"/>
  <c r="F29" i="1"/>
  <c r="D29" i="1" s="1"/>
  <c r="C29" i="1"/>
  <c r="AC1" i="3" s="1"/>
  <c r="R26" i="1"/>
  <c r="M26" i="1"/>
  <c r="L26" i="1"/>
  <c r="F26" i="1"/>
  <c r="D26" i="1" s="1"/>
  <c r="C26" i="1"/>
  <c r="Z1" i="3" s="1"/>
  <c r="R23" i="1"/>
  <c r="M23" i="1"/>
  <c r="L23" i="1"/>
  <c r="F23" i="1"/>
  <c r="D23" i="1" s="1"/>
  <c r="C23" i="1"/>
  <c r="W1" i="3" s="1"/>
  <c r="R17" i="1"/>
  <c r="M17" i="1"/>
  <c r="L17" i="1"/>
  <c r="F17" i="1"/>
  <c r="D17" i="1" s="1"/>
  <c r="C17" i="1"/>
  <c r="Q1" i="3" s="1"/>
  <c r="R20" i="1"/>
  <c r="R16" i="1"/>
  <c r="F39" i="1"/>
  <c r="D39" i="1" s="1"/>
  <c r="F37" i="1"/>
  <c r="F36" i="1"/>
  <c r="D36" i="1" s="1"/>
  <c r="F34" i="1"/>
  <c r="D34" i="1" s="1"/>
  <c r="F33" i="1"/>
  <c r="D33" i="1" s="1"/>
  <c r="F31" i="1"/>
  <c r="D31" i="1" s="1"/>
  <c r="F30" i="1"/>
  <c r="F28" i="1"/>
  <c r="D28" i="1" s="1"/>
  <c r="F27" i="1"/>
  <c r="D27" i="1" s="1"/>
  <c r="F25" i="1"/>
  <c r="D25" i="1" s="1"/>
  <c r="F24" i="1"/>
  <c r="D24" i="1" s="1"/>
  <c r="F22" i="1"/>
  <c r="D22" i="1" s="1"/>
  <c r="F21" i="1"/>
  <c r="D21" i="1" s="1"/>
  <c r="F20" i="1"/>
  <c r="F19" i="1"/>
  <c r="D19" i="1" s="1"/>
  <c r="F18" i="1"/>
  <c r="D18" i="1" s="1"/>
  <c r="F16" i="1"/>
  <c r="D16" i="1" s="1"/>
  <c r="F15" i="1"/>
  <c r="D15" i="1" s="1"/>
  <c r="F14" i="1"/>
  <c r="D14" i="1" s="1"/>
  <c r="F13" i="1"/>
  <c r="D13" i="1" s="1"/>
  <c r="F12" i="1"/>
  <c r="D12" i="1" s="1"/>
  <c r="F11" i="1"/>
  <c r="D11" i="1" s="1"/>
  <c r="F10" i="1"/>
  <c r="D10" i="1" s="1"/>
  <c r="F9" i="1"/>
  <c r="D9" i="1" s="1"/>
  <c r="F8" i="1"/>
  <c r="D8" i="1" s="1"/>
  <c r="F7" i="1"/>
  <c r="F6" i="1"/>
  <c r="D6" i="1" s="1"/>
  <c r="F5" i="1"/>
  <c r="D5" i="1" s="1"/>
  <c r="F4" i="1"/>
  <c r="D4" i="1" s="1"/>
  <c r="F3" i="1"/>
  <c r="D3" i="1" s="1"/>
  <c r="F2" i="1"/>
  <c r="D2" i="1" s="1"/>
  <c r="L16" i="1"/>
  <c r="M16" i="1"/>
  <c r="C16" i="1"/>
  <c r="P1" i="4" s="1"/>
  <c r="L39" i="1"/>
  <c r="L37" i="1"/>
  <c r="L36" i="1"/>
  <c r="L34" i="1"/>
  <c r="L33" i="1"/>
  <c r="L31" i="1"/>
  <c r="L30" i="1"/>
  <c r="L28" i="1"/>
  <c r="L27" i="1"/>
  <c r="L25" i="1"/>
  <c r="L24" i="1"/>
  <c r="L22" i="1"/>
  <c r="L21" i="1"/>
  <c r="L20" i="1"/>
  <c r="L19" i="1"/>
  <c r="L18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F3121" i="13"/>
  <c r="F3120" i="13"/>
  <c r="F3119" i="13"/>
  <c r="F3118" i="13"/>
  <c r="F3117" i="13"/>
  <c r="F3116" i="13"/>
  <c r="F3115" i="13"/>
  <c r="F3114" i="13"/>
  <c r="F3113" i="13"/>
  <c r="F3112" i="13"/>
  <c r="F3111" i="13"/>
  <c r="F3110" i="13"/>
  <c r="F3109" i="13"/>
  <c r="F3108" i="13"/>
  <c r="F3107" i="13"/>
  <c r="F3106" i="13"/>
  <c r="F3105" i="13"/>
  <c r="F3104" i="13"/>
  <c r="F3103" i="13"/>
  <c r="F3102" i="13"/>
  <c r="F3101" i="13"/>
  <c r="F3100" i="13"/>
  <c r="F3099" i="13"/>
  <c r="F3098" i="13"/>
  <c r="F3097" i="13"/>
  <c r="F3096" i="13"/>
  <c r="F3095" i="13"/>
  <c r="F3094" i="13"/>
  <c r="F3093" i="13"/>
  <c r="F3092" i="13"/>
  <c r="F3091" i="13"/>
  <c r="F3090" i="13"/>
  <c r="F3089" i="13"/>
  <c r="F3088" i="13"/>
  <c r="F3087" i="13"/>
  <c r="F3086" i="13"/>
  <c r="F3085" i="13"/>
  <c r="F3084" i="13"/>
  <c r="F3083" i="13"/>
  <c r="F3082" i="13"/>
  <c r="F3081" i="13"/>
  <c r="F3080" i="13"/>
  <c r="F3079" i="13"/>
  <c r="F3078" i="13"/>
  <c r="F3077" i="13"/>
  <c r="F3076" i="13"/>
  <c r="F3075" i="13"/>
  <c r="F3074" i="13"/>
  <c r="F3073" i="13"/>
  <c r="F3072" i="13"/>
  <c r="F3071" i="13"/>
  <c r="F3070" i="13"/>
  <c r="F3069" i="13"/>
  <c r="F3068" i="13"/>
  <c r="F3067" i="13"/>
  <c r="F3066" i="13"/>
  <c r="F3065" i="13"/>
  <c r="F3064" i="13"/>
  <c r="F3063" i="13"/>
  <c r="F3062" i="13"/>
  <c r="F3061" i="13"/>
  <c r="F3060" i="13"/>
  <c r="F3059" i="13"/>
  <c r="F3058" i="13"/>
  <c r="F3057" i="13"/>
  <c r="F3056" i="13"/>
  <c r="F3055" i="13"/>
  <c r="F3054" i="13"/>
  <c r="F3053" i="13"/>
  <c r="F3052" i="13"/>
  <c r="F3051" i="13"/>
  <c r="F3050" i="13"/>
  <c r="F3049" i="13"/>
  <c r="F3048" i="13"/>
  <c r="F3047" i="13"/>
  <c r="F3046" i="13"/>
  <c r="F3045" i="13"/>
  <c r="F3044" i="13"/>
  <c r="F3043" i="13"/>
  <c r="F3042" i="13"/>
  <c r="F3041" i="13"/>
  <c r="F3040" i="13"/>
  <c r="F3039" i="13"/>
  <c r="F3038" i="13"/>
  <c r="F3037" i="13"/>
  <c r="F3036" i="13"/>
  <c r="F3035" i="13"/>
  <c r="F3034" i="13"/>
  <c r="F3033" i="13"/>
  <c r="F3032" i="13"/>
  <c r="F3031" i="13"/>
  <c r="F3030" i="13"/>
  <c r="F3029" i="13"/>
  <c r="F3028" i="13"/>
  <c r="F3027" i="13"/>
  <c r="F3026" i="13"/>
  <c r="F3025" i="13"/>
  <c r="F3024" i="13"/>
  <c r="F3023" i="13"/>
  <c r="F3022" i="13"/>
  <c r="F3021" i="13"/>
  <c r="F3020" i="13"/>
  <c r="F3019" i="13"/>
  <c r="F3018" i="13"/>
  <c r="F3017" i="13"/>
  <c r="F3016" i="13"/>
  <c r="F3015" i="13"/>
  <c r="F3014" i="13"/>
  <c r="F3013" i="13"/>
  <c r="F3012" i="13"/>
  <c r="F3011" i="13"/>
  <c r="F3010" i="13"/>
  <c r="F3009" i="13"/>
  <c r="F3008" i="13"/>
  <c r="F3007" i="13"/>
  <c r="F3006" i="13"/>
  <c r="F3005" i="13"/>
  <c r="F3004" i="13"/>
  <c r="F3003" i="13"/>
  <c r="F3002" i="13"/>
  <c r="F3001" i="13"/>
  <c r="F3000" i="13"/>
  <c r="F2999" i="13"/>
  <c r="F2998" i="13"/>
  <c r="F2997" i="13"/>
  <c r="F2996" i="13"/>
  <c r="F2995" i="13"/>
  <c r="F2994" i="13"/>
  <c r="F2993" i="13"/>
  <c r="F2992" i="13"/>
  <c r="F2991" i="13"/>
  <c r="F2990" i="13"/>
  <c r="F2989" i="13"/>
  <c r="F2988" i="13"/>
  <c r="F2987" i="13"/>
  <c r="F2986" i="13"/>
  <c r="F2985" i="13"/>
  <c r="F2984" i="13"/>
  <c r="F2983" i="13"/>
  <c r="F2982" i="13"/>
  <c r="F2981" i="13"/>
  <c r="F2980" i="13"/>
  <c r="F2979" i="13"/>
  <c r="F2978" i="13"/>
  <c r="F2977" i="13"/>
  <c r="F2976" i="13"/>
  <c r="F2975" i="13"/>
  <c r="F2974" i="13"/>
  <c r="F2973" i="13"/>
  <c r="F2972" i="13"/>
  <c r="F2971" i="13"/>
  <c r="F2970" i="13"/>
  <c r="F2969" i="13"/>
  <c r="F2968" i="13"/>
  <c r="F2967" i="13"/>
  <c r="F2966" i="13"/>
  <c r="F2965" i="13"/>
  <c r="F2964" i="13"/>
  <c r="F2963" i="13"/>
  <c r="F2962" i="13"/>
  <c r="F2961" i="13"/>
  <c r="F2960" i="13"/>
  <c r="F2959" i="13"/>
  <c r="F2958" i="13"/>
  <c r="F2957" i="13"/>
  <c r="F2956" i="13"/>
  <c r="F2955" i="13"/>
  <c r="F2954" i="13"/>
  <c r="F2953" i="13"/>
  <c r="F2952" i="13"/>
  <c r="F2951" i="13"/>
  <c r="F2950" i="13"/>
  <c r="F2949" i="13"/>
  <c r="F2948" i="13"/>
  <c r="F2947" i="13"/>
  <c r="F2946" i="13"/>
  <c r="F2945" i="13"/>
  <c r="F2944" i="13"/>
  <c r="F2943" i="13"/>
  <c r="F2942" i="13"/>
  <c r="F2941" i="13"/>
  <c r="F2940" i="13"/>
  <c r="F2939" i="13"/>
  <c r="F2938" i="13"/>
  <c r="F2937" i="13"/>
  <c r="F2936" i="13"/>
  <c r="F2935" i="13"/>
  <c r="F2934" i="13"/>
  <c r="F2933" i="13"/>
  <c r="F2932" i="13"/>
  <c r="F2931" i="13"/>
  <c r="F2930" i="13"/>
  <c r="F2929" i="13"/>
  <c r="F2928" i="13"/>
  <c r="F2927" i="13"/>
  <c r="F2926" i="13"/>
  <c r="F2925" i="13"/>
  <c r="F2924" i="13"/>
  <c r="F2923" i="13"/>
  <c r="F2922" i="13"/>
  <c r="F2921" i="13"/>
  <c r="F2920" i="13"/>
  <c r="F2919" i="13"/>
  <c r="F2918" i="13"/>
  <c r="F2917" i="13"/>
  <c r="F2916" i="13"/>
  <c r="F2915" i="13"/>
  <c r="F2914" i="13"/>
  <c r="F2913" i="13"/>
  <c r="F2912" i="13"/>
  <c r="F2911" i="13"/>
  <c r="F2910" i="13"/>
  <c r="F2909" i="13"/>
  <c r="F2908" i="13"/>
  <c r="F2907" i="13"/>
  <c r="F2906" i="13"/>
  <c r="F2905" i="13"/>
  <c r="F2904" i="13"/>
  <c r="F2903" i="13"/>
  <c r="F2902" i="13"/>
  <c r="F2901" i="13"/>
  <c r="F2900" i="13"/>
  <c r="F2899" i="13"/>
  <c r="F2898" i="13"/>
  <c r="F2897" i="13"/>
  <c r="F2896" i="13"/>
  <c r="F2895" i="13"/>
  <c r="F2894" i="13"/>
  <c r="F2893" i="13"/>
  <c r="F2892" i="13"/>
  <c r="F2891" i="13"/>
  <c r="F2890" i="13"/>
  <c r="F2889" i="13"/>
  <c r="F2888" i="13"/>
  <c r="F2887" i="13"/>
  <c r="F2886" i="13"/>
  <c r="F2885" i="13"/>
  <c r="F2884" i="13"/>
  <c r="F2883" i="13"/>
  <c r="F2882" i="13"/>
  <c r="F2881" i="13"/>
  <c r="F2880" i="13"/>
  <c r="F2879" i="13"/>
  <c r="F2878" i="13"/>
  <c r="F2877" i="13"/>
  <c r="F2876" i="13"/>
  <c r="F2875" i="13"/>
  <c r="F2874" i="13"/>
  <c r="F2873" i="13"/>
  <c r="F2872" i="13"/>
  <c r="F2871" i="13"/>
  <c r="F2870" i="13"/>
  <c r="F2869" i="13"/>
  <c r="F2868" i="13"/>
  <c r="F2867" i="13"/>
  <c r="F2866" i="13"/>
  <c r="F2865" i="13"/>
  <c r="F2864" i="13"/>
  <c r="F2863" i="13"/>
  <c r="F2862" i="13"/>
  <c r="F2861" i="13"/>
  <c r="F2860" i="13"/>
  <c r="F2859" i="13"/>
  <c r="F2858" i="13"/>
  <c r="F2857" i="13"/>
  <c r="F2856" i="13"/>
  <c r="F2855" i="13"/>
  <c r="F2854" i="13"/>
  <c r="F2853" i="13"/>
  <c r="F2852" i="13"/>
  <c r="F2851" i="13"/>
  <c r="F2850" i="13"/>
  <c r="F2849" i="13"/>
  <c r="F2848" i="13"/>
  <c r="F2847" i="13"/>
  <c r="F2846" i="13"/>
  <c r="F2845" i="13"/>
  <c r="F2844" i="13"/>
  <c r="F2843" i="13"/>
  <c r="F2842" i="13"/>
  <c r="F2841" i="13"/>
  <c r="F2840" i="13"/>
  <c r="F2839" i="13"/>
  <c r="F2838" i="13"/>
  <c r="F2837" i="13"/>
  <c r="F2836" i="13"/>
  <c r="F2835" i="13"/>
  <c r="F2834" i="13"/>
  <c r="F2833" i="13"/>
  <c r="F2832" i="13"/>
  <c r="F2831" i="13"/>
  <c r="F2830" i="13"/>
  <c r="F2829" i="13"/>
  <c r="F2828" i="13"/>
  <c r="F2827" i="13"/>
  <c r="F2826" i="13"/>
  <c r="F2825" i="13"/>
  <c r="F2824" i="13"/>
  <c r="F2823" i="13"/>
  <c r="F2822" i="13"/>
  <c r="F2821" i="13"/>
  <c r="F2820" i="13"/>
  <c r="F2819" i="13"/>
  <c r="F2818" i="13"/>
  <c r="F2817" i="13"/>
  <c r="F2816" i="13"/>
  <c r="F2815" i="13"/>
  <c r="F2814" i="13"/>
  <c r="F2813" i="13"/>
  <c r="F2812" i="13"/>
  <c r="F2811" i="13"/>
  <c r="F2810" i="13"/>
  <c r="F2809" i="13"/>
  <c r="F2808" i="13"/>
  <c r="F2807" i="13"/>
  <c r="F2806" i="13"/>
  <c r="F2805" i="13"/>
  <c r="F2804" i="13"/>
  <c r="F2803" i="13"/>
  <c r="F2802" i="13"/>
  <c r="F2801" i="13"/>
  <c r="F2800" i="13"/>
  <c r="F2799" i="13"/>
  <c r="F2798" i="13"/>
  <c r="F2797" i="13"/>
  <c r="F2796" i="13"/>
  <c r="F2795" i="13"/>
  <c r="F2794" i="13"/>
  <c r="F2793" i="13"/>
  <c r="F2792" i="13"/>
  <c r="F2791" i="13"/>
  <c r="F2790" i="13"/>
  <c r="F2789" i="13"/>
  <c r="F2788" i="13"/>
  <c r="F2787" i="13"/>
  <c r="F2786" i="13"/>
  <c r="F2785" i="13"/>
  <c r="F2784" i="13"/>
  <c r="F2783" i="13"/>
  <c r="F2782" i="13"/>
  <c r="F2781" i="13"/>
  <c r="F2780" i="13"/>
  <c r="F2779" i="13"/>
  <c r="F2778" i="13"/>
  <c r="F2777" i="13"/>
  <c r="F2776" i="13"/>
  <c r="F2775" i="13"/>
  <c r="F2774" i="13"/>
  <c r="F2773" i="13"/>
  <c r="F2772" i="13"/>
  <c r="F2771" i="13"/>
  <c r="F2770" i="13"/>
  <c r="F2769" i="13"/>
  <c r="F2768" i="13"/>
  <c r="F2767" i="13"/>
  <c r="F2766" i="13"/>
  <c r="F2765" i="13"/>
  <c r="F2764" i="13"/>
  <c r="F2763" i="13"/>
  <c r="F2762" i="13"/>
  <c r="F2761" i="13"/>
  <c r="F2760" i="13"/>
  <c r="F2759" i="13"/>
  <c r="F2758" i="13"/>
  <c r="F2757" i="13"/>
  <c r="F2756" i="13"/>
  <c r="F2755" i="13"/>
  <c r="F2754" i="13"/>
  <c r="F2753" i="13"/>
  <c r="F2752" i="13"/>
  <c r="F2751" i="13"/>
  <c r="F2750" i="13"/>
  <c r="F2749" i="13"/>
  <c r="F2748" i="13"/>
  <c r="F2747" i="13"/>
  <c r="F2746" i="13"/>
  <c r="F2745" i="13"/>
  <c r="F2744" i="13"/>
  <c r="F2743" i="13"/>
  <c r="F2742" i="13"/>
  <c r="F2741" i="13"/>
  <c r="F2740" i="13"/>
  <c r="F2739" i="13"/>
  <c r="F2738" i="13"/>
  <c r="F2737" i="13"/>
  <c r="F2736" i="13"/>
  <c r="F2735" i="13"/>
  <c r="F2734" i="13"/>
  <c r="F2733" i="13"/>
  <c r="F2732" i="13"/>
  <c r="F2731" i="13"/>
  <c r="F2730" i="13"/>
  <c r="F2729" i="13"/>
  <c r="F2728" i="13"/>
  <c r="F2727" i="13"/>
  <c r="F2726" i="13"/>
  <c r="F2725" i="13"/>
  <c r="F2724" i="13"/>
  <c r="F2723" i="13"/>
  <c r="F2722" i="13"/>
  <c r="F2721" i="13"/>
  <c r="F2720" i="13"/>
  <c r="F2719" i="13"/>
  <c r="F2718" i="13"/>
  <c r="F2717" i="13"/>
  <c r="F2716" i="13"/>
  <c r="F2715" i="13"/>
  <c r="F2714" i="13"/>
  <c r="F2713" i="13"/>
  <c r="F2712" i="13"/>
  <c r="F2711" i="13"/>
  <c r="F2710" i="13"/>
  <c r="F2709" i="13"/>
  <c r="F2708" i="13"/>
  <c r="F2707" i="13"/>
  <c r="F2706" i="13"/>
  <c r="F2705" i="13"/>
  <c r="F2704" i="13"/>
  <c r="F2703" i="13"/>
  <c r="F2702" i="13"/>
  <c r="F2701" i="13"/>
  <c r="F2700" i="13"/>
  <c r="F2699" i="13"/>
  <c r="F2698" i="13"/>
  <c r="F2697" i="13"/>
  <c r="F2696" i="13"/>
  <c r="F2695" i="13"/>
  <c r="F2694" i="13"/>
  <c r="F2693" i="13"/>
  <c r="F2692" i="13"/>
  <c r="F2691" i="13"/>
  <c r="F2690" i="13"/>
  <c r="F2689" i="13"/>
  <c r="F2688" i="13"/>
  <c r="F2687" i="13"/>
  <c r="F2686" i="13"/>
  <c r="F2685" i="13"/>
  <c r="F2684" i="13"/>
  <c r="F2683" i="13"/>
  <c r="F2682" i="13"/>
  <c r="F2681" i="13"/>
  <c r="F2680" i="13"/>
  <c r="F2679" i="13"/>
  <c r="F2678" i="13"/>
  <c r="F2677" i="13"/>
  <c r="F2676" i="13"/>
  <c r="F2675" i="13"/>
  <c r="F2674" i="13"/>
  <c r="F2673" i="13"/>
  <c r="F2672" i="13"/>
  <c r="F2671" i="13"/>
  <c r="F2670" i="13"/>
  <c r="F2669" i="13"/>
  <c r="F2668" i="13"/>
  <c r="F2667" i="13"/>
  <c r="F2666" i="13"/>
  <c r="F2665" i="13"/>
  <c r="F2664" i="13"/>
  <c r="F2663" i="13"/>
  <c r="F2662" i="13"/>
  <c r="F2661" i="13"/>
  <c r="F2660" i="13"/>
  <c r="F2659" i="13"/>
  <c r="F2658" i="13"/>
  <c r="F2657" i="13"/>
  <c r="F2656" i="13"/>
  <c r="F2655" i="13"/>
  <c r="F2654" i="13"/>
  <c r="F2653" i="13"/>
  <c r="F2652" i="13"/>
  <c r="F2651" i="13"/>
  <c r="F2650" i="13"/>
  <c r="F2649" i="13"/>
  <c r="F2648" i="13"/>
  <c r="F2647" i="13"/>
  <c r="F2646" i="13"/>
  <c r="F2645" i="13"/>
  <c r="F2644" i="13"/>
  <c r="F2643" i="13"/>
  <c r="F2642" i="13"/>
  <c r="F2641" i="13"/>
  <c r="F2640" i="13"/>
  <c r="F2639" i="13"/>
  <c r="F2638" i="13"/>
  <c r="F2637" i="13"/>
  <c r="F2636" i="13"/>
  <c r="F2635" i="13"/>
  <c r="F2634" i="13"/>
  <c r="F2633" i="13"/>
  <c r="F2632" i="13"/>
  <c r="F2631" i="13"/>
  <c r="F2630" i="13"/>
  <c r="F2629" i="13"/>
  <c r="F2628" i="13"/>
  <c r="F2627" i="13"/>
  <c r="F2626" i="13"/>
  <c r="F2625" i="13"/>
  <c r="F2624" i="13"/>
  <c r="F2623" i="13"/>
  <c r="F2622" i="13"/>
  <c r="F2621" i="13"/>
  <c r="F2620" i="13"/>
  <c r="F2619" i="13"/>
  <c r="F2618" i="13"/>
  <c r="F2617" i="13"/>
  <c r="F2616" i="13"/>
  <c r="F2615" i="13"/>
  <c r="F2614" i="13"/>
  <c r="F2613" i="13"/>
  <c r="F2612" i="13"/>
  <c r="F2611" i="13"/>
  <c r="F2610" i="13"/>
  <c r="F2609" i="13"/>
  <c r="F2608" i="13"/>
  <c r="F2607" i="13"/>
  <c r="F2606" i="13"/>
  <c r="F2605" i="13"/>
  <c r="F2604" i="13"/>
  <c r="F2603" i="13"/>
  <c r="F2602" i="13"/>
  <c r="F2601" i="13"/>
  <c r="F2600" i="13"/>
  <c r="F2599" i="13"/>
  <c r="F2598" i="13"/>
  <c r="F2597" i="13"/>
  <c r="F2596" i="13"/>
  <c r="F2595" i="13"/>
  <c r="F2594" i="13"/>
  <c r="F2593" i="13"/>
  <c r="F2592" i="13"/>
  <c r="F2591" i="13"/>
  <c r="F2590" i="13"/>
  <c r="F2589" i="13"/>
  <c r="F2588" i="13"/>
  <c r="F2587" i="13"/>
  <c r="F2586" i="13"/>
  <c r="F2585" i="13"/>
  <c r="F2584" i="13"/>
  <c r="F2583" i="13"/>
  <c r="F2582" i="13"/>
  <c r="F2581" i="13"/>
  <c r="F2580" i="13"/>
  <c r="F2579" i="13"/>
  <c r="F2578" i="13"/>
  <c r="F2577" i="13"/>
  <c r="F2576" i="13"/>
  <c r="F2575" i="13"/>
  <c r="F2574" i="13"/>
  <c r="F2573" i="13"/>
  <c r="F2572" i="13"/>
  <c r="F2571" i="13"/>
  <c r="F2570" i="13"/>
  <c r="F2569" i="13"/>
  <c r="F2568" i="13"/>
  <c r="F2567" i="13"/>
  <c r="F2566" i="13"/>
  <c r="F2565" i="13"/>
  <c r="F2564" i="13"/>
  <c r="F2563" i="13"/>
  <c r="F2562" i="13"/>
  <c r="F2561" i="13"/>
  <c r="F2560" i="13"/>
  <c r="F2559" i="13"/>
  <c r="F2558" i="13"/>
  <c r="F2557" i="13"/>
  <c r="F2556" i="13"/>
  <c r="F2555" i="13"/>
  <c r="F2554" i="13"/>
  <c r="F2553" i="13"/>
  <c r="F2552" i="13"/>
  <c r="F2551" i="13"/>
  <c r="F2550" i="13"/>
  <c r="F2549" i="13"/>
  <c r="F2548" i="13"/>
  <c r="F2547" i="13"/>
  <c r="F2546" i="13"/>
  <c r="F2545" i="13"/>
  <c r="F2544" i="13"/>
  <c r="F2543" i="13"/>
  <c r="F2542" i="13"/>
  <c r="F2541" i="13"/>
  <c r="F2540" i="13"/>
  <c r="F2539" i="13"/>
  <c r="F2538" i="13"/>
  <c r="F2537" i="13"/>
  <c r="F2536" i="13"/>
  <c r="F2535" i="13"/>
  <c r="F2534" i="13"/>
  <c r="F2533" i="13"/>
  <c r="F2532" i="13"/>
  <c r="F2531" i="13"/>
  <c r="F2530" i="13"/>
  <c r="F2529" i="13"/>
  <c r="F2528" i="13"/>
  <c r="F2527" i="13"/>
  <c r="F2526" i="13"/>
  <c r="F2525" i="13"/>
  <c r="F2524" i="13"/>
  <c r="F2523" i="13"/>
  <c r="F2522" i="13"/>
  <c r="F2521" i="13"/>
  <c r="F2520" i="13"/>
  <c r="F2519" i="13"/>
  <c r="F2518" i="13"/>
  <c r="F2517" i="13"/>
  <c r="F2516" i="13"/>
  <c r="F2515" i="13"/>
  <c r="F2514" i="13"/>
  <c r="F2513" i="13"/>
  <c r="F2512" i="13"/>
  <c r="F2511" i="13"/>
  <c r="F2510" i="13"/>
  <c r="F2509" i="13"/>
  <c r="F2508" i="13"/>
  <c r="F2507" i="13"/>
  <c r="F2506" i="13"/>
  <c r="F2505" i="13"/>
  <c r="F2504" i="13"/>
  <c r="F2503" i="13"/>
  <c r="F2502" i="13"/>
  <c r="F2501" i="13"/>
  <c r="F2500" i="13"/>
  <c r="F2499" i="13"/>
  <c r="F2498" i="13"/>
  <c r="F2497" i="13"/>
  <c r="F2496" i="13"/>
  <c r="F2495" i="13"/>
  <c r="F2494" i="13"/>
  <c r="F2493" i="13"/>
  <c r="F2492" i="13"/>
  <c r="F2491" i="13"/>
  <c r="F2490" i="13"/>
  <c r="F2489" i="13"/>
  <c r="F2488" i="13"/>
  <c r="F2487" i="13"/>
  <c r="F2486" i="13"/>
  <c r="F2485" i="13"/>
  <c r="F2484" i="13"/>
  <c r="F2483" i="13"/>
  <c r="F2482" i="13"/>
  <c r="F2481" i="13"/>
  <c r="F2480" i="13"/>
  <c r="F2479" i="13"/>
  <c r="F2478" i="13"/>
  <c r="F2477" i="13"/>
  <c r="F2476" i="13"/>
  <c r="F2475" i="13"/>
  <c r="F2474" i="13"/>
  <c r="F2473" i="13"/>
  <c r="F2472" i="13"/>
  <c r="F2471" i="13"/>
  <c r="F2470" i="13"/>
  <c r="F2469" i="13"/>
  <c r="F2468" i="13"/>
  <c r="F2467" i="13"/>
  <c r="F2466" i="13"/>
  <c r="F2465" i="13"/>
  <c r="F2464" i="13"/>
  <c r="F2463" i="13"/>
  <c r="F2462" i="13"/>
  <c r="F2461" i="13"/>
  <c r="F2460" i="13"/>
  <c r="F2459" i="13"/>
  <c r="F2458" i="13"/>
  <c r="F2457" i="13"/>
  <c r="F2456" i="13"/>
  <c r="F2455" i="13"/>
  <c r="F2454" i="13"/>
  <c r="F2453" i="13"/>
  <c r="F2452" i="13"/>
  <c r="F2451" i="13"/>
  <c r="F2450" i="13"/>
  <c r="F2449" i="13"/>
  <c r="F2448" i="13"/>
  <c r="F2447" i="13"/>
  <c r="F2446" i="13"/>
  <c r="F2445" i="13"/>
  <c r="F2444" i="13"/>
  <c r="F2443" i="13"/>
  <c r="F2442" i="13"/>
  <c r="F2441" i="13"/>
  <c r="F2440" i="13"/>
  <c r="F2439" i="13"/>
  <c r="F2438" i="13"/>
  <c r="F2437" i="13"/>
  <c r="F2436" i="13"/>
  <c r="F2435" i="13"/>
  <c r="F2434" i="13"/>
  <c r="F2433" i="13"/>
  <c r="F2432" i="13"/>
  <c r="F2431" i="13"/>
  <c r="F2430" i="13"/>
  <c r="F2429" i="13"/>
  <c r="F2428" i="13"/>
  <c r="F2427" i="13"/>
  <c r="F2426" i="13"/>
  <c r="F2425" i="13"/>
  <c r="F2424" i="13"/>
  <c r="F2423" i="13"/>
  <c r="F2422" i="13"/>
  <c r="F2421" i="13"/>
  <c r="F2420" i="13"/>
  <c r="F2419" i="13"/>
  <c r="F2418" i="13"/>
  <c r="F2417" i="13"/>
  <c r="F2416" i="13"/>
  <c r="F2415" i="13"/>
  <c r="F2414" i="13"/>
  <c r="F2413" i="13"/>
  <c r="F2412" i="13"/>
  <c r="F2411" i="13"/>
  <c r="F2410" i="13"/>
  <c r="F2409" i="13"/>
  <c r="F2408" i="13"/>
  <c r="F2407" i="13"/>
  <c r="F2406" i="13"/>
  <c r="F2405" i="13"/>
  <c r="F2404" i="13"/>
  <c r="F2403" i="13"/>
  <c r="F2402" i="13"/>
  <c r="F2401" i="13"/>
  <c r="F2400" i="13"/>
  <c r="F2399" i="13"/>
  <c r="F2398" i="13"/>
  <c r="F2397" i="13"/>
  <c r="F2396" i="13"/>
  <c r="F2395" i="13"/>
  <c r="F2394" i="13"/>
  <c r="F2393" i="13"/>
  <c r="F2392" i="13"/>
  <c r="F2391" i="13"/>
  <c r="F2390" i="13"/>
  <c r="F2389" i="13"/>
  <c r="F2388" i="13"/>
  <c r="F2387" i="13"/>
  <c r="F2386" i="13"/>
  <c r="F2385" i="13"/>
  <c r="F2384" i="13"/>
  <c r="F2383" i="13"/>
  <c r="F2382" i="13"/>
  <c r="F2381" i="13"/>
  <c r="F2380" i="13"/>
  <c r="F2379" i="13"/>
  <c r="F2378" i="13"/>
  <c r="F2377" i="13"/>
  <c r="F2376" i="13"/>
  <c r="F2375" i="13"/>
  <c r="F2374" i="13"/>
  <c r="F2373" i="13"/>
  <c r="F2372" i="13"/>
  <c r="F2371" i="13"/>
  <c r="F2370" i="13"/>
  <c r="F2369" i="13"/>
  <c r="F2368" i="13"/>
  <c r="F2367" i="13"/>
  <c r="F2366" i="13"/>
  <c r="F2365" i="13"/>
  <c r="F2364" i="13"/>
  <c r="F2363" i="13"/>
  <c r="F2362" i="13"/>
  <c r="F2361" i="13"/>
  <c r="F2360" i="13"/>
  <c r="F2359" i="13"/>
  <c r="F2358" i="13"/>
  <c r="F2357" i="13"/>
  <c r="F2356" i="13"/>
  <c r="F2355" i="13"/>
  <c r="F2354" i="13"/>
  <c r="F2353" i="13"/>
  <c r="F2352" i="13"/>
  <c r="F2351" i="13"/>
  <c r="F2350" i="13"/>
  <c r="F2349" i="13"/>
  <c r="F2348" i="13"/>
  <c r="F2347" i="13"/>
  <c r="F2346" i="13"/>
  <c r="F2345" i="13"/>
  <c r="F2344" i="13"/>
  <c r="F2343" i="13"/>
  <c r="F2342" i="13"/>
  <c r="F2341" i="13"/>
  <c r="F2340" i="13"/>
  <c r="F2339" i="13"/>
  <c r="F2338" i="13"/>
  <c r="F2337" i="13"/>
  <c r="F2336" i="13"/>
  <c r="F2335" i="13"/>
  <c r="F2334" i="13"/>
  <c r="F2333" i="13"/>
  <c r="F2332" i="13"/>
  <c r="F2331" i="13"/>
  <c r="F2330" i="13"/>
  <c r="F2329" i="13"/>
  <c r="F2328" i="13"/>
  <c r="F2327" i="13"/>
  <c r="F2326" i="13"/>
  <c r="F2325" i="13"/>
  <c r="F2324" i="13"/>
  <c r="F2323" i="13"/>
  <c r="F2322" i="13"/>
  <c r="F2321" i="13"/>
  <c r="F2320" i="13"/>
  <c r="F2319" i="13"/>
  <c r="F2318" i="13"/>
  <c r="F2317" i="13"/>
  <c r="F2316" i="13"/>
  <c r="F2315" i="13"/>
  <c r="F2314" i="13"/>
  <c r="F2313" i="13"/>
  <c r="F2312" i="13"/>
  <c r="F2311" i="13"/>
  <c r="F2310" i="13"/>
  <c r="F2309" i="13"/>
  <c r="F2308" i="13"/>
  <c r="F2307" i="13"/>
  <c r="F2306" i="13"/>
  <c r="F2305" i="13"/>
  <c r="F2304" i="13"/>
  <c r="F2303" i="13"/>
  <c r="F2302" i="13"/>
  <c r="F2301" i="13"/>
  <c r="F2300" i="13"/>
  <c r="F2299" i="13"/>
  <c r="F2298" i="13"/>
  <c r="F2297" i="13"/>
  <c r="F2296" i="13"/>
  <c r="F2295" i="13"/>
  <c r="F2294" i="13"/>
  <c r="F2293" i="13"/>
  <c r="F2292" i="13"/>
  <c r="F2291" i="13"/>
  <c r="F2290" i="13"/>
  <c r="F2289" i="13"/>
  <c r="F2288" i="13"/>
  <c r="F2287" i="13"/>
  <c r="F2286" i="13"/>
  <c r="F2285" i="13"/>
  <c r="F2284" i="13"/>
  <c r="F2283" i="13"/>
  <c r="F2282" i="13"/>
  <c r="F2281" i="13"/>
  <c r="F2280" i="13"/>
  <c r="F2279" i="13"/>
  <c r="F2278" i="13"/>
  <c r="F2277" i="13"/>
  <c r="F2276" i="13"/>
  <c r="F2275" i="13"/>
  <c r="F2274" i="13"/>
  <c r="F2273" i="13"/>
  <c r="F2272" i="13"/>
  <c r="F2271" i="13"/>
  <c r="F2270" i="13"/>
  <c r="F2269" i="13"/>
  <c r="F2268" i="13"/>
  <c r="F2267" i="13"/>
  <c r="F2266" i="13"/>
  <c r="F2265" i="13"/>
  <c r="F2264" i="13"/>
  <c r="F2263" i="13"/>
  <c r="F2262" i="13"/>
  <c r="F2261" i="13"/>
  <c r="F2260" i="13"/>
  <c r="F2259" i="13"/>
  <c r="F2258" i="13"/>
  <c r="F2257" i="13"/>
  <c r="F2256" i="13"/>
  <c r="F2255" i="13"/>
  <c r="F2254" i="13"/>
  <c r="F2253" i="13"/>
  <c r="F2252" i="13"/>
  <c r="F2251" i="13"/>
  <c r="F2250" i="13"/>
  <c r="F2249" i="13"/>
  <c r="F2248" i="13"/>
  <c r="F2247" i="13"/>
  <c r="F2246" i="13"/>
  <c r="F2245" i="13"/>
  <c r="F2244" i="13"/>
  <c r="F2243" i="13"/>
  <c r="F2242" i="13"/>
  <c r="F2241" i="13"/>
  <c r="F2240" i="13"/>
  <c r="F2239" i="13"/>
  <c r="F2238" i="13"/>
  <c r="F2237" i="13"/>
  <c r="F2236" i="13"/>
  <c r="F2235" i="13"/>
  <c r="F2234" i="13"/>
  <c r="F2233" i="13"/>
  <c r="F2232" i="13"/>
  <c r="F2231" i="13"/>
  <c r="F2230" i="13"/>
  <c r="F2229" i="13"/>
  <c r="F2228" i="13"/>
  <c r="F2227" i="13"/>
  <c r="F2226" i="13"/>
  <c r="F2225" i="13"/>
  <c r="F2224" i="13"/>
  <c r="F2223" i="13"/>
  <c r="F2222" i="13"/>
  <c r="F2221" i="13"/>
  <c r="F2220" i="13"/>
  <c r="F2219" i="13"/>
  <c r="F2218" i="13"/>
  <c r="F2217" i="13"/>
  <c r="F2216" i="13"/>
  <c r="F2215" i="13"/>
  <c r="F2214" i="13"/>
  <c r="F2213" i="13"/>
  <c r="F2212" i="13"/>
  <c r="F2211" i="13"/>
  <c r="F2210" i="13"/>
  <c r="F2209" i="13"/>
  <c r="F2208" i="13"/>
  <c r="F2207" i="13"/>
  <c r="F2206" i="13"/>
  <c r="F2205" i="13"/>
  <c r="F2204" i="13"/>
  <c r="F2203" i="13"/>
  <c r="F2202" i="13"/>
  <c r="F2201" i="13"/>
  <c r="F2200" i="13"/>
  <c r="F2199" i="13"/>
  <c r="F2198" i="13"/>
  <c r="F2197" i="13"/>
  <c r="F2196" i="13"/>
  <c r="F2195" i="13"/>
  <c r="F2194" i="13"/>
  <c r="F2193" i="13"/>
  <c r="F2192" i="13"/>
  <c r="F2191" i="13"/>
  <c r="F2190" i="13"/>
  <c r="F2189" i="13"/>
  <c r="F2188" i="13"/>
  <c r="F2187" i="13"/>
  <c r="F2186" i="13"/>
  <c r="F2185" i="13"/>
  <c r="F2184" i="13"/>
  <c r="F2183" i="13"/>
  <c r="F2182" i="13"/>
  <c r="F2181" i="13"/>
  <c r="F2180" i="13"/>
  <c r="F2179" i="13"/>
  <c r="F2178" i="13"/>
  <c r="F2177" i="13"/>
  <c r="F2176" i="13"/>
  <c r="F2175" i="13"/>
  <c r="F2174" i="13"/>
  <c r="F2173" i="13"/>
  <c r="F2172" i="13"/>
  <c r="F2171" i="13"/>
  <c r="F2170" i="13"/>
  <c r="F2169" i="13"/>
  <c r="F2168" i="13"/>
  <c r="F2167" i="13"/>
  <c r="F2166" i="13"/>
  <c r="F2165" i="13"/>
  <c r="F2164" i="13"/>
  <c r="F2163" i="13"/>
  <c r="F2162" i="13"/>
  <c r="F2161" i="13"/>
  <c r="F2160" i="13"/>
  <c r="F2159" i="13"/>
  <c r="F2158" i="13"/>
  <c r="F2157" i="13"/>
  <c r="F2156" i="13"/>
  <c r="F2155" i="13"/>
  <c r="F2154" i="13"/>
  <c r="F2153" i="13"/>
  <c r="F2152" i="13"/>
  <c r="F2151" i="13"/>
  <c r="F2150" i="13"/>
  <c r="F2149" i="13"/>
  <c r="F2148" i="13"/>
  <c r="F2147" i="13"/>
  <c r="F2146" i="13"/>
  <c r="F2145" i="13"/>
  <c r="F2144" i="13"/>
  <c r="F2143" i="13"/>
  <c r="F2142" i="13"/>
  <c r="F2141" i="13"/>
  <c r="F2140" i="13"/>
  <c r="F2139" i="13"/>
  <c r="F2138" i="13"/>
  <c r="F2137" i="13"/>
  <c r="F2136" i="13"/>
  <c r="F2135" i="13"/>
  <c r="F2134" i="13"/>
  <c r="F2133" i="13"/>
  <c r="F2132" i="13"/>
  <c r="F2131" i="13"/>
  <c r="F2130" i="13"/>
  <c r="F2129" i="13"/>
  <c r="F2128" i="13"/>
  <c r="F2127" i="13"/>
  <c r="F2126" i="13"/>
  <c r="F2125" i="13"/>
  <c r="F2124" i="13"/>
  <c r="F2123" i="13"/>
  <c r="F2122" i="13"/>
  <c r="F2121" i="13"/>
  <c r="F2120" i="13"/>
  <c r="F2119" i="13"/>
  <c r="F2118" i="13"/>
  <c r="F2117" i="13"/>
  <c r="F2116" i="13"/>
  <c r="F2115" i="13"/>
  <c r="F2114" i="13"/>
  <c r="F2113" i="13"/>
  <c r="F2112" i="13"/>
  <c r="F2111" i="13"/>
  <c r="F2110" i="13"/>
  <c r="F2109" i="13"/>
  <c r="F2108" i="13"/>
  <c r="F2107" i="13"/>
  <c r="F2106" i="13"/>
  <c r="F2105" i="13"/>
  <c r="F2104" i="13"/>
  <c r="F2103" i="13"/>
  <c r="F2102" i="13"/>
  <c r="F2101" i="13"/>
  <c r="F2100" i="13"/>
  <c r="F2099" i="13"/>
  <c r="F2098" i="13"/>
  <c r="F2097" i="13"/>
  <c r="F2096" i="13"/>
  <c r="F2095" i="13"/>
  <c r="F2094" i="13"/>
  <c r="F2093" i="13"/>
  <c r="F2092" i="13"/>
  <c r="F2091" i="13"/>
  <c r="F2090" i="13"/>
  <c r="F2089" i="13"/>
  <c r="F2088" i="13"/>
  <c r="F2087" i="13"/>
  <c r="F2086" i="13"/>
  <c r="F2085" i="13"/>
  <c r="F2084" i="13"/>
  <c r="F2083" i="13"/>
  <c r="F2082" i="13"/>
  <c r="F2081" i="13"/>
  <c r="F2080" i="13"/>
  <c r="F2079" i="13"/>
  <c r="F2078" i="13"/>
  <c r="F2077" i="13"/>
  <c r="F2076" i="13"/>
  <c r="F2075" i="13"/>
  <c r="F2074" i="13"/>
  <c r="F2073" i="13"/>
  <c r="F2072" i="13"/>
  <c r="F2071" i="13"/>
  <c r="F2070" i="13"/>
  <c r="F2069" i="13"/>
  <c r="F2068" i="13"/>
  <c r="F2067" i="13"/>
  <c r="F2066" i="13"/>
  <c r="F2065" i="13"/>
  <c r="F2064" i="13"/>
  <c r="F2063" i="13"/>
  <c r="F2062" i="13"/>
  <c r="F2061" i="13"/>
  <c r="F2060" i="13"/>
  <c r="F2059" i="13"/>
  <c r="F2058" i="13"/>
  <c r="F2057" i="13"/>
  <c r="F2056" i="13"/>
  <c r="F2055" i="13"/>
  <c r="F2054" i="13"/>
  <c r="F2053" i="13"/>
  <c r="F2052" i="13"/>
  <c r="F2051" i="13"/>
  <c r="F2050" i="13"/>
  <c r="F2049" i="13"/>
  <c r="F2048" i="13"/>
  <c r="F2047" i="13"/>
  <c r="F2046" i="13"/>
  <c r="F2045" i="13"/>
  <c r="F2044" i="13"/>
  <c r="F2043" i="13"/>
  <c r="F2042" i="13"/>
  <c r="F2041" i="13"/>
  <c r="F2040" i="13"/>
  <c r="F2039" i="13"/>
  <c r="F2038" i="13"/>
  <c r="F2037" i="13"/>
  <c r="F2036" i="13"/>
  <c r="F2035" i="13"/>
  <c r="F2034" i="13"/>
  <c r="F2033" i="13"/>
  <c r="F2032" i="13"/>
  <c r="F2031" i="13"/>
  <c r="F2030" i="13"/>
  <c r="F2029" i="13"/>
  <c r="F2028" i="13"/>
  <c r="F2027" i="13"/>
  <c r="F2026" i="13"/>
  <c r="F2025" i="13"/>
  <c r="F2024" i="13"/>
  <c r="F2023" i="13"/>
  <c r="F2022" i="13"/>
  <c r="F2021" i="13"/>
  <c r="F2020" i="13"/>
  <c r="F2019" i="13"/>
  <c r="F2018" i="13"/>
  <c r="F2017" i="13"/>
  <c r="F2016" i="13"/>
  <c r="F2015" i="13"/>
  <c r="F2014" i="13"/>
  <c r="F2013" i="13"/>
  <c r="F2012" i="13"/>
  <c r="F2011" i="13"/>
  <c r="F2010" i="13"/>
  <c r="F2009" i="13"/>
  <c r="F2008" i="13"/>
  <c r="F2007" i="13"/>
  <c r="F2006" i="13"/>
  <c r="F2005" i="13"/>
  <c r="F2004" i="13"/>
  <c r="F2003" i="13"/>
  <c r="F2002" i="13"/>
  <c r="F2001" i="13"/>
  <c r="F2000" i="13"/>
  <c r="F1999" i="13"/>
  <c r="F1998" i="13"/>
  <c r="F1997" i="13"/>
  <c r="F1996" i="13"/>
  <c r="F1995" i="13"/>
  <c r="F1994" i="13"/>
  <c r="F1993" i="13"/>
  <c r="F1992" i="13"/>
  <c r="F1991" i="13"/>
  <c r="F1990" i="13"/>
  <c r="F1989" i="13"/>
  <c r="F1988" i="13"/>
  <c r="F1987" i="13"/>
  <c r="F1986" i="13"/>
  <c r="F1985" i="13"/>
  <c r="F1984" i="13"/>
  <c r="F1983" i="13"/>
  <c r="F1982" i="13"/>
  <c r="F1981" i="13"/>
  <c r="F1980" i="13"/>
  <c r="F1979" i="13"/>
  <c r="F1978" i="13"/>
  <c r="F1977" i="13"/>
  <c r="F1976" i="13"/>
  <c r="F1975" i="13"/>
  <c r="F1974" i="13"/>
  <c r="F1973" i="13"/>
  <c r="F1972" i="13"/>
  <c r="F1971" i="13"/>
  <c r="F1970" i="13"/>
  <c r="F1969" i="13"/>
  <c r="F1968" i="13"/>
  <c r="F1967" i="13"/>
  <c r="F1966" i="13"/>
  <c r="F1965" i="13"/>
  <c r="F1964" i="13"/>
  <c r="F1963" i="13"/>
  <c r="F1962" i="13"/>
  <c r="F1961" i="13"/>
  <c r="F1960" i="13"/>
  <c r="F1959" i="13"/>
  <c r="F1958" i="13"/>
  <c r="F1957" i="13"/>
  <c r="F1956" i="13"/>
  <c r="F1955" i="13"/>
  <c r="F1954" i="13"/>
  <c r="F1953" i="13"/>
  <c r="F1952" i="13"/>
  <c r="F1951" i="13"/>
  <c r="F1950" i="13"/>
  <c r="F1949" i="13"/>
  <c r="F1948" i="13"/>
  <c r="F1947" i="13"/>
  <c r="F1946" i="13"/>
  <c r="F1945" i="13"/>
  <c r="F1944" i="13"/>
  <c r="F1943" i="13"/>
  <c r="F1942" i="13"/>
  <c r="F1941" i="13"/>
  <c r="F1940" i="13"/>
  <c r="F1939" i="13"/>
  <c r="F1938" i="13"/>
  <c r="F1937" i="13"/>
  <c r="F1936" i="13"/>
  <c r="F1935" i="13"/>
  <c r="F1934" i="13"/>
  <c r="F1933" i="13"/>
  <c r="F1932" i="13"/>
  <c r="F1931" i="13"/>
  <c r="F1930" i="13"/>
  <c r="F1929" i="13"/>
  <c r="F1928" i="13"/>
  <c r="F1927" i="13"/>
  <c r="F1926" i="13"/>
  <c r="F1925" i="13"/>
  <c r="F1924" i="13"/>
  <c r="F1923" i="13"/>
  <c r="F1922" i="13"/>
  <c r="F1921" i="13"/>
  <c r="F1920" i="13"/>
  <c r="F1919" i="13"/>
  <c r="F1918" i="13"/>
  <c r="F1917" i="13"/>
  <c r="F1916" i="13"/>
  <c r="F1915" i="13"/>
  <c r="F1914" i="13"/>
  <c r="F1913" i="13"/>
  <c r="F1912" i="13"/>
  <c r="F1911" i="13"/>
  <c r="F1910" i="13"/>
  <c r="F1909" i="13"/>
  <c r="F1908" i="13"/>
  <c r="F1907" i="13"/>
  <c r="F1906" i="13"/>
  <c r="F1905" i="13"/>
  <c r="F1904" i="13"/>
  <c r="F1903" i="13"/>
  <c r="F1902" i="13"/>
  <c r="F1901" i="13"/>
  <c r="F1900" i="13"/>
  <c r="F1899" i="13"/>
  <c r="F1898" i="13"/>
  <c r="F1897" i="13"/>
  <c r="F1896" i="13"/>
  <c r="F1895" i="13"/>
  <c r="F1894" i="13"/>
  <c r="F1893" i="13"/>
  <c r="F1892" i="13"/>
  <c r="F1891" i="13"/>
  <c r="F1890" i="13"/>
  <c r="F1889" i="13"/>
  <c r="F1888" i="13"/>
  <c r="F1887" i="13"/>
  <c r="F1886" i="13"/>
  <c r="F1885" i="13"/>
  <c r="F1884" i="13"/>
  <c r="F1883" i="13"/>
  <c r="F1882" i="13"/>
  <c r="F1881" i="13"/>
  <c r="F1880" i="13"/>
  <c r="F1879" i="13"/>
  <c r="F1878" i="13"/>
  <c r="F1877" i="13"/>
  <c r="F1876" i="13"/>
  <c r="F1875" i="13"/>
  <c r="F1874" i="13"/>
  <c r="F1873" i="13"/>
  <c r="F1872" i="13"/>
  <c r="F1871" i="13"/>
  <c r="F1870" i="13"/>
  <c r="F1869" i="13"/>
  <c r="F1868" i="13"/>
  <c r="F1867" i="13"/>
  <c r="F1866" i="13"/>
  <c r="F1865" i="13"/>
  <c r="F1864" i="13"/>
  <c r="F1863" i="13"/>
  <c r="F1862" i="13"/>
  <c r="F1861" i="13"/>
  <c r="F1860" i="13"/>
  <c r="F1859" i="13"/>
  <c r="F1858" i="13"/>
  <c r="F1857" i="13"/>
  <c r="F1856" i="13"/>
  <c r="F1855" i="13"/>
  <c r="F1854" i="13"/>
  <c r="F1853" i="13"/>
  <c r="F1852" i="13"/>
  <c r="F1851" i="13"/>
  <c r="F1850" i="13"/>
  <c r="F1849" i="13"/>
  <c r="F1848" i="13"/>
  <c r="F1847" i="13"/>
  <c r="F1846" i="13"/>
  <c r="F1845" i="13"/>
  <c r="F1844" i="13"/>
  <c r="F1843" i="13"/>
  <c r="F1842" i="13"/>
  <c r="F1841" i="13"/>
  <c r="F1840" i="13"/>
  <c r="F1839" i="13"/>
  <c r="F1838" i="13"/>
  <c r="F1837" i="13"/>
  <c r="F1836" i="13"/>
  <c r="F1835" i="13"/>
  <c r="F1834" i="13"/>
  <c r="F1833" i="13"/>
  <c r="F1832" i="13"/>
  <c r="F1831" i="13"/>
  <c r="F1830" i="13"/>
  <c r="F1829" i="13"/>
  <c r="F1828" i="13"/>
  <c r="F1827" i="13"/>
  <c r="F1826" i="13"/>
  <c r="F1825" i="13"/>
  <c r="F1824" i="13"/>
  <c r="F1823" i="13"/>
  <c r="F1822" i="13"/>
  <c r="F1821" i="13"/>
  <c r="F1820" i="13"/>
  <c r="F1819" i="13"/>
  <c r="F1818" i="13"/>
  <c r="F1817" i="13"/>
  <c r="F1816" i="13"/>
  <c r="F1815" i="13"/>
  <c r="F1814" i="13"/>
  <c r="F1813" i="13"/>
  <c r="F1812" i="13"/>
  <c r="F1811" i="13"/>
  <c r="F1810" i="13"/>
  <c r="F1809" i="13"/>
  <c r="F1808" i="13"/>
  <c r="F1807" i="13"/>
  <c r="F1806" i="13"/>
  <c r="F1805" i="13"/>
  <c r="F1804" i="13"/>
  <c r="F1803" i="13"/>
  <c r="F1802" i="13"/>
  <c r="F1801" i="13"/>
  <c r="F1800" i="13"/>
  <c r="F1799" i="13"/>
  <c r="F1798" i="13"/>
  <c r="F1797" i="13"/>
  <c r="F1796" i="13"/>
  <c r="F1795" i="13"/>
  <c r="F1794" i="13"/>
  <c r="F1793" i="13"/>
  <c r="F1792" i="13"/>
  <c r="F1791" i="13"/>
  <c r="F1790" i="13"/>
  <c r="F1789" i="13"/>
  <c r="F1788" i="13"/>
  <c r="F1787" i="13"/>
  <c r="F1786" i="13"/>
  <c r="F1785" i="13"/>
  <c r="F1784" i="13"/>
  <c r="F1783" i="13"/>
  <c r="F1782" i="13"/>
  <c r="F1781" i="13"/>
  <c r="F1780" i="13"/>
  <c r="F1779" i="13"/>
  <c r="F1778" i="13"/>
  <c r="F1777" i="13"/>
  <c r="F1776" i="13"/>
  <c r="F1775" i="13"/>
  <c r="F1774" i="13"/>
  <c r="F1773" i="13"/>
  <c r="F1772" i="13"/>
  <c r="F1771" i="13"/>
  <c r="F1770" i="13"/>
  <c r="F1769" i="13"/>
  <c r="F1768" i="13"/>
  <c r="F1767" i="13"/>
  <c r="F1766" i="13"/>
  <c r="F1765" i="13"/>
  <c r="F1764" i="13"/>
  <c r="F1763" i="13"/>
  <c r="F1762" i="13"/>
  <c r="F1761" i="13"/>
  <c r="F1760" i="13"/>
  <c r="F1759" i="13"/>
  <c r="F1758" i="13"/>
  <c r="F1757" i="13"/>
  <c r="F1756" i="13"/>
  <c r="F1755" i="13"/>
  <c r="F1754" i="13"/>
  <c r="F1753" i="13"/>
  <c r="F1752" i="13"/>
  <c r="F1751" i="13"/>
  <c r="F1750" i="13"/>
  <c r="F1749" i="13"/>
  <c r="F1748" i="13"/>
  <c r="F1747" i="13"/>
  <c r="F1746" i="13"/>
  <c r="F1745" i="13"/>
  <c r="F1744" i="13"/>
  <c r="F1743" i="13"/>
  <c r="F1742" i="13"/>
  <c r="F1741" i="13"/>
  <c r="F1740" i="13"/>
  <c r="F1739" i="13"/>
  <c r="F1738" i="13"/>
  <c r="F1737" i="13"/>
  <c r="F1736" i="13"/>
  <c r="F1735" i="13"/>
  <c r="F1734" i="13"/>
  <c r="F1733" i="13"/>
  <c r="F1732" i="13"/>
  <c r="F1731" i="13"/>
  <c r="F1730" i="13"/>
  <c r="F1729" i="13"/>
  <c r="F1728" i="13"/>
  <c r="F1727" i="13"/>
  <c r="F1726" i="13"/>
  <c r="F1725" i="13"/>
  <c r="F1724" i="13"/>
  <c r="F1723" i="13"/>
  <c r="F1722" i="13"/>
  <c r="F1721" i="13"/>
  <c r="F1720" i="13"/>
  <c r="F1719" i="13"/>
  <c r="F1718" i="13"/>
  <c r="F1717" i="13"/>
  <c r="F1716" i="13"/>
  <c r="F1715" i="13"/>
  <c r="F1714" i="13"/>
  <c r="F1713" i="13"/>
  <c r="F1712" i="13"/>
  <c r="F1711" i="13"/>
  <c r="F1710" i="13"/>
  <c r="F1709" i="13"/>
  <c r="F1708" i="13"/>
  <c r="F1707" i="13"/>
  <c r="F1706" i="13"/>
  <c r="F1705" i="13"/>
  <c r="F1704" i="13"/>
  <c r="F1703" i="13"/>
  <c r="F1702" i="13"/>
  <c r="F1701" i="13"/>
  <c r="F1700" i="13"/>
  <c r="F1699" i="13"/>
  <c r="F1698" i="13"/>
  <c r="F1697" i="13"/>
  <c r="F1696" i="13"/>
  <c r="F1695" i="13"/>
  <c r="F1694" i="13"/>
  <c r="F1693" i="13"/>
  <c r="F1692" i="13"/>
  <c r="F1691" i="13"/>
  <c r="F1690" i="13"/>
  <c r="F1689" i="13"/>
  <c r="F1688" i="13"/>
  <c r="F1687" i="13"/>
  <c r="F1686" i="13"/>
  <c r="F1685" i="13"/>
  <c r="F1684" i="13"/>
  <c r="F1683" i="13"/>
  <c r="F1682" i="13"/>
  <c r="F1681" i="13"/>
  <c r="F1680" i="13"/>
  <c r="F1679" i="13"/>
  <c r="F1678" i="13"/>
  <c r="F1677" i="13"/>
  <c r="F1676" i="13"/>
  <c r="F1675" i="13"/>
  <c r="F1674" i="13"/>
  <c r="F1673" i="13"/>
  <c r="F1672" i="13"/>
  <c r="F1671" i="13"/>
  <c r="F1670" i="13"/>
  <c r="F1669" i="13"/>
  <c r="F1668" i="13"/>
  <c r="F1667" i="13"/>
  <c r="F1666" i="13"/>
  <c r="F1665" i="13"/>
  <c r="F1664" i="13"/>
  <c r="F1663" i="13"/>
  <c r="F1662" i="13"/>
  <c r="F1661" i="13"/>
  <c r="F1660" i="13"/>
  <c r="F1659" i="13"/>
  <c r="F1658" i="13"/>
  <c r="F1657" i="13"/>
  <c r="F1656" i="13"/>
  <c r="F1655" i="13"/>
  <c r="F1654" i="13"/>
  <c r="F1653" i="13"/>
  <c r="F1652" i="13"/>
  <c r="F1651" i="13"/>
  <c r="F1650" i="13"/>
  <c r="F1649" i="13"/>
  <c r="F1648" i="13"/>
  <c r="F1647" i="13"/>
  <c r="F1646" i="13"/>
  <c r="F1645" i="13"/>
  <c r="F1644" i="13"/>
  <c r="F1643" i="13"/>
  <c r="F1642" i="13"/>
  <c r="F1641" i="13"/>
  <c r="F1640" i="13"/>
  <c r="F1639" i="13"/>
  <c r="F1638" i="13"/>
  <c r="F1637" i="13"/>
  <c r="F1636" i="13"/>
  <c r="F1635" i="13"/>
  <c r="F1634" i="13"/>
  <c r="F1633" i="13"/>
  <c r="F1632" i="13"/>
  <c r="F1631" i="13"/>
  <c r="F1630" i="13"/>
  <c r="F1629" i="13"/>
  <c r="F1628" i="13"/>
  <c r="F1627" i="13"/>
  <c r="F1626" i="13"/>
  <c r="F1625" i="13"/>
  <c r="F1624" i="13"/>
  <c r="F1623" i="13"/>
  <c r="F1622" i="13"/>
  <c r="F1621" i="13"/>
  <c r="F1620" i="13"/>
  <c r="F1619" i="13"/>
  <c r="F1618" i="13"/>
  <c r="F1617" i="13"/>
  <c r="F1616" i="13"/>
  <c r="F1615" i="13"/>
  <c r="F1614" i="13"/>
  <c r="F1613" i="13"/>
  <c r="F1612" i="13"/>
  <c r="F1611" i="13"/>
  <c r="F1610" i="13"/>
  <c r="F1609" i="13"/>
  <c r="F1608" i="13"/>
  <c r="F1607" i="13"/>
  <c r="F1606" i="13"/>
  <c r="F1605" i="13"/>
  <c r="F1604" i="13"/>
  <c r="F1603" i="13"/>
  <c r="F1602" i="13"/>
  <c r="F1601" i="13"/>
  <c r="F1600" i="13"/>
  <c r="F1599" i="13"/>
  <c r="F1598" i="13"/>
  <c r="F1597" i="13"/>
  <c r="F1596" i="13"/>
  <c r="F1595" i="13"/>
  <c r="F1594" i="13"/>
  <c r="F1593" i="13"/>
  <c r="F1592" i="13"/>
  <c r="F1591" i="13"/>
  <c r="F1590" i="13"/>
  <c r="F1589" i="13"/>
  <c r="F1588" i="13"/>
  <c r="F1587" i="13"/>
  <c r="F1586" i="13"/>
  <c r="F1585" i="13"/>
  <c r="F1584" i="13"/>
  <c r="F1583" i="13"/>
  <c r="F1582" i="13"/>
  <c r="F1581" i="13"/>
  <c r="F1580" i="13"/>
  <c r="F1579" i="13"/>
  <c r="F1578" i="13"/>
  <c r="F1577" i="13"/>
  <c r="F1576" i="13"/>
  <c r="F1575" i="13"/>
  <c r="F1574" i="13"/>
  <c r="F1573" i="13"/>
  <c r="F1572" i="13"/>
  <c r="F1571" i="13"/>
  <c r="F1570" i="13"/>
  <c r="F1569" i="13"/>
  <c r="F1568" i="13"/>
  <c r="F1567" i="13"/>
  <c r="F1566" i="13"/>
  <c r="F1565" i="13"/>
  <c r="F1564" i="13"/>
  <c r="F1563" i="13"/>
  <c r="F1562" i="13"/>
  <c r="F1561" i="13"/>
  <c r="F1560" i="13"/>
  <c r="F1559" i="13"/>
  <c r="F1558" i="13"/>
  <c r="F1557" i="13"/>
  <c r="F1556" i="13"/>
  <c r="F1555" i="13"/>
  <c r="F1554" i="13"/>
  <c r="F1553" i="13"/>
  <c r="F1552" i="13"/>
  <c r="F1551" i="13"/>
  <c r="F1550" i="13"/>
  <c r="F1549" i="13"/>
  <c r="F1548" i="13"/>
  <c r="F1547" i="13"/>
  <c r="F1546" i="13"/>
  <c r="F1545" i="13"/>
  <c r="F1544" i="13"/>
  <c r="F1543" i="13"/>
  <c r="F1542" i="13"/>
  <c r="F1541" i="13"/>
  <c r="F1540" i="13"/>
  <c r="F1539" i="13"/>
  <c r="F1538" i="13"/>
  <c r="F1537" i="13"/>
  <c r="F1536" i="13"/>
  <c r="F1535" i="13"/>
  <c r="F1534" i="13"/>
  <c r="F1533" i="13"/>
  <c r="F1532" i="13"/>
  <c r="F1531" i="13"/>
  <c r="F1530" i="13"/>
  <c r="F1529" i="13"/>
  <c r="F1528" i="13"/>
  <c r="F1527" i="13"/>
  <c r="F1526" i="13"/>
  <c r="F1525" i="13"/>
  <c r="F1524" i="13"/>
  <c r="F1523" i="13"/>
  <c r="F1522" i="13"/>
  <c r="F1521" i="13"/>
  <c r="F1520" i="13"/>
  <c r="F1519" i="13"/>
  <c r="F1518" i="13"/>
  <c r="F1517" i="13"/>
  <c r="F1516" i="13"/>
  <c r="F1515" i="13"/>
  <c r="F1514" i="13"/>
  <c r="F1513" i="13"/>
  <c r="F1512" i="13"/>
  <c r="F1511" i="13"/>
  <c r="F1510" i="13"/>
  <c r="F1509" i="13"/>
  <c r="F1508" i="13"/>
  <c r="F1507" i="13"/>
  <c r="F1506" i="13"/>
  <c r="F1505" i="13"/>
  <c r="F1504" i="13"/>
  <c r="F1503" i="13"/>
  <c r="F1502" i="13"/>
  <c r="F1501" i="13"/>
  <c r="F1500" i="13"/>
  <c r="F1499" i="13"/>
  <c r="F1498" i="13"/>
  <c r="F1497" i="13"/>
  <c r="F1496" i="13"/>
  <c r="F1495" i="13"/>
  <c r="F1494" i="13"/>
  <c r="F1493" i="13"/>
  <c r="F1492" i="13"/>
  <c r="F1491" i="13"/>
  <c r="F1490" i="13"/>
  <c r="F1489" i="13"/>
  <c r="F1488" i="13"/>
  <c r="F1487" i="13"/>
  <c r="F1486" i="13"/>
  <c r="F1485" i="13"/>
  <c r="F1484" i="13"/>
  <c r="F1483" i="13"/>
  <c r="F1482" i="13"/>
  <c r="F1481" i="13"/>
  <c r="F1480" i="13"/>
  <c r="F1479" i="13"/>
  <c r="F1478" i="13"/>
  <c r="F1477" i="13"/>
  <c r="F1476" i="13"/>
  <c r="F1475" i="13"/>
  <c r="F1474" i="13"/>
  <c r="F1473" i="13"/>
  <c r="F1472" i="13"/>
  <c r="F1471" i="13"/>
  <c r="F1470" i="13"/>
  <c r="F1469" i="13"/>
  <c r="F1468" i="13"/>
  <c r="F1467" i="13"/>
  <c r="F1466" i="13"/>
  <c r="F1465" i="13"/>
  <c r="F1464" i="13"/>
  <c r="F1463" i="13"/>
  <c r="F1462" i="13"/>
  <c r="F1461" i="13"/>
  <c r="F1460" i="13"/>
  <c r="F1459" i="13"/>
  <c r="F1458" i="13"/>
  <c r="F1457" i="13"/>
  <c r="F1456" i="13"/>
  <c r="F1455" i="13"/>
  <c r="F1454" i="13"/>
  <c r="F1453" i="13"/>
  <c r="F1452" i="13"/>
  <c r="F1451" i="13"/>
  <c r="F1450" i="13"/>
  <c r="F1449" i="13"/>
  <c r="F1448" i="13"/>
  <c r="F1447" i="13"/>
  <c r="F1446" i="13"/>
  <c r="F1445" i="13"/>
  <c r="F1444" i="13"/>
  <c r="F1443" i="13"/>
  <c r="F1442" i="13"/>
  <c r="F1441" i="13"/>
  <c r="F1440" i="13"/>
  <c r="F1439" i="13"/>
  <c r="F1438" i="13"/>
  <c r="F1437" i="13"/>
  <c r="F1436" i="13"/>
  <c r="F1435" i="13"/>
  <c r="F1434" i="13"/>
  <c r="F1433" i="13"/>
  <c r="F1432" i="13"/>
  <c r="F1431" i="13"/>
  <c r="F1430" i="13"/>
  <c r="F1429" i="13"/>
  <c r="F1428" i="13"/>
  <c r="F1427" i="13"/>
  <c r="F1426" i="13"/>
  <c r="F1425" i="13"/>
  <c r="F1424" i="13"/>
  <c r="F1423" i="13"/>
  <c r="F1422" i="13"/>
  <c r="F1421" i="13"/>
  <c r="F1420" i="13"/>
  <c r="F1419" i="13"/>
  <c r="F1418" i="13"/>
  <c r="F1417" i="13"/>
  <c r="F1416" i="13"/>
  <c r="F1415" i="13"/>
  <c r="F1414" i="13"/>
  <c r="F1413" i="13"/>
  <c r="F1412" i="13"/>
  <c r="F1411" i="13"/>
  <c r="F1410" i="13"/>
  <c r="F1409" i="13"/>
  <c r="F1408" i="13"/>
  <c r="F1407" i="13"/>
  <c r="F1406" i="13"/>
  <c r="F1405" i="13"/>
  <c r="F1404" i="13"/>
  <c r="F1403" i="13"/>
  <c r="F1402" i="13"/>
  <c r="F1401" i="13"/>
  <c r="F1400" i="13"/>
  <c r="F1399" i="13"/>
  <c r="F1398" i="13"/>
  <c r="F1397" i="13"/>
  <c r="F1396" i="13"/>
  <c r="F1395" i="13"/>
  <c r="F1394" i="13"/>
  <c r="F1393" i="13"/>
  <c r="F1392" i="13"/>
  <c r="F1391" i="13"/>
  <c r="F1390" i="13"/>
  <c r="F1389" i="13"/>
  <c r="F1388" i="13"/>
  <c r="F1387" i="13"/>
  <c r="F1386" i="13"/>
  <c r="F1385" i="13"/>
  <c r="F1384" i="13"/>
  <c r="F1383" i="13"/>
  <c r="F1382" i="13"/>
  <c r="F1381" i="13"/>
  <c r="F1380" i="13"/>
  <c r="F1379" i="13"/>
  <c r="F1378" i="13"/>
  <c r="F1377" i="13"/>
  <c r="F1376" i="13"/>
  <c r="F1375" i="13"/>
  <c r="F1374" i="13"/>
  <c r="F1373" i="13"/>
  <c r="F1372" i="13"/>
  <c r="F1371" i="13"/>
  <c r="F1370" i="13"/>
  <c r="F1369" i="13"/>
  <c r="F1368" i="13"/>
  <c r="F1367" i="13"/>
  <c r="F1366" i="13"/>
  <c r="F1365" i="13"/>
  <c r="F1364" i="13"/>
  <c r="F1363" i="13"/>
  <c r="F1362" i="13"/>
  <c r="F1361" i="13"/>
  <c r="F1360" i="13"/>
  <c r="F1359" i="13"/>
  <c r="F1358" i="13"/>
  <c r="F1357" i="13"/>
  <c r="F1356" i="13"/>
  <c r="F1355" i="13"/>
  <c r="F1354" i="13"/>
  <c r="F1353" i="13"/>
  <c r="F1352" i="13"/>
  <c r="F1351" i="13"/>
  <c r="F1350" i="13"/>
  <c r="F1349" i="13"/>
  <c r="F1348" i="13"/>
  <c r="F1347" i="13"/>
  <c r="F1346" i="13"/>
  <c r="F1345" i="13"/>
  <c r="F1344" i="13"/>
  <c r="F1343" i="13"/>
  <c r="F1342" i="13"/>
  <c r="F1341" i="13"/>
  <c r="F1340" i="13"/>
  <c r="F1339" i="13"/>
  <c r="F1338" i="13"/>
  <c r="F1337" i="13"/>
  <c r="F1336" i="13"/>
  <c r="F1335" i="13"/>
  <c r="F1334" i="13"/>
  <c r="F1333" i="13"/>
  <c r="F1332" i="13"/>
  <c r="F1331" i="13"/>
  <c r="F1330" i="13"/>
  <c r="F1329" i="13"/>
  <c r="F1328" i="13"/>
  <c r="F1327" i="13"/>
  <c r="F1326" i="13"/>
  <c r="F1325" i="13"/>
  <c r="F1324" i="13"/>
  <c r="F1323" i="13"/>
  <c r="F1322" i="13"/>
  <c r="F1321" i="13"/>
  <c r="F1320" i="13"/>
  <c r="F1319" i="13"/>
  <c r="F1318" i="13"/>
  <c r="F1317" i="13"/>
  <c r="F1316" i="13"/>
  <c r="F1315" i="13"/>
  <c r="F1314" i="13"/>
  <c r="F1313" i="13"/>
  <c r="F1312" i="13"/>
  <c r="F1311" i="13"/>
  <c r="F1310" i="13"/>
  <c r="F1309" i="13"/>
  <c r="F1308" i="13"/>
  <c r="F1307" i="13"/>
  <c r="F1306" i="13"/>
  <c r="F1305" i="13"/>
  <c r="F1304" i="13"/>
  <c r="F1303" i="13"/>
  <c r="F1302" i="13"/>
  <c r="F1301" i="13"/>
  <c r="F1300" i="13"/>
  <c r="F1299" i="13"/>
  <c r="F1298" i="13"/>
  <c r="F1297" i="13"/>
  <c r="F1296" i="13"/>
  <c r="F1295" i="13"/>
  <c r="F1294" i="13"/>
  <c r="F1293" i="13"/>
  <c r="F1292" i="13"/>
  <c r="F1291" i="13"/>
  <c r="F1290" i="13"/>
  <c r="F1289" i="13"/>
  <c r="F1288" i="13"/>
  <c r="F1287" i="13"/>
  <c r="F1286" i="13"/>
  <c r="F1285" i="13"/>
  <c r="F1284" i="13"/>
  <c r="F1283" i="13"/>
  <c r="F1282" i="13"/>
  <c r="F1281" i="13"/>
  <c r="F1280" i="13"/>
  <c r="F1279" i="13"/>
  <c r="F1278" i="13"/>
  <c r="F1277" i="13"/>
  <c r="F1276" i="13"/>
  <c r="F1275" i="13"/>
  <c r="F1274" i="13"/>
  <c r="F1273" i="13"/>
  <c r="F1272" i="13"/>
  <c r="F1271" i="13"/>
  <c r="F1270" i="13"/>
  <c r="F1269" i="13"/>
  <c r="F1268" i="13"/>
  <c r="F1267" i="13"/>
  <c r="F1266" i="13"/>
  <c r="F1265" i="13"/>
  <c r="F1264" i="13"/>
  <c r="F1263" i="13"/>
  <c r="F1262" i="13"/>
  <c r="F1261" i="13"/>
  <c r="F1260" i="13"/>
  <c r="F1259" i="13"/>
  <c r="F1258" i="13"/>
  <c r="F1257" i="13"/>
  <c r="F1256" i="13"/>
  <c r="F1255" i="13"/>
  <c r="F1254" i="13"/>
  <c r="F1253" i="13"/>
  <c r="F1252" i="13"/>
  <c r="F1251" i="13"/>
  <c r="F1250" i="13"/>
  <c r="F1249" i="13"/>
  <c r="F1248" i="13"/>
  <c r="F1247" i="13"/>
  <c r="F1246" i="13"/>
  <c r="F1245" i="13"/>
  <c r="F1244" i="13"/>
  <c r="F1243" i="13"/>
  <c r="F1242" i="13"/>
  <c r="F1241" i="13"/>
  <c r="F1240" i="13"/>
  <c r="F1239" i="13"/>
  <c r="F1238" i="13"/>
  <c r="F1237" i="13"/>
  <c r="F1236" i="13"/>
  <c r="F1235" i="13"/>
  <c r="F1234" i="13"/>
  <c r="F1233" i="13"/>
  <c r="F1232" i="13"/>
  <c r="F1231" i="13"/>
  <c r="F1230" i="13"/>
  <c r="F1229" i="13"/>
  <c r="F1228" i="13"/>
  <c r="F1227" i="13"/>
  <c r="F1226" i="13"/>
  <c r="F1225" i="13"/>
  <c r="F1224" i="13"/>
  <c r="F1223" i="13"/>
  <c r="F1222" i="13"/>
  <c r="F1221" i="13"/>
  <c r="F1220" i="13"/>
  <c r="F1219" i="13"/>
  <c r="F1218" i="13"/>
  <c r="F1217" i="13"/>
  <c r="F1216" i="13"/>
  <c r="F1215" i="13"/>
  <c r="F1214" i="13"/>
  <c r="F1213" i="13"/>
  <c r="F1212" i="13"/>
  <c r="F1211" i="13"/>
  <c r="F1210" i="13"/>
  <c r="F1209" i="13"/>
  <c r="F1208" i="13"/>
  <c r="F1207" i="13"/>
  <c r="F1206" i="13"/>
  <c r="F1205" i="13"/>
  <c r="F1204" i="13"/>
  <c r="F1203" i="13"/>
  <c r="F1202" i="13"/>
  <c r="F1201" i="13"/>
  <c r="F1200" i="13"/>
  <c r="F1199" i="13"/>
  <c r="F1198" i="13"/>
  <c r="F1197" i="13"/>
  <c r="F1196" i="13"/>
  <c r="F1195" i="13"/>
  <c r="F1194" i="13"/>
  <c r="F1193" i="13"/>
  <c r="F1192" i="13"/>
  <c r="F1191" i="13"/>
  <c r="F1190" i="13"/>
  <c r="F1189" i="13"/>
  <c r="F1188" i="13"/>
  <c r="F1187" i="13"/>
  <c r="F1186" i="13"/>
  <c r="F1185" i="13"/>
  <c r="F1184" i="13"/>
  <c r="F1183" i="13"/>
  <c r="F1182" i="13"/>
  <c r="F1181" i="13"/>
  <c r="F1180" i="13"/>
  <c r="F1179" i="13"/>
  <c r="F1178" i="13"/>
  <c r="F1177" i="13"/>
  <c r="F1176" i="13"/>
  <c r="F1175" i="13"/>
  <c r="F1174" i="13"/>
  <c r="F1173" i="13"/>
  <c r="F1172" i="13"/>
  <c r="F1171" i="13"/>
  <c r="F1170" i="13"/>
  <c r="F1169" i="13"/>
  <c r="F1168" i="13"/>
  <c r="F1167" i="13"/>
  <c r="F1166" i="13"/>
  <c r="F1165" i="13"/>
  <c r="F1164" i="13"/>
  <c r="F1163" i="13"/>
  <c r="F1162" i="13"/>
  <c r="F1161" i="13"/>
  <c r="F1160" i="13"/>
  <c r="F1159" i="13"/>
  <c r="F1158" i="13"/>
  <c r="F1157" i="13"/>
  <c r="F1156" i="13"/>
  <c r="F1155" i="13"/>
  <c r="F1154" i="13"/>
  <c r="F1153" i="13"/>
  <c r="F1152" i="13"/>
  <c r="F1151" i="13"/>
  <c r="F1150" i="13"/>
  <c r="F1149" i="13"/>
  <c r="F1148" i="13"/>
  <c r="F1147" i="13"/>
  <c r="F1146" i="13"/>
  <c r="F1145" i="13"/>
  <c r="F1144" i="13"/>
  <c r="F1143" i="13"/>
  <c r="F1142" i="13"/>
  <c r="F1141" i="13"/>
  <c r="F1140" i="13"/>
  <c r="F1139" i="13"/>
  <c r="F1138" i="13"/>
  <c r="F1137" i="13"/>
  <c r="F1136" i="13"/>
  <c r="F1135" i="13"/>
  <c r="F1134" i="13"/>
  <c r="F1133" i="13"/>
  <c r="F1132" i="13"/>
  <c r="F1131" i="13"/>
  <c r="F1130" i="13"/>
  <c r="F1129" i="13"/>
  <c r="F1128" i="13"/>
  <c r="F1127" i="13"/>
  <c r="F1126" i="13"/>
  <c r="F1125" i="13"/>
  <c r="F1124" i="13"/>
  <c r="F1123" i="13"/>
  <c r="F1122" i="13"/>
  <c r="F1121" i="13"/>
  <c r="F1120" i="13"/>
  <c r="F1119" i="13"/>
  <c r="F1118" i="13"/>
  <c r="F1117" i="13"/>
  <c r="F1116" i="13"/>
  <c r="F1115" i="13"/>
  <c r="F1114" i="13"/>
  <c r="F1113" i="13"/>
  <c r="F1112" i="13"/>
  <c r="F1111" i="13"/>
  <c r="F1110" i="13"/>
  <c r="F1109" i="13"/>
  <c r="F1108" i="13"/>
  <c r="F1107" i="13"/>
  <c r="F1106" i="13"/>
  <c r="F1105" i="13"/>
  <c r="F1104" i="13"/>
  <c r="F1103" i="13"/>
  <c r="F1102" i="13"/>
  <c r="F1101" i="13"/>
  <c r="F1100" i="13"/>
  <c r="F1099" i="13"/>
  <c r="F1098" i="13"/>
  <c r="F1097" i="13"/>
  <c r="F1096" i="13"/>
  <c r="F1095" i="13"/>
  <c r="F1094" i="13"/>
  <c r="F1093" i="13"/>
  <c r="F1092" i="13"/>
  <c r="F1091" i="13"/>
  <c r="F1090" i="13"/>
  <c r="F1089" i="13"/>
  <c r="F1088" i="13"/>
  <c r="F1087" i="13"/>
  <c r="F1086" i="13"/>
  <c r="F1085" i="13"/>
  <c r="F1084" i="13"/>
  <c r="F1083" i="13"/>
  <c r="F1082" i="13"/>
  <c r="F1081" i="13"/>
  <c r="F1080" i="13"/>
  <c r="F1079" i="13"/>
  <c r="F1078" i="13"/>
  <c r="F1077" i="13"/>
  <c r="F1076" i="13"/>
  <c r="F1075" i="13"/>
  <c r="F1074" i="13"/>
  <c r="F1073" i="13"/>
  <c r="F1072" i="13"/>
  <c r="F1071" i="13"/>
  <c r="F1070" i="13"/>
  <c r="F1069" i="13"/>
  <c r="F1068" i="13"/>
  <c r="F1067" i="13"/>
  <c r="F1066" i="13"/>
  <c r="F1065" i="13"/>
  <c r="F1064" i="13"/>
  <c r="F1063" i="13"/>
  <c r="F1062" i="13"/>
  <c r="F1061" i="13"/>
  <c r="F1060" i="13"/>
  <c r="F1059" i="13"/>
  <c r="F1058" i="13"/>
  <c r="F1057" i="13"/>
  <c r="F1056" i="13"/>
  <c r="F1055" i="13"/>
  <c r="F1054" i="13"/>
  <c r="F1053" i="13"/>
  <c r="F1052" i="13"/>
  <c r="F1051" i="13"/>
  <c r="F1050" i="13"/>
  <c r="F1049" i="13"/>
  <c r="F1048" i="13"/>
  <c r="F1047" i="13"/>
  <c r="F1046" i="13"/>
  <c r="F1045" i="13"/>
  <c r="F1044" i="13"/>
  <c r="F1043" i="13"/>
  <c r="F1042" i="13"/>
  <c r="F1041" i="13"/>
  <c r="F1040" i="13"/>
  <c r="F1039" i="13"/>
  <c r="F1038" i="13"/>
  <c r="F1037" i="13"/>
  <c r="F1036" i="13"/>
  <c r="F1035" i="13"/>
  <c r="F1034" i="13"/>
  <c r="F1033" i="13"/>
  <c r="F1032" i="13"/>
  <c r="F1031" i="13"/>
  <c r="F1030" i="13"/>
  <c r="F1029" i="13"/>
  <c r="F1028" i="13"/>
  <c r="F1027" i="13"/>
  <c r="F1026" i="13"/>
  <c r="F1025" i="13"/>
  <c r="F1024" i="13"/>
  <c r="F1023" i="13"/>
  <c r="F1022" i="13"/>
  <c r="F1021" i="13"/>
  <c r="F1020" i="13"/>
  <c r="F1019" i="13"/>
  <c r="F1018" i="13"/>
  <c r="F1017" i="13"/>
  <c r="F1016" i="13"/>
  <c r="F1015" i="13"/>
  <c r="F1014" i="13"/>
  <c r="F1013" i="13"/>
  <c r="F1012" i="13"/>
  <c r="F1011" i="13"/>
  <c r="F1010" i="13"/>
  <c r="F1009" i="13"/>
  <c r="F1008" i="13"/>
  <c r="F1007" i="13"/>
  <c r="F1006" i="13"/>
  <c r="F1005" i="13"/>
  <c r="F1004" i="13"/>
  <c r="F1003" i="13"/>
  <c r="F1002" i="13"/>
  <c r="F1001" i="13"/>
  <c r="F1000" i="13"/>
  <c r="F999" i="13"/>
  <c r="F998" i="13"/>
  <c r="F997" i="13"/>
  <c r="F996" i="13"/>
  <c r="F995" i="13"/>
  <c r="F994" i="13"/>
  <c r="F993" i="13"/>
  <c r="F992" i="13"/>
  <c r="F991" i="13"/>
  <c r="F990" i="13"/>
  <c r="F989" i="13"/>
  <c r="F988" i="13"/>
  <c r="F987" i="13"/>
  <c r="F986" i="13"/>
  <c r="F985" i="13"/>
  <c r="F984" i="13"/>
  <c r="F983" i="13"/>
  <c r="F982" i="13"/>
  <c r="F981" i="13"/>
  <c r="F980" i="13"/>
  <c r="F979" i="13"/>
  <c r="F978" i="13"/>
  <c r="F977" i="13"/>
  <c r="F976" i="13"/>
  <c r="F975" i="13"/>
  <c r="F974" i="13"/>
  <c r="F973" i="13"/>
  <c r="F972" i="13"/>
  <c r="F971" i="13"/>
  <c r="F970" i="13"/>
  <c r="F969" i="13"/>
  <c r="F968" i="13"/>
  <c r="F967" i="13"/>
  <c r="F966" i="13"/>
  <c r="F965" i="13"/>
  <c r="F964" i="13"/>
  <c r="F963" i="13"/>
  <c r="F962" i="13"/>
  <c r="F961" i="13"/>
  <c r="F960" i="13"/>
  <c r="F959" i="13"/>
  <c r="F958" i="13"/>
  <c r="F957" i="13"/>
  <c r="F956" i="13"/>
  <c r="F955" i="13"/>
  <c r="F954" i="13"/>
  <c r="F953" i="13"/>
  <c r="F952" i="13"/>
  <c r="F951" i="13"/>
  <c r="F950" i="13"/>
  <c r="F949" i="13"/>
  <c r="F948" i="13"/>
  <c r="F947" i="13"/>
  <c r="F946" i="13"/>
  <c r="F945" i="13"/>
  <c r="F944" i="13"/>
  <c r="F943" i="13"/>
  <c r="F942" i="13"/>
  <c r="F941" i="13"/>
  <c r="F940" i="13"/>
  <c r="F939" i="13"/>
  <c r="F938" i="13"/>
  <c r="F937" i="13"/>
  <c r="F936" i="13"/>
  <c r="F935" i="13"/>
  <c r="F934" i="13"/>
  <c r="F933" i="13"/>
  <c r="F932" i="13"/>
  <c r="F931" i="13"/>
  <c r="F930" i="13"/>
  <c r="F929" i="13"/>
  <c r="F928" i="13"/>
  <c r="F927" i="13"/>
  <c r="F926" i="13"/>
  <c r="F925" i="13"/>
  <c r="F924" i="13"/>
  <c r="F923" i="13"/>
  <c r="F922" i="13"/>
  <c r="F921" i="13"/>
  <c r="F920" i="13"/>
  <c r="F919" i="13"/>
  <c r="F918" i="13"/>
  <c r="F917" i="13"/>
  <c r="F916" i="13"/>
  <c r="F915" i="13"/>
  <c r="F914" i="13"/>
  <c r="F913" i="13"/>
  <c r="F912" i="13"/>
  <c r="F911" i="13"/>
  <c r="F910" i="13"/>
  <c r="F909" i="13"/>
  <c r="F908" i="13"/>
  <c r="F907" i="13"/>
  <c r="F906" i="13"/>
  <c r="F905" i="13"/>
  <c r="F904" i="13"/>
  <c r="F903" i="13"/>
  <c r="F902" i="13"/>
  <c r="F901" i="13"/>
  <c r="F900" i="13"/>
  <c r="F899" i="13"/>
  <c r="F898" i="13"/>
  <c r="F897" i="13"/>
  <c r="F896" i="13"/>
  <c r="F895" i="13"/>
  <c r="F894" i="13"/>
  <c r="F893" i="13"/>
  <c r="F892" i="13"/>
  <c r="F891" i="13"/>
  <c r="F890" i="13"/>
  <c r="F889" i="13"/>
  <c r="F888" i="13"/>
  <c r="F887" i="13"/>
  <c r="F886" i="13"/>
  <c r="F885" i="13"/>
  <c r="F884" i="13"/>
  <c r="F883" i="13"/>
  <c r="F882" i="13"/>
  <c r="F881" i="13"/>
  <c r="F880" i="13"/>
  <c r="F879" i="13"/>
  <c r="F878" i="13"/>
  <c r="F877" i="13"/>
  <c r="F876" i="13"/>
  <c r="F875" i="13"/>
  <c r="F874" i="13"/>
  <c r="F873" i="13"/>
  <c r="F872" i="13"/>
  <c r="F871" i="13"/>
  <c r="F870" i="13"/>
  <c r="F869" i="13"/>
  <c r="F868" i="13"/>
  <c r="F867" i="13"/>
  <c r="F866" i="13"/>
  <c r="F865" i="13"/>
  <c r="F864" i="13"/>
  <c r="F863" i="13"/>
  <c r="F862" i="13"/>
  <c r="F861" i="13"/>
  <c r="F860" i="13"/>
  <c r="F859" i="13"/>
  <c r="F858" i="13"/>
  <c r="F857" i="13"/>
  <c r="F856" i="13"/>
  <c r="F855" i="13"/>
  <c r="F854" i="13"/>
  <c r="F853" i="13"/>
  <c r="F852" i="13"/>
  <c r="F851" i="13"/>
  <c r="F850" i="13"/>
  <c r="F849" i="13"/>
  <c r="F848" i="13"/>
  <c r="F847" i="13"/>
  <c r="F846" i="13"/>
  <c r="F845" i="13"/>
  <c r="F844" i="13"/>
  <c r="F843" i="13"/>
  <c r="F842" i="13"/>
  <c r="F841" i="13"/>
  <c r="F840" i="13"/>
  <c r="F839" i="13"/>
  <c r="F838" i="13"/>
  <c r="F837" i="13"/>
  <c r="F836" i="13"/>
  <c r="F835" i="13"/>
  <c r="F834" i="13"/>
  <c r="F833" i="13"/>
  <c r="F832" i="13"/>
  <c r="F831" i="13"/>
  <c r="F830" i="13"/>
  <c r="F829" i="13"/>
  <c r="F828" i="13"/>
  <c r="F827" i="13"/>
  <c r="F826" i="13"/>
  <c r="F825" i="13"/>
  <c r="F824" i="13"/>
  <c r="F823" i="13"/>
  <c r="F822" i="13"/>
  <c r="F821" i="13"/>
  <c r="F820" i="13"/>
  <c r="F819" i="13"/>
  <c r="F818" i="13"/>
  <c r="F817" i="13"/>
  <c r="F816" i="13"/>
  <c r="F815" i="13"/>
  <c r="F814" i="13"/>
  <c r="F813" i="13"/>
  <c r="F812" i="13"/>
  <c r="F811" i="13"/>
  <c r="F810" i="13"/>
  <c r="F809" i="13"/>
  <c r="F808" i="13"/>
  <c r="F807" i="13"/>
  <c r="F806" i="13"/>
  <c r="F805" i="13"/>
  <c r="F804" i="13"/>
  <c r="F803" i="13"/>
  <c r="F802" i="13"/>
  <c r="F801" i="13"/>
  <c r="F800" i="13"/>
  <c r="F799" i="13"/>
  <c r="F798" i="13"/>
  <c r="F797" i="13"/>
  <c r="F796" i="13"/>
  <c r="F795" i="13"/>
  <c r="F794" i="13"/>
  <c r="F793" i="13"/>
  <c r="F792" i="13"/>
  <c r="F791" i="13"/>
  <c r="F790" i="13"/>
  <c r="F789" i="13"/>
  <c r="F788" i="13"/>
  <c r="F787" i="13"/>
  <c r="F786" i="13"/>
  <c r="F785" i="13"/>
  <c r="F784" i="13"/>
  <c r="F783" i="13"/>
  <c r="F782" i="13"/>
  <c r="F781" i="13"/>
  <c r="F780" i="13"/>
  <c r="F779" i="13"/>
  <c r="F778" i="13"/>
  <c r="F777" i="13"/>
  <c r="F776" i="13"/>
  <c r="F775" i="13"/>
  <c r="F774" i="13"/>
  <c r="F773" i="13"/>
  <c r="F772" i="13"/>
  <c r="F771" i="13"/>
  <c r="F770" i="13"/>
  <c r="F769" i="13"/>
  <c r="F768" i="13"/>
  <c r="F767" i="13"/>
  <c r="F766" i="13"/>
  <c r="F765" i="13"/>
  <c r="F764" i="13"/>
  <c r="F763" i="13"/>
  <c r="F762" i="13"/>
  <c r="F761" i="13"/>
  <c r="F760" i="13"/>
  <c r="F759" i="13"/>
  <c r="F758" i="13"/>
  <c r="F757" i="13"/>
  <c r="F756" i="13"/>
  <c r="F755" i="13"/>
  <c r="F754" i="13"/>
  <c r="F753" i="13"/>
  <c r="F752" i="13"/>
  <c r="F751" i="13"/>
  <c r="F750" i="13"/>
  <c r="F749" i="13"/>
  <c r="F748" i="13"/>
  <c r="F747" i="13"/>
  <c r="F746" i="13"/>
  <c r="F745" i="13"/>
  <c r="F744" i="13"/>
  <c r="F743" i="13"/>
  <c r="F742" i="13"/>
  <c r="F741" i="13"/>
  <c r="F740" i="13"/>
  <c r="F739" i="13"/>
  <c r="F738" i="13"/>
  <c r="F737" i="13"/>
  <c r="F736" i="13"/>
  <c r="F735" i="13"/>
  <c r="F734" i="13"/>
  <c r="F733" i="13"/>
  <c r="F732" i="13"/>
  <c r="F731" i="13"/>
  <c r="F730" i="13"/>
  <c r="F729" i="13"/>
  <c r="F728" i="13"/>
  <c r="F727" i="13"/>
  <c r="F726" i="13"/>
  <c r="F725" i="13"/>
  <c r="F724" i="13"/>
  <c r="F723" i="13"/>
  <c r="F722" i="13"/>
  <c r="F721" i="13"/>
  <c r="F720" i="13"/>
  <c r="F719" i="13"/>
  <c r="F718" i="13"/>
  <c r="F717" i="13"/>
  <c r="F716" i="13"/>
  <c r="F715" i="13"/>
  <c r="F714" i="13"/>
  <c r="F713" i="13"/>
  <c r="F712" i="13"/>
  <c r="F711" i="13"/>
  <c r="F710" i="13"/>
  <c r="F709" i="13"/>
  <c r="F708" i="13"/>
  <c r="F707" i="13"/>
  <c r="F706" i="13"/>
  <c r="F705" i="13"/>
  <c r="F704" i="13"/>
  <c r="F703" i="13"/>
  <c r="F702" i="13"/>
  <c r="F701" i="13"/>
  <c r="F700" i="13"/>
  <c r="F699" i="13"/>
  <c r="F698" i="13"/>
  <c r="F697" i="13"/>
  <c r="F696" i="13"/>
  <c r="F695" i="13"/>
  <c r="F694" i="13"/>
  <c r="F693" i="13"/>
  <c r="F692" i="13"/>
  <c r="F691" i="13"/>
  <c r="F690" i="13"/>
  <c r="F689" i="13"/>
  <c r="F688" i="13"/>
  <c r="F687" i="13"/>
  <c r="F686" i="13"/>
  <c r="F685" i="13"/>
  <c r="F684" i="13"/>
  <c r="F683" i="13"/>
  <c r="F682" i="13"/>
  <c r="F681" i="13"/>
  <c r="F680" i="13"/>
  <c r="F679" i="13"/>
  <c r="F678" i="13"/>
  <c r="F677" i="13"/>
  <c r="F676" i="13"/>
  <c r="F675" i="13"/>
  <c r="F674" i="13"/>
  <c r="F673" i="13"/>
  <c r="F672" i="13"/>
  <c r="F671" i="13"/>
  <c r="F670" i="13"/>
  <c r="F669" i="13"/>
  <c r="F668" i="13"/>
  <c r="F667" i="13"/>
  <c r="F666" i="13"/>
  <c r="F665" i="13"/>
  <c r="F664" i="13"/>
  <c r="F663" i="13"/>
  <c r="F662" i="13"/>
  <c r="F661" i="13"/>
  <c r="F660" i="13"/>
  <c r="F659" i="13"/>
  <c r="F658" i="13"/>
  <c r="F657" i="13"/>
  <c r="F656" i="13"/>
  <c r="F655" i="13"/>
  <c r="F654" i="13"/>
  <c r="F653" i="13"/>
  <c r="F652" i="13"/>
  <c r="F651" i="13"/>
  <c r="F650" i="13"/>
  <c r="F649" i="13"/>
  <c r="F648" i="13"/>
  <c r="F647" i="13"/>
  <c r="F646" i="13"/>
  <c r="F645" i="13"/>
  <c r="F644" i="13"/>
  <c r="F643" i="13"/>
  <c r="F642" i="13"/>
  <c r="F641" i="13"/>
  <c r="F640" i="13"/>
  <c r="F639" i="13"/>
  <c r="F638" i="13"/>
  <c r="F637" i="13"/>
  <c r="F636" i="13"/>
  <c r="F635" i="13"/>
  <c r="F634" i="13"/>
  <c r="F633" i="13"/>
  <c r="F632" i="13"/>
  <c r="F631" i="13"/>
  <c r="F630" i="13"/>
  <c r="F629" i="13"/>
  <c r="F628" i="13"/>
  <c r="F627" i="13"/>
  <c r="F626" i="13"/>
  <c r="F625" i="13"/>
  <c r="F624" i="13"/>
  <c r="F623" i="13"/>
  <c r="F622" i="13"/>
  <c r="F621" i="13"/>
  <c r="F620" i="13"/>
  <c r="F619" i="13"/>
  <c r="F618" i="13"/>
  <c r="F617" i="13"/>
  <c r="F616" i="13"/>
  <c r="F615" i="13"/>
  <c r="F614" i="13"/>
  <c r="F613" i="13"/>
  <c r="F612" i="13"/>
  <c r="F611" i="13"/>
  <c r="F610" i="13"/>
  <c r="F609" i="13"/>
  <c r="F608" i="13"/>
  <c r="F607" i="13"/>
  <c r="F606" i="13"/>
  <c r="F605" i="13"/>
  <c r="F604" i="13"/>
  <c r="F603" i="13"/>
  <c r="F602" i="13"/>
  <c r="F601" i="13"/>
  <c r="F600" i="13"/>
  <c r="F599" i="13"/>
  <c r="F598" i="13"/>
  <c r="F597" i="13"/>
  <c r="F596" i="13"/>
  <c r="F595" i="13"/>
  <c r="F594" i="13"/>
  <c r="F593" i="13"/>
  <c r="F592" i="13"/>
  <c r="F591" i="13"/>
  <c r="F590" i="13"/>
  <c r="F589" i="13"/>
  <c r="F588" i="13"/>
  <c r="F587" i="13"/>
  <c r="F586" i="13"/>
  <c r="F585" i="13"/>
  <c r="F584" i="13"/>
  <c r="F583" i="13"/>
  <c r="F582" i="13"/>
  <c r="F581" i="13"/>
  <c r="F580" i="13"/>
  <c r="F579" i="13"/>
  <c r="F578" i="13"/>
  <c r="F577" i="13"/>
  <c r="F576" i="13"/>
  <c r="F575" i="13"/>
  <c r="F574" i="13"/>
  <c r="F573" i="13"/>
  <c r="F572" i="13"/>
  <c r="F571" i="13"/>
  <c r="F570" i="13"/>
  <c r="F569" i="13"/>
  <c r="F568" i="13"/>
  <c r="F567" i="13"/>
  <c r="F566" i="13"/>
  <c r="F565" i="13"/>
  <c r="F564" i="13"/>
  <c r="F563" i="13"/>
  <c r="F562" i="13"/>
  <c r="F561" i="13"/>
  <c r="F560" i="13"/>
  <c r="F559" i="13"/>
  <c r="F558" i="13"/>
  <c r="F557" i="13"/>
  <c r="F556" i="13"/>
  <c r="F555" i="13"/>
  <c r="F554" i="13"/>
  <c r="F553" i="13"/>
  <c r="F552" i="13"/>
  <c r="F551" i="13"/>
  <c r="F550" i="13"/>
  <c r="F549" i="13"/>
  <c r="F548" i="13"/>
  <c r="F547" i="13"/>
  <c r="F546" i="13"/>
  <c r="F545" i="13"/>
  <c r="F544" i="13"/>
  <c r="F543" i="13"/>
  <c r="F542" i="13"/>
  <c r="F541" i="13"/>
  <c r="F540" i="13"/>
  <c r="F539" i="13"/>
  <c r="F538" i="13"/>
  <c r="F537" i="13"/>
  <c r="F536" i="13"/>
  <c r="F535" i="13"/>
  <c r="F534" i="13"/>
  <c r="F533" i="13"/>
  <c r="F532" i="13"/>
  <c r="F531" i="13"/>
  <c r="F530" i="13"/>
  <c r="F529" i="13"/>
  <c r="F528" i="13"/>
  <c r="F527" i="13"/>
  <c r="F526" i="13"/>
  <c r="F525" i="13"/>
  <c r="F524" i="13"/>
  <c r="F523" i="13"/>
  <c r="F522" i="13"/>
  <c r="F521" i="13"/>
  <c r="F520" i="13"/>
  <c r="F519" i="13"/>
  <c r="F518" i="13"/>
  <c r="F517" i="13"/>
  <c r="F516" i="13"/>
  <c r="F515" i="13"/>
  <c r="F514" i="13"/>
  <c r="F513" i="13"/>
  <c r="F512" i="13"/>
  <c r="F511" i="13"/>
  <c r="F510" i="13"/>
  <c r="F509" i="13"/>
  <c r="F508" i="13"/>
  <c r="F507" i="13"/>
  <c r="F506" i="13"/>
  <c r="F505" i="13"/>
  <c r="F504" i="13"/>
  <c r="F503" i="13"/>
  <c r="F502" i="13"/>
  <c r="F501" i="13"/>
  <c r="F500" i="13"/>
  <c r="F499" i="13"/>
  <c r="F498" i="13"/>
  <c r="F497" i="13"/>
  <c r="F496" i="13"/>
  <c r="F495" i="13"/>
  <c r="F494" i="13"/>
  <c r="F493" i="13"/>
  <c r="F492" i="13"/>
  <c r="F491" i="13"/>
  <c r="F490" i="13"/>
  <c r="F489" i="13"/>
  <c r="F488" i="13"/>
  <c r="F487" i="13"/>
  <c r="F486" i="13"/>
  <c r="F485" i="13"/>
  <c r="F484" i="13"/>
  <c r="F483" i="13"/>
  <c r="F482" i="13"/>
  <c r="F481" i="13"/>
  <c r="F480" i="13"/>
  <c r="F479" i="13"/>
  <c r="F478" i="13"/>
  <c r="F477" i="13"/>
  <c r="F476" i="13"/>
  <c r="F475" i="13"/>
  <c r="F474" i="13"/>
  <c r="F473" i="13"/>
  <c r="F472" i="13"/>
  <c r="F471" i="13"/>
  <c r="F470" i="13"/>
  <c r="F469" i="13"/>
  <c r="F468" i="13"/>
  <c r="F467" i="13"/>
  <c r="F466" i="13"/>
  <c r="F465" i="13"/>
  <c r="F464" i="13"/>
  <c r="F463" i="13"/>
  <c r="F462" i="13"/>
  <c r="F461" i="13"/>
  <c r="F460" i="13"/>
  <c r="F459" i="13"/>
  <c r="F458" i="13"/>
  <c r="F457" i="13"/>
  <c r="F456" i="13"/>
  <c r="F455" i="13"/>
  <c r="F454" i="13"/>
  <c r="F453" i="13"/>
  <c r="F452" i="13"/>
  <c r="F451" i="13"/>
  <c r="F450" i="13"/>
  <c r="F449" i="13"/>
  <c r="F448" i="13"/>
  <c r="F447" i="13"/>
  <c r="F446" i="13"/>
  <c r="F445" i="13"/>
  <c r="F444" i="13"/>
  <c r="F443" i="13"/>
  <c r="F442" i="13"/>
  <c r="F441" i="13"/>
  <c r="F440" i="13"/>
  <c r="F439" i="13"/>
  <c r="F438" i="13"/>
  <c r="F437" i="13"/>
  <c r="F436" i="13"/>
  <c r="F435" i="13"/>
  <c r="F434" i="13"/>
  <c r="F433" i="13"/>
  <c r="F432" i="13"/>
  <c r="F431" i="13"/>
  <c r="F430" i="13"/>
  <c r="F429" i="13"/>
  <c r="F428" i="13"/>
  <c r="F427" i="13"/>
  <c r="F426" i="13"/>
  <c r="F425" i="13"/>
  <c r="F424" i="13"/>
  <c r="F423" i="13"/>
  <c r="F422" i="13"/>
  <c r="F421" i="13"/>
  <c r="F420" i="13"/>
  <c r="F419" i="13"/>
  <c r="F418" i="13"/>
  <c r="F417" i="13"/>
  <c r="F416" i="13"/>
  <c r="F415" i="13"/>
  <c r="F414" i="13"/>
  <c r="F413" i="13"/>
  <c r="F412" i="13"/>
  <c r="F411" i="13"/>
  <c r="F410" i="13"/>
  <c r="F409" i="13"/>
  <c r="F408" i="13"/>
  <c r="F407" i="13"/>
  <c r="F406" i="13"/>
  <c r="F405" i="13"/>
  <c r="F404" i="13"/>
  <c r="F403" i="13"/>
  <c r="F402" i="13"/>
  <c r="F401" i="13"/>
  <c r="F400" i="13"/>
  <c r="F399" i="13"/>
  <c r="F398" i="13"/>
  <c r="F397" i="13"/>
  <c r="F396" i="13"/>
  <c r="F395" i="13"/>
  <c r="F394" i="13"/>
  <c r="F393" i="13"/>
  <c r="F392" i="13"/>
  <c r="F391" i="13"/>
  <c r="F390" i="13"/>
  <c r="F389" i="13"/>
  <c r="F388" i="13"/>
  <c r="F387" i="13"/>
  <c r="F386" i="13"/>
  <c r="F385" i="13"/>
  <c r="F384" i="13"/>
  <c r="F383" i="13"/>
  <c r="F382" i="13"/>
  <c r="F381" i="13"/>
  <c r="F380" i="13"/>
  <c r="F379" i="13"/>
  <c r="F378" i="13"/>
  <c r="F377" i="13"/>
  <c r="F376" i="13"/>
  <c r="F375" i="13"/>
  <c r="F374" i="13"/>
  <c r="F373" i="13"/>
  <c r="F372" i="13"/>
  <c r="F371" i="13"/>
  <c r="F370" i="13"/>
  <c r="F369" i="13"/>
  <c r="F368" i="13"/>
  <c r="F367" i="13"/>
  <c r="F366" i="13"/>
  <c r="F365" i="13"/>
  <c r="F364" i="13"/>
  <c r="F363" i="13"/>
  <c r="F362" i="13"/>
  <c r="F361" i="13"/>
  <c r="F360" i="13"/>
  <c r="F359" i="13"/>
  <c r="F358" i="13"/>
  <c r="F357" i="13"/>
  <c r="F356" i="13"/>
  <c r="F355" i="13"/>
  <c r="F354" i="13"/>
  <c r="F353" i="13"/>
  <c r="F352" i="13"/>
  <c r="F351" i="13"/>
  <c r="F350" i="13"/>
  <c r="F349" i="13"/>
  <c r="F348" i="13"/>
  <c r="F347" i="13"/>
  <c r="F346" i="13"/>
  <c r="F345" i="13"/>
  <c r="F344" i="13"/>
  <c r="F343" i="13"/>
  <c r="F342" i="13"/>
  <c r="F341" i="13"/>
  <c r="F340" i="13"/>
  <c r="F339" i="13"/>
  <c r="F338" i="13"/>
  <c r="F337" i="13"/>
  <c r="F336" i="13"/>
  <c r="F335" i="13"/>
  <c r="F334" i="13"/>
  <c r="F333" i="13"/>
  <c r="F332" i="13"/>
  <c r="F331" i="13"/>
  <c r="F330" i="13"/>
  <c r="F329" i="13"/>
  <c r="F328" i="13"/>
  <c r="F327" i="13"/>
  <c r="F326" i="13"/>
  <c r="F325" i="13"/>
  <c r="F324" i="13"/>
  <c r="F323" i="13"/>
  <c r="F322" i="13"/>
  <c r="F321" i="13"/>
  <c r="F320" i="13"/>
  <c r="F319" i="13"/>
  <c r="F318" i="13"/>
  <c r="F317" i="13"/>
  <c r="F316" i="13"/>
  <c r="F315" i="13"/>
  <c r="F314" i="13"/>
  <c r="F313" i="13"/>
  <c r="F312" i="13"/>
  <c r="F311" i="13"/>
  <c r="F310" i="13"/>
  <c r="F309" i="13"/>
  <c r="F308" i="13"/>
  <c r="F307" i="13"/>
  <c r="F306" i="13"/>
  <c r="F305" i="13"/>
  <c r="F304" i="13"/>
  <c r="F303" i="13"/>
  <c r="F302" i="13"/>
  <c r="F301" i="13"/>
  <c r="F300" i="13"/>
  <c r="F299" i="13"/>
  <c r="F298" i="13"/>
  <c r="F297" i="13"/>
  <c r="F296" i="13"/>
  <c r="F295" i="13"/>
  <c r="F294" i="13"/>
  <c r="F293" i="13"/>
  <c r="F292" i="13"/>
  <c r="F291" i="13"/>
  <c r="F290" i="13"/>
  <c r="F289" i="13"/>
  <c r="F288" i="13"/>
  <c r="F287" i="13"/>
  <c r="F286" i="13"/>
  <c r="F285" i="13"/>
  <c r="F284" i="13"/>
  <c r="F283" i="13"/>
  <c r="F282" i="13"/>
  <c r="F281" i="13"/>
  <c r="F280" i="13"/>
  <c r="F279" i="13"/>
  <c r="F278" i="13"/>
  <c r="F277" i="13"/>
  <c r="F276" i="13"/>
  <c r="F275" i="13"/>
  <c r="F274" i="13"/>
  <c r="F273" i="13"/>
  <c r="F272" i="13"/>
  <c r="F271" i="13"/>
  <c r="F270" i="13"/>
  <c r="F269" i="13"/>
  <c r="F268" i="13"/>
  <c r="F267" i="13"/>
  <c r="F266" i="13"/>
  <c r="F265" i="13"/>
  <c r="F264" i="13"/>
  <c r="F263" i="13"/>
  <c r="F262" i="13"/>
  <c r="F261" i="13"/>
  <c r="F260" i="13"/>
  <c r="F259" i="13"/>
  <c r="F258" i="13"/>
  <c r="F257" i="13"/>
  <c r="F256" i="13"/>
  <c r="F255" i="13"/>
  <c r="F254" i="13"/>
  <c r="F253" i="13"/>
  <c r="F252" i="13"/>
  <c r="F251" i="13"/>
  <c r="F250" i="13"/>
  <c r="F249" i="13"/>
  <c r="F248" i="13"/>
  <c r="F247" i="13"/>
  <c r="F246" i="13"/>
  <c r="F245" i="13"/>
  <c r="F244" i="13"/>
  <c r="F243" i="13"/>
  <c r="F242" i="13"/>
  <c r="F241" i="13"/>
  <c r="F240" i="13"/>
  <c r="F239" i="13"/>
  <c r="F238" i="13"/>
  <c r="F237" i="13"/>
  <c r="F236" i="13"/>
  <c r="F235" i="13"/>
  <c r="F234" i="13"/>
  <c r="F233" i="13"/>
  <c r="F232" i="13"/>
  <c r="F231" i="13"/>
  <c r="F230" i="13"/>
  <c r="F229" i="13"/>
  <c r="F228" i="13"/>
  <c r="F227" i="13"/>
  <c r="F226" i="13"/>
  <c r="F225" i="13"/>
  <c r="F224" i="13"/>
  <c r="F223" i="13"/>
  <c r="F222" i="13"/>
  <c r="F221" i="13"/>
  <c r="F220" i="13"/>
  <c r="F219" i="13"/>
  <c r="F218" i="13"/>
  <c r="F217" i="13"/>
  <c r="F216" i="13"/>
  <c r="F215" i="13"/>
  <c r="F214" i="13"/>
  <c r="F213" i="13"/>
  <c r="F212" i="13"/>
  <c r="F211" i="13"/>
  <c r="F210" i="13"/>
  <c r="F209" i="13"/>
  <c r="F208" i="13"/>
  <c r="F207" i="13"/>
  <c r="F206" i="13"/>
  <c r="F205" i="13"/>
  <c r="F204" i="13"/>
  <c r="F203" i="13"/>
  <c r="F202" i="13"/>
  <c r="F201" i="13"/>
  <c r="F200" i="13"/>
  <c r="F199" i="13"/>
  <c r="F198" i="13"/>
  <c r="F197" i="13"/>
  <c r="F196" i="13"/>
  <c r="F195" i="13"/>
  <c r="F194" i="13"/>
  <c r="F193" i="13"/>
  <c r="F192" i="13"/>
  <c r="F191" i="13"/>
  <c r="F190" i="13"/>
  <c r="F189" i="13"/>
  <c r="F188" i="13"/>
  <c r="F187" i="13"/>
  <c r="F186" i="13"/>
  <c r="F185" i="13"/>
  <c r="F184" i="13"/>
  <c r="F183" i="13"/>
  <c r="F182" i="13"/>
  <c r="F181" i="13"/>
  <c r="F180" i="13"/>
  <c r="F179" i="13"/>
  <c r="F178" i="13"/>
  <c r="F177" i="13"/>
  <c r="F176" i="13"/>
  <c r="F175" i="13"/>
  <c r="F174" i="13"/>
  <c r="F173" i="13"/>
  <c r="F172" i="13"/>
  <c r="F171" i="13"/>
  <c r="F170" i="13"/>
  <c r="F169" i="13"/>
  <c r="F168" i="13"/>
  <c r="F167" i="13"/>
  <c r="F166" i="13"/>
  <c r="F165" i="13"/>
  <c r="F164" i="13"/>
  <c r="F163" i="13"/>
  <c r="F162" i="13"/>
  <c r="F161" i="13"/>
  <c r="F160" i="13"/>
  <c r="F159" i="13"/>
  <c r="F158" i="13"/>
  <c r="F157" i="13"/>
  <c r="F156" i="13"/>
  <c r="F155" i="13"/>
  <c r="F154" i="13"/>
  <c r="F153" i="13"/>
  <c r="F152" i="13"/>
  <c r="F151" i="13"/>
  <c r="F150" i="13"/>
  <c r="F149" i="13"/>
  <c r="F148" i="13"/>
  <c r="F147" i="13"/>
  <c r="F146" i="13"/>
  <c r="F145" i="13"/>
  <c r="F144" i="13"/>
  <c r="F143" i="13"/>
  <c r="F142" i="13"/>
  <c r="F141" i="13"/>
  <c r="F140" i="13"/>
  <c r="F139" i="13"/>
  <c r="F138" i="13"/>
  <c r="F137" i="13"/>
  <c r="F136" i="13"/>
  <c r="F135" i="13"/>
  <c r="F134" i="13"/>
  <c r="F133" i="13"/>
  <c r="F132" i="13"/>
  <c r="F131" i="13"/>
  <c r="F130" i="13"/>
  <c r="F129" i="13"/>
  <c r="F128" i="13"/>
  <c r="F127" i="13"/>
  <c r="F126" i="13"/>
  <c r="F125" i="13"/>
  <c r="F124" i="13"/>
  <c r="F123" i="13"/>
  <c r="F122" i="13"/>
  <c r="F121" i="13"/>
  <c r="F120" i="13"/>
  <c r="F119" i="13"/>
  <c r="F118" i="13"/>
  <c r="F117" i="13"/>
  <c r="F116" i="13"/>
  <c r="F115" i="13"/>
  <c r="F114" i="13"/>
  <c r="F113" i="13"/>
  <c r="F112" i="13"/>
  <c r="F111" i="13"/>
  <c r="F110" i="13"/>
  <c r="F109" i="13"/>
  <c r="F108" i="13"/>
  <c r="F107" i="13"/>
  <c r="F106" i="13"/>
  <c r="F105" i="13"/>
  <c r="F104" i="13"/>
  <c r="F103" i="13"/>
  <c r="F102" i="13"/>
  <c r="F101" i="13"/>
  <c r="F100" i="13"/>
  <c r="F99" i="13"/>
  <c r="F98" i="13"/>
  <c r="F97" i="13"/>
  <c r="F96" i="13"/>
  <c r="F95" i="13"/>
  <c r="F94" i="13"/>
  <c r="F93" i="13"/>
  <c r="F92" i="13"/>
  <c r="F91" i="13"/>
  <c r="F90" i="13"/>
  <c r="F89" i="13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J17" i="12"/>
  <c r="J18" i="12" s="1"/>
  <c r="I17" i="12"/>
  <c r="B17" i="12"/>
  <c r="B18" i="12" s="1"/>
  <c r="B19" i="12" s="1"/>
  <c r="K16" i="12"/>
  <c r="K17" i="12" s="1"/>
  <c r="J16" i="12"/>
  <c r="I16" i="12"/>
  <c r="H16" i="12"/>
  <c r="S16" i="12" s="1"/>
  <c r="G16" i="12"/>
  <c r="G17" i="12" s="1"/>
  <c r="F16" i="12"/>
  <c r="E16" i="12"/>
  <c r="D16" i="12"/>
  <c r="C16" i="12"/>
  <c r="C17" i="12" s="1"/>
  <c r="B16" i="12"/>
  <c r="A16" i="12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V15" i="12"/>
  <c r="U15" i="12"/>
  <c r="T15" i="12"/>
  <c r="S15" i="12"/>
  <c r="R15" i="12"/>
  <c r="Q15" i="12"/>
  <c r="P15" i="12"/>
  <c r="O15" i="12"/>
  <c r="N15" i="12"/>
  <c r="M15" i="12"/>
  <c r="V14" i="12"/>
  <c r="U14" i="12"/>
  <c r="T14" i="12"/>
  <c r="K14" i="4" s="1"/>
  <c r="S14" i="12"/>
  <c r="R14" i="12"/>
  <c r="Q14" i="12"/>
  <c r="P14" i="12"/>
  <c r="O14" i="12"/>
  <c r="N14" i="12"/>
  <c r="M14" i="12"/>
  <c r="V13" i="12"/>
  <c r="U13" i="12"/>
  <c r="T13" i="12"/>
  <c r="S13" i="12"/>
  <c r="R13" i="12"/>
  <c r="Q13" i="12"/>
  <c r="P13" i="12"/>
  <c r="O13" i="12"/>
  <c r="N13" i="12"/>
  <c r="M13" i="12"/>
  <c r="V12" i="12"/>
  <c r="U12" i="12"/>
  <c r="T12" i="12"/>
  <c r="S12" i="12"/>
  <c r="R12" i="12"/>
  <c r="Q12" i="12"/>
  <c r="P12" i="12"/>
  <c r="R12" i="4" s="1"/>
  <c r="R12" i="2" s="1"/>
  <c r="O12" i="12"/>
  <c r="N12" i="12"/>
  <c r="M12" i="12"/>
  <c r="V11" i="12"/>
  <c r="U11" i="12"/>
  <c r="T11" i="12"/>
  <c r="S11" i="12"/>
  <c r="R11" i="12"/>
  <c r="Q11" i="12"/>
  <c r="P11" i="12"/>
  <c r="O11" i="12"/>
  <c r="N11" i="12"/>
  <c r="M11" i="12"/>
  <c r="V10" i="12"/>
  <c r="U10" i="12"/>
  <c r="T10" i="12"/>
  <c r="S10" i="12"/>
  <c r="L10" i="4" s="1"/>
  <c r="R10" i="12"/>
  <c r="Q10" i="12"/>
  <c r="P10" i="12"/>
  <c r="O10" i="12"/>
  <c r="N10" i="12"/>
  <c r="M10" i="12"/>
  <c r="V9" i="12"/>
  <c r="U9" i="12"/>
  <c r="T9" i="12"/>
  <c r="S9" i="12"/>
  <c r="D9" i="4" s="1"/>
  <c r="D9" i="2" s="1"/>
  <c r="R9" i="12"/>
  <c r="Q9" i="12"/>
  <c r="P9" i="12"/>
  <c r="O9" i="12"/>
  <c r="N9" i="12"/>
  <c r="M9" i="12"/>
  <c r="AF9" i="4" s="1"/>
  <c r="V8" i="12"/>
  <c r="B8" i="4" s="1"/>
  <c r="U8" i="12"/>
  <c r="T8" i="12"/>
  <c r="C8" i="4" s="1"/>
  <c r="C8" i="2" s="1"/>
  <c r="S8" i="12"/>
  <c r="R8" i="12"/>
  <c r="Q8" i="12"/>
  <c r="E8" i="4" s="1"/>
  <c r="E8" i="2" s="1"/>
  <c r="P8" i="12"/>
  <c r="O8" i="12"/>
  <c r="N8" i="12"/>
  <c r="M8" i="12"/>
  <c r="V7" i="12"/>
  <c r="U7" i="12"/>
  <c r="T7" i="12"/>
  <c r="S7" i="12"/>
  <c r="R7" i="12"/>
  <c r="F7" i="4" s="1"/>
  <c r="Q7" i="12"/>
  <c r="P7" i="12"/>
  <c r="O7" i="12"/>
  <c r="N7" i="12"/>
  <c r="M7" i="12"/>
  <c r="V6" i="12"/>
  <c r="U6" i="12"/>
  <c r="T6" i="12"/>
  <c r="S6" i="12"/>
  <c r="R6" i="12"/>
  <c r="Q6" i="12"/>
  <c r="P6" i="12"/>
  <c r="O6" i="12"/>
  <c r="N6" i="12"/>
  <c r="M6" i="12"/>
  <c r="AI6" i="4" s="1"/>
  <c r="V5" i="12"/>
  <c r="U5" i="12"/>
  <c r="T5" i="12"/>
  <c r="S5" i="12"/>
  <c r="R5" i="12"/>
  <c r="Q5" i="12"/>
  <c r="P5" i="12"/>
  <c r="O5" i="12"/>
  <c r="N5" i="12"/>
  <c r="M5" i="12"/>
  <c r="V4" i="12"/>
  <c r="U4" i="12"/>
  <c r="T4" i="12"/>
  <c r="S4" i="12"/>
  <c r="R4" i="12"/>
  <c r="Q4" i="12"/>
  <c r="P4" i="12"/>
  <c r="O4" i="12"/>
  <c r="N4" i="12"/>
  <c r="M4" i="12"/>
  <c r="V3" i="12"/>
  <c r="U3" i="12"/>
  <c r="T3" i="12"/>
  <c r="S3" i="12"/>
  <c r="R3" i="12"/>
  <c r="Q3" i="12"/>
  <c r="P3" i="12"/>
  <c r="O3" i="12"/>
  <c r="N3" i="12"/>
  <c r="M3" i="12"/>
  <c r="U2" i="12"/>
  <c r="R2" i="12"/>
  <c r="K2" i="12"/>
  <c r="J2" i="12"/>
  <c r="I2" i="12"/>
  <c r="H2" i="12"/>
  <c r="G2" i="12"/>
  <c r="F2" i="12"/>
  <c r="E2" i="12"/>
  <c r="D2" i="12"/>
  <c r="C2" i="12"/>
  <c r="B2" i="12"/>
  <c r="O2" i="12" s="1"/>
  <c r="A2" i="12"/>
  <c r="G14" i="11"/>
  <c r="G13" i="11"/>
  <c r="G12" i="11"/>
  <c r="G11" i="11"/>
  <c r="G10" i="11"/>
  <c r="G9" i="11"/>
  <c r="G8" i="11"/>
  <c r="G7" i="11"/>
  <c r="G6" i="11"/>
  <c r="P5" i="3" s="1"/>
  <c r="G5" i="11"/>
  <c r="G4" i="11"/>
  <c r="G3" i="11"/>
  <c r="G2" i="1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E3" i="8"/>
  <c r="E4" i="8" s="1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A3" i="8"/>
  <c r="A2" i="8"/>
  <c r="J73" i="7"/>
  <c r="A73" i="7"/>
  <c r="J72" i="7"/>
  <c r="A72" i="7"/>
  <c r="J71" i="7"/>
  <c r="A71" i="7"/>
  <c r="J70" i="7"/>
  <c r="A70" i="7"/>
  <c r="J69" i="7"/>
  <c r="A69" i="7"/>
  <c r="J68" i="7"/>
  <c r="A68" i="7"/>
  <c r="J67" i="7"/>
  <c r="A67" i="7"/>
  <c r="J66" i="7"/>
  <c r="A66" i="7"/>
  <c r="J65" i="7"/>
  <c r="A65" i="7"/>
  <c r="J64" i="7"/>
  <c r="A64" i="7"/>
  <c r="J63" i="7"/>
  <c r="A63" i="7"/>
  <c r="J62" i="7"/>
  <c r="A62" i="7"/>
  <c r="J61" i="7"/>
  <c r="A61" i="7"/>
  <c r="J60" i="7"/>
  <c r="A60" i="7"/>
  <c r="J59" i="7"/>
  <c r="A59" i="7"/>
  <c r="J58" i="7"/>
  <c r="A58" i="7"/>
  <c r="J57" i="7"/>
  <c r="A57" i="7"/>
  <c r="J56" i="7"/>
  <c r="A56" i="7"/>
  <c r="J55" i="7"/>
  <c r="A55" i="7"/>
  <c r="J54" i="7"/>
  <c r="A54" i="7"/>
  <c r="J53" i="7"/>
  <c r="A53" i="7"/>
  <c r="J52" i="7"/>
  <c r="A52" i="7"/>
  <c r="J51" i="7"/>
  <c r="A51" i="7"/>
  <c r="J50" i="7"/>
  <c r="A50" i="7"/>
  <c r="J49" i="7"/>
  <c r="A49" i="7"/>
  <c r="J48" i="7"/>
  <c r="A48" i="7"/>
  <c r="J47" i="7"/>
  <c r="A47" i="7"/>
  <c r="J46" i="7"/>
  <c r="A46" i="7"/>
  <c r="J45" i="7"/>
  <c r="A45" i="7"/>
  <c r="J44" i="7"/>
  <c r="A44" i="7"/>
  <c r="J43" i="7"/>
  <c r="A43" i="7"/>
  <c r="J42" i="7"/>
  <c r="A42" i="7"/>
  <c r="J41" i="7"/>
  <c r="A41" i="7"/>
  <c r="J40" i="7"/>
  <c r="A40" i="7"/>
  <c r="J39" i="7"/>
  <c r="A39" i="7"/>
  <c r="J38" i="7"/>
  <c r="A38" i="7"/>
  <c r="J37" i="7"/>
  <c r="A37" i="7"/>
  <c r="J36" i="7"/>
  <c r="A36" i="7"/>
  <c r="J35" i="7"/>
  <c r="A35" i="7"/>
  <c r="J34" i="7"/>
  <c r="A34" i="7"/>
  <c r="J33" i="7"/>
  <c r="A33" i="7"/>
  <c r="J32" i="7"/>
  <c r="A32" i="7"/>
  <c r="J31" i="7"/>
  <c r="A31" i="7"/>
  <c r="J30" i="7"/>
  <c r="A30" i="7"/>
  <c r="J29" i="7"/>
  <c r="A29" i="7"/>
  <c r="J28" i="7"/>
  <c r="A28" i="7"/>
  <c r="J27" i="7"/>
  <c r="A27" i="7"/>
  <c r="J26" i="7"/>
  <c r="A26" i="7"/>
  <c r="P25" i="7"/>
  <c r="N25" i="7"/>
  <c r="J25" i="7"/>
  <c r="A25" i="7"/>
  <c r="P24" i="7"/>
  <c r="N24" i="7"/>
  <c r="J24" i="7"/>
  <c r="A24" i="7"/>
  <c r="P23" i="7"/>
  <c r="N23" i="7"/>
  <c r="J23" i="7"/>
  <c r="A23" i="7"/>
  <c r="P22" i="7"/>
  <c r="N22" i="7"/>
  <c r="J22" i="7"/>
  <c r="A22" i="7"/>
  <c r="P21" i="7"/>
  <c r="N21" i="7"/>
  <c r="J21" i="7"/>
  <c r="A21" i="7"/>
  <c r="P20" i="7"/>
  <c r="N20" i="7"/>
  <c r="J20" i="7"/>
  <c r="A20" i="7"/>
  <c r="P19" i="7"/>
  <c r="N19" i="7"/>
  <c r="J19" i="7"/>
  <c r="A19" i="7"/>
  <c r="P18" i="7"/>
  <c r="N18" i="7"/>
  <c r="J18" i="7"/>
  <c r="A18" i="7"/>
  <c r="P17" i="7"/>
  <c r="N17" i="7"/>
  <c r="J17" i="7"/>
  <c r="A17" i="7"/>
  <c r="P16" i="7"/>
  <c r="N16" i="7"/>
  <c r="J16" i="7"/>
  <c r="A16" i="7"/>
  <c r="P15" i="7"/>
  <c r="N15" i="7"/>
  <c r="J15" i="7"/>
  <c r="A15" i="7"/>
  <c r="P14" i="7"/>
  <c r="N14" i="7"/>
  <c r="J14" i="7"/>
  <c r="A14" i="7"/>
  <c r="P13" i="7"/>
  <c r="N13" i="7"/>
  <c r="J13" i="7"/>
  <c r="A13" i="7"/>
  <c r="P12" i="7"/>
  <c r="N12" i="7"/>
  <c r="J12" i="7"/>
  <c r="A12" i="7"/>
  <c r="P11" i="7"/>
  <c r="N11" i="7"/>
  <c r="J11" i="7"/>
  <c r="A11" i="7"/>
  <c r="P10" i="7"/>
  <c r="N10" i="7"/>
  <c r="J10" i="7"/>
  <c r="A10" i="7"/>
  <c r="P9" i="7"/>
  <c r="N9" i="7"/>
  <c r="J9" i="7"/>
  <c r="A9" i="7"/>
  <c r="P8" i="7"/>
  <c r="N8" i="7"/>
  <c r="J8" i="7"/>
  <c r="A8" i="7"/>
  <c r="P7" i="7"/>
  <c r="N7" i="7"/>
  <c r="J7" i="7"/>
  <c r="A7" i="7"/>
  <c r="P6" i="7"/>
  <c r="N6" i="7"/>
  <c r="J6" i="7"/>
  <c r="A6" i="7"/>
  <c r="P5" i="7"/>
  <c r="N5" i="7"/>
  <c r="J5" i="7"/>
  <c r="A5" i="7"/>
  <c r="P4" i="7"/>
  <c r="N4" i="7"/>
  <c r="J4" i="7"/>
  <c r="A4" i="7"/>
  <c r="P3" i="7"/>
  <c r="N3" i="7"/>
  <c r="J3" i="7"/>
  <c r="A3" i="7"/>
  <c r="P2" i="7"/>
  <c r="N2" i="7"/>
  <c r="J2" i="7"/>
  <c r="A2" i="7"/>
  <c r="J1384" i="6"/>
  <c r="F1384" i="6"/>
  <c r="C1384" i="6" s="1"/>
  <c r="A1384" i="6"/>
  <c r="J1383" i="6"/>
  <c r="F1383" i="6"/>
  <c r="C1383" i="6" s="1"/>
  <c r="A1383" i="6"/>
  <c r="J1382" i="6"/>
  <c r="F1382" i="6"/>
  <c r="C1382" i="6" s="1"/>
  <c r="A1382" i="6"/>
  <c r="J1381" i="6"/>
  <c r="F1381" i="6"/>
  <c r="C1381" i="6" s="1"/>
  <c r="A1381" i="6"/>
  <c r="J1380" i="6"/>
  <c r="F1380" i="6"/>
  <c r="C1380" i="6" s="1"/>
  <c r="A1380" i="6"/>
  <c r="J1379" i="6"/>
  <c r="F1379" i="6"/>
  <c r="C1379" i="6" s="1"/>
  <c r="A1379" i="6"/>
  <c r="J1378" i="6"/>
  <c r="F1378" i="6"/>
  <c r="C1378" i="6"/>
  <c r="A1378" i="6"/>
  <c r="J1377" i="6"/>
  <c r="F1377" i="6"/>
  <c r="C1377" i="6" s="1"/>
  <c r="A1377" i="6"/>
  <c r="J1376" i="6"/>
  <c r="F1376" i="6"/>
  <c r="C1376" i="6" s="1"/>
  <c r="A1376" i="6"/>
  <c r="J1375" i="6"/>
  <c r="F1375" i="6"/>
  <c r="C1375" i="6" s="1"/>
  <c r="A1375" i="6"/>
  <c r="J1374" i="6"/>
  <c r="F1374" i="6"/>
  <c r="C1374" i="6" s="1"/>
  <c r="A1374" i="6"/>
  <c r="J1373" i="6"/>
  <c r="F1373" i="6"/>
  <c r="C1373" i="6" s="1"/>
  <c r="A1373" i="6"/>
  <c r="J1372" i="6"/>
  <c r="F1372" i="6"/>
  <c r="C1372" i="6" s="1"/>
  <c r="A1372" i="6"/>
  <c r="J1371" i="6"/>
  <c r="F1371" i="6"/>
  <c r="C1371" i="6" s="1"/>
  <c r="A1371" i="6"/>
  <c r="J1370" i="6"/>
  <c r="F1370" i="6"/>
  <c r="C1370" i="6" s="1"/>
  <c r="A1370" i="6"/>
  <c r="J1369" i="6"/>
  <c r="F1369" i="6"/>
  <c r="C1369" i="6" s="1"/>
  <c r="A1369" i="6"/>
  <c r="J1368" i="6"/>
  <c r="F1368" i="6"/>
  <c r="C1368" i="6" s="1"/>
  <c r="A1368" i="6"/>
  <c r="J1367" i="6"/>
  <c r="F1367" i="6"/>
  <c r="C1367" i="6" s="1"/>
  <c r="A1367" i="6"/>
  <c r="J1366" i="6"/>
  <c r="F1366" i="6"/>
  <c r="C1366" i="6"/>
  <c r="A1366" i="6"/>
  <c r="J1365" i="6"/>
  <c r="F1365" i="6"/>
  <c r="C1365" i="6" s="1"/>
  <c r="A1365" i="6"/>
  <c r="J1364" i="6"/>
  <c r="F1364" i="6"/>
  <c r="C1364" i="6" s="1"/>
  <c r="A1364" i="6"/>
  <c r="J1363" i="6"/>
  <c r="F1363" i="6"/>
  <c r="C1363" i="6"/>
  <c r="A1363" i="6"/>
  <c r="J1362" i="6"/>
  <c r="F1362" i="6"/>
  <c r="C1362" i="6" s="1"/>
  <c r="A1362" i="6"/>
  <c r="J1361" i="6"/>
  <c r="F1361" i="6"/>
  <c r="C1361" i="6" s="1"/>
  <c r="A1361" i="6"/>
  <c r="J1360" i="6"/>
  <c r="F1360" i="6"/>
  <c r="C1360" i="6" s="1"/>
  <c r="A1360" i="6"/>
  <c r="J1359" i="6"/>
  <c r="F1359" i="6"/>
  <c r="C1359" i="6" s="1"/>
  <c r="A1359" i="6"/>
  <c r="J1358" i="6"/>
  <c r="F1358" i="6"/>
  <c r="C1358" i="6" s="1"/>
  <c r="A1358" i="6"/>
  <c r="J1357" i="6"/>
  <c r="F1357" i="6"/>
  <c r="C1357" i="6" s="1"/>
  <c r="A1357" i="6"/>
  <c r="J1356" i="6"/>
  <c r="F1356" i="6"/>
  <c r="C1356" i="6" s="1"/>
  <c r="A1356" i="6"/>
  <c r="J1355" i="6"/>
  <c r="F1355" i="6"/>
  <c r="C1355" i="6" s="1"/>
  <c r="A1355" i="6"/>
  <c r="J1354" i="6"/>
  <c r="F1354" i="6"/>
  <c r="C1354" i="6" s="1"/>
  <c r="A1354" i="6"/>
  <c r="J1353" i="6"/>
  <c r="F1353" i="6"/>
  <c r="C1353" i="6" s="1"/>
  <c r="A1353" i="6"/>
  <c r="J1352" i="6"/>
  <c r="F1352" i="6"/>
  <c r="C1352" i="6" s="1"/>
  <c r="A1352" i="6"/>
  <c r="J1351" i="6"/>
  <c r="F1351" i="6"/>
  <c r="C1351" i="6" s="1"/>
  <c r="A1351" i="6"/>
  <c r="J1350" i="6"/>
  <c r="F1350" i="6"/>
  <c r="C1350" i="6" s="1"/>
  <c r="A1350" i="6"/>
  <c r="J1349" i="6"/>
  <c r="F1349" i="6"/>
  <c r="C1349" i="6" s="1"/>
  <c r="A1349" i="6"/>
  <c r="J1348" i="6"/>
  <c r="F1348" i="6"/>
  <c r="C1348" i="6" s="1"/>
  <c r="A1348" i="6"/>
  <c r="J1347" i="6"/>
  <c r="F1347" i="6"/>
  <c r="C1347" i="6" s="1"/>
  <c r="A1347" i="6"/>
  <c r="J1346" i="6"/>
  <c r="F1346" i="6"/>
  <c r="C1346" i="6" s="1"/>
  <c r="A1346" i="6"/>
  <c r="J1345" i="6"/>
  <c r="F1345" i="6"/>
  <c r="C1345" i="6"/>
  <c r="A1345" i="6"/>
  <c r="J1344" i="6"/>
  <c r="F1344" i="6"/>
  <c r="C1344" i="6" s="1"/>
  <c r="A1344" i="6"/>
  <c r="J1343" i="6"/>
  <c r="F1343" i="6"/>
  <c r="C1343" i="6" s="1"/>
  <c r="A1343" i="6"/>
  <c r="J1342" i="6"/>
  <c r="F1342" i="6"/>
  <c r="C1342" i="6" s="1"/>
  <c r="A1342" i="6"/>
  <c r="J1341" i="6"/>
  <c r="F1341" i="6"/>
  <c r="C1341" i="6" s="1"/>
  <c r="A1341" i="6"/>
  <c r="J1340" i="6"/>
  <c r="F1340" i="6"/>
  <c r="C1340" i="6" s="1"/>
  <c r="A1340" i="6"/>
  <c r="J1339" i="6"/>
  <c r="F1339" i="6"/>
  <c r="C1339" i="6" s="1"/>
  <c r="A1339" i="6"/>
  <c r="J1338" i="6"/>
  <c r="F1338" i="6"/>
  <c r="C1338" i="6" s="1"/>
  <c r="A1338" i="6"/>
  <c r="J1337" i="6"/>
  <c r="F1337" i="6"/>
  <c r="C1337" i="6" s="1"/>
  <c r="A1337" i="6"/>
  <c r="J1336" i="6"/>
  <c r="F1336" i="6"/>
  <c r="C1336" i="6" s="1"/>
  <c r="A1336" i="6"/>
  <c r="J1335" i="6"/>
  <c r="F1335" i="6"/>
  <c r="C1335" i="6" s="1"/>
  <c r="A1335" i="6"/>
  <c r="J1334" i="6"/>
  <c r="F1334" i="6"/>
  <c r="C1334" i="6" s="1"/>
  <c r="A1334" i="6"/>
  <c r="J1333" i="6"/>
  <c r="F1333" i="6"/>
  <c r="C1333" i="6" s="1"/>
  <c r="A1333" i="6"/>
  <c r="J1332" i="6"/>
  <c r="F1332" i="6"/>
  <c r="C1332" i="6" s="1"/>
  <c r="A1332" i="6"/>
  <c r="J1331" i="6"/>
  <c r="F1331" i="6"/>
  <c r="C1331" i="6" s="1"/>
  <c r="A1331" i="6"/>
  <c r="J1330" i="6"/>
  <c r="F1330" i="6"/>
  <c r="C1330" i="6" s="1"/>
  <c r="A1330" i="6"/>
  <c r="J1329" i="6"/>
  <c r="F1329" i="6"/>
  <c r="C1329" i="6" s="1"/>
  <c r="A1329" i="6"/>
  <c r="J1328" i="6"/>
  <c r="F1328" i="6"/>
  <c r="C1328" i="6" s="1"/>
  <c r="A1328" i="6"/>
  <c r="J1327" i="6"/>
  <c r="F1327" i="6"/>
  <c r="C1327" i="6"/>
  <c r="A1327" i="6"/>
  <c r="J1326" i="6"/>
  <c r="F1326" i="6"/>
  <c r="C1326" i="6" s="1"/>
  <c r="A1326" i="6"/>
  <c r="J1325" i="6"/>
  <c r="F1325" i="6"/>
  <c r="C1325" i="6" s="1"/>
  <c r="A1325" i="6"/>
  <c r="J1324" i="6"/>
  <c r="F1324" i="6"/>
  <c r="C1324" i="6" s="1"/>
  <c r="A1324" i="6"/>
  <c r="J1323" i="6"/>
  <c r="F1323" i="6"/>
  <c r="C1323" i="6" s="1"/>
  <c r="A1323" i="6"/>
  <c r="J1322" i="6"/>
  <c r="F1322" i="6"/>
  <c r="C1322" i="6" s="1"/>
  <c r="A1322" i="6"/>
  <c r="J1321" i="6"/>
  <c r="F1321" i="6"/>
  <c r="C1321" i="6" s="1"/>
  <c r="A1321" i="6"/>
  <c r="J1320" i="6"/>
  <c r="F1320" i="6"/>
  <c r="C1320" i="6" s="1"/>
  <c r="A1320" i="6"/>
  <c r="J1319" i="6"/>
  <c r="F1319" i="6"/>
  <c r="C1319" i="6" s="1"/>
  <c r="A1319" i="6"/>
  <c r="J1318" i="6"/>
  <c r="F1318" i="6"/>
  <c r="C1318" i="6"/>
  <c r="A1318" i="6"/>
  <c r="J1317" i="6"/>
  <c r="F1317" i="6"/>
  <c r="C1317" i="6" s="1"/>
  <c r="A1317" i="6"/>
  <c r="J1316" i="6"/>
  <c r="F1316" i="6"/>
  <c r="C1316" i="6" s="1"/>
  <c r="A1316" i="6"/>
  <c r="J1315" i="6"/>
  <c r="F1315" i="6"/>
  <c r="C1315" i="6" s="1"/>
  <c r="A1315" i="6"/>
  <c r="J1314" i="6"/>
  <c r="F1314" i="6"/>
  <c r="C1314" i="6" s="1"/>
  <c r="A1314" i="6"/>
  <c r="J1313" i="6"/>
  <c r="F1313" i="6"/>
  <c r="C1313" i="6" s="1"/>
  <c r="A1313" i="6"/>
  <c r="J1312" i="6"/>
  <c r="F1312" i="6"/>
  <c r="C1312" i="6" s="1"/>
  <c r="A1312" i="6"/>
  <c r="J1311" i="6"/>
  <c r="F1311" i="6"/>
  <c r="C1311" i="6" s="1"/>
  <c r="A1311" i="6"/>
  <c r="J1310" i="6"/>
  <c r="F1310" i="6"/>
  <c r="C1310" i="6" s="1"/>
  <c r="A1310" i="6"/>
  <c r="J1309" i="6"/>
  <c r="F1309" i="6"/>
  <c r="C1309" i="6" s="1"/>
  <c r="A1309" i="6"/>
  <c r="J1308" i="6"/>
  <c r="F1308" i="6"/>
  <c r="C1308" i="6" s="1"/>
  <c r="A1308" i="6"/>
  <c r="J1307" i="6"/>
  <c r="F1307" i="6"/>
  <c r="C1307" i="6" s="1"/>
  <c r="A1307" i="6"/>
  <c r="J1306" i="6"/>
  <c r="F1306" i="6"/>
  <c r="C1306" i="6"/>
  <c r="A1306" i="6"/>
  <c r="J1305" i="6"/>
  <c r="F1305" i="6"/>
  <c r="C1305" i="6" s="1"/>
  <c r="A1305" i="6"/>
  <c r="J1304" i="6"/>
  <c r="F1304" i="6"/>
  <c r="C1304" i="6"/>
  <c r="A1304" i="6"/>
  <c r="J1303" i="6"/>
  <c r="F1303" i="6"/>
  <c r="C1303" i="6" s="1"/>
  <c r="A1303" i="6"/>
  <c r="J1302" i="6"/>
  <c r="F1302" i="6"/>
  <c r="C1302" i="6" s="1"/>
  <c r="A1302" i="6"/>
  <c r="J1301" i="6"/>
  <c r="F1301" i="6"/>
  <c r="C1301" i="6" s="1"/>
  <c r="A1301" i="6"/>
  <c r="J1300" i="6"/>
  <c r="F1300" i="6"/>
  <c r="C1300" i="6" s="1"/>
  <c r="A1300" i="6"/>
  <c r="J1299" i="6"/>
  <c r="F1299" i="6"/>
  <c r="C1299" i="6" s="1"/>
  <c r="A1299" i="6"/>
  <c r="J1298" i="6"/>
  <c r="F1298" i="6"/>
  <c r="C1298" i="6" s="1"/>
  <c r="A1298" i="6"/>
  <c r="J1297" i="6"/>
  <c r="F1297" i="6"/>
  <c r="C1297" i="6" s="1"/>
  <c r="A1297" i="6"/>
  <c r="J1296" i="6"/>
  <c r="F1296" i="6"/>
  <c r="C1296" i="6" s="1"/>
  <c r="A1296" i="6"/>
  <c r="J1295" i="6"/>
  <c r="F1295" i="6"/>
  <c r="C1295" i="6"/>
  <c r="A1295" i="6"/>
  <c r="J1294" i="6"/>
  <c r="F1294" i="6"/>
  <c r="C1294" i="6" s="1"/>
  <c r="A1294" i="6"/>
  <c r="J1293" i="6"/>
  <c r="F1293" i="6"/>
  <c r="C1293" i="6" s="1"/>
  <c r="A1293" i="6"/>
  <c r="J1292" i="6"/>
  <c r="F1292" i="6"/>
  <c r="C1292" i="6" s="1"/>
  <c r="A1292" i="6"/>
  <c r="J1291" i="6"/>
  <c r="F1291" i="6"/>
  <c r="C1291" i="6"/>
  <c r="A1291" i="6"/>
  <c r="J1290" i="6"/>
  <c r="F1290" i="6"/>
  <c r="C1290" i="6" s="1"/>
  <c r="A1290" i="6"/>
  <c r="J1289" i="6"/>
  <c r="F1289" i="6"/>
  <c r="C1289" i="6" s="1"/>
  <c r="A1289" i="6"/>
  <c r="J1288" i="6"/>
  <c r="F1288" i="6"/>
  <c r="C1288" i="6"/>
  <c r="A1288" i="6"/>
  <c r="J1287" i="6"/>
  <c r="F1287" i="6"/>
  <c r="C1287" i="6" s="1"/>
  <c r="A1287" i="6"/>
  <c r="J1286" i="6"/>
  <c r="F1286" i="6"/>
  <c r="C1286" i="6" s="1"/>
  <c r="A1286" i="6"/>
  <c r="J1285" i="6"/>
  <c r="F1285" i="6"/>
  <c r="C1285" i="6" s="1"/>
  <c r="A1285" i="6"/>
  <c r="J1284" i="6"/>
  <c r="F1284" i="6"/>
  <c r="C1284" i="6" s="1"/>
  <c r="A1284" i="6"/>
  <c r="J1283" i="6"/>
  <c r="F1283" i="6"/>
  <c r="C1283" i="6" s="1"/>
  <c r="A1283" i="6"/>
  <c r="J1282" i="6"/>
  <c r="F1282" i="6"/>
  <c r="C1282" i="6"/>
  <c r="A1282" i="6"/>
  <c r="J1281" i="6"/>
  <c r="F1281" i="6"/>
  <c r="C1281" i="6" s="1"/>
  <c r="A1281" i="6"/>
  <c r="J1280" i="6"/>
  <c r="F1280" i="6"/>
  <c r="C1280" i="6" s="1"/>
  <c r="A1280" i="6"/>
  <c r="J1279" i="6"/>
  <c r="F1279" i="6"/>
  <c r="C1279" i="6" s="1"/>
  <c r="A1279" i="6"/>
  <c r="J1278" i="6"/>
  <c r="F1278" i="6"/>
  <c r="C1278" i="6" s="1"/>
  <c r="A1278" i="6"/>
  <c r="J1277" i="6"/>
  <c r="F1277" i="6"/>
  <c r="C1277" i="6" s="1"/>
  <c r="A1277" i="6"/>
  <c r="J1276" i="6"/>
  <c r="F1276" i="6"/>
  <c r="C1276" i="6" s="1"/>
  <c r="A1276" i="6"/>
  <c r="J1275" i="6"/>
  <c r="F1275" i="6"/>
  <c r="C1275" i="6" s="1"/>
  <c r="A1275" i="6"/>
  <c r="J1274" i="6"/>
  <c r="F1274" i="6"/>
  <c r="C1274" i="6" s="1"/>
  <c r="A1274" i="6"/>
  <c r="J1273" i="6"/>
  <c r="F1273" i="6"/>
  <c r="C1273" i="6"/>
  <c r="A1273" i="6"/>
  <c r="J1272" i="6"/>
  <c r="F1272" i="6"/>
  <c r="C1272" i="6" s="1"/>
  <c r="A1272" i="6"/>
  <c r="J1271" i="6"/>
  <c r="F1271" i="6"/>
  <c r="C1271" i="6" s="1"/>
  <c r="A1271" i="6"/>
  <c r="J1270" i="6"/>
  <c r="F1270" i="6"/>
  <c r="C1270" i="6" s="1"/>
  <c r="A1270" i="6"/>
  <c r="J1269" i="6"/>
  <c r="F1269" i="6"/>
  <c r="C1269" i="6" s="1"/>
  <c r="A1269" i="6"/>
  <c r="J1268" i="6"/>
  <c r="F1268" i="6"/>
  <c r="C1268" i="6" s="1"/>
  <c r="A1268" i="6"/>
  <c r="J1267" i="6"/>
  <c r="F1267" i="6"/>
  <c r="C1267" i="6" s="1"/>
  <c r="A1267" i="6"/>
  <c r="J1266" i="6"/>
  <c r="F1266" i="6"/>
  <c r="C1266" i="6" s="1"/>
  <c r="A1266" i="6"/>
  <c r="J1265" i="6"/>
  <c r="F1265" i="6"/>
  <c r="C1265" i="6" s="1"/>
  <c r="A1265" i="6"/>
  <c r="J1264" i="6"/>
  <c r="F1264" i="6"/>
  <c r="C1264" i="6" s="1"/>
  <c r="A1264" i="6"/>
  <c r="J1263" i="6"/>
  <c r="F1263" i="6"/>
  <c r="C1263" i="6" s="1"/>
  <c r="A1263" i="6"/>
  <c r="J1262" i="6"/>
  <c r="F1262" i="6"/>
  <c r="C1262" i="6" s="1"/>
  <c r="A1262" i="6"/>
  <c r="J1261" i="6"/>
  <c r="F1261" i="6"/>
  <c r="C1261" i="6" s="1"/>
  <c r="A1261" i="6"/>
  <c r="J1260" i="6"/>
  <c r="F1260" i="6"/>
  <c r="C1260" i="6" s="1"/>
  <c r="A1260" i="6"/>
  <c r="J1259" i="6"/>
  <c r="F1259" i="6"/>
  <c r="C1259" i="6" s="1"/>
  <c r="A1259" i="6"/>
  <c r="J1258" i="6"/>
  <c r="F1258" i="6"/>
  <c r="C1258" i="6" s="1"/>
  <c r="A1258" i="6"/>
  <c r="J1257" i="6"/>
  <c r="F1257" i="6"/>
  <c r="C1257" i="6" s="1"/>
  <c r="A1257" i="6"/>
  <c r="J1256" i="6"/>
  <c r="F1256" i="6"/>
  <c r="C1256" i="6" s="1"/>
  <c r="A1256" i="6"/>
  <c r="J1255" i="6"/>
  <c r="F1255" i="6"/>
  <c r="C1255" i="6" s="1"/>
  <c r="A1255" i="6"/>
  <c r="J1254" i="6"/>
  <c r="F1254" i="6"/>
  <c r="C1254" i="6" s="1"/>
  <c r="A1254" i="6"/>
  <c r="J1253" i="6"/>
  <c r="F1253" i="6"/>
  <c r="C1253" i="6" s="1"/>
  <c r="A1253" i="6"/>
  <c r="J1252" i="6"/>
  <c r="F1252" i="6"/>
  <c r="C1252" i="6" s="1"/>
  <c r="A1252" i="6"/>
  <c r="J1251" i="6"/>
  <c r="F1251" i="6"/>
  <c r="C1251" i="6" s="1"/>
  <c r="A1251" i="6"/>
  <c r="J1250" i="6"/>
  <c r="F1250" i="6"/>
  <c r="C1250" i="6"/>
  <c r="A1250" i="6"/>
  <c r="J1249" i="6"/>
  <c r="F1249" i="6"/>
  <c r="C1249" i="6" s="1"/>
  <c r="A1249" i="6"/>
  <c r="J1248" i="6"/>
  <c r="F1248" i="6"/>
  <c r="C1248" i="6" s="1"/>
  <c r="A1248" i="6"/>
  <c r="J1247" i="6"/>
  <c r="F1247" i="6"/>
  <c r="C1247" i="6" s="1"/>
  <c r="A1247" i="6"/>
  <c r="J1246" i="6"/>
  <c r="F1246" i="6"/>
  <c r="C1246" i="6" s="1"/>
  <c r="A1246" i="6"/>
  <c r="J1245" i="6"/>
  <c r="F1245" i="6"/>
  <c r="C1245" i="6" s="1"/>
  <c r="A1245" i="6"/>
  <c r="J1244" i="6"/>
  <c r="F1244" i="6"/>
  <c r="C1244" i="6" s="1"/>
  <c r="A1244" i="6"/>
  <c r="J1243" i="6"/>
  <c r="F1243" i="6"/>
  <c r="C1243" i="6" s="1"/>
  <c r="A1243" i="6"/>
  <c r="J1242" i="6"/>
  <c r="F1242" i="6"/>
  <c r="C1242" i="6" s="1"/>
  <c r="A1242" i="6"/>
  <c r="J1241" i="6"/>
  <c r="F1241" i="6"/>
  <c r="C1241" i="6" s="1"/>
  <c r="A1241" i="6"/>
  <c r="J1240" i="6"/>
  <c r="F1240" i="6"/>
  <c r="C1240" i="6" s="1"/>
  <c r="A1240" i="6"/>
  <c r="J1239" i="6"/>
  <c r="F1239" i="6"/>
  <c r="C1239" i="6" s="1"/>
  <c r="A1239" i="6"/>
  <c r="J1238" i="6"/>
  <c r="F1238" i="6"/>
  <c r="C1238" i="6" s="1"/>
  <c r="A1238" i="6"/>
  <c r="J1237" i="6"/>
  <c r="F1237" i="6"/>
  <c r="C1237" i="6" s="1"/>
  <c r="A1237" i="6"/>
  <c r="J1236" i="6"/>
  <c r="F1236" i="6"/>
  <c r="C1236" i="6" s="1"/>
  <c r="A1236" i="6"/>
  <c r="J1235" i="6"/>
  <c r="F1235" i="6"/>
  <c r="C1235" i="6" s="1"/>
  <c r="A1235" i="6"/>
  <c r="J1234" i="6"/>
  <c r="F1234" i="6"/>
  <c r="C1234" i="6" s="1"/>
  <c r="A1234" i="6"/>
  <c r="J1233" i="6"/>
  <c r="F1233" i="6"/>
  <c r="C1233" i="6" s="1"/>
  <c r="A1233" i="6"/>
  <c r="J1232" i="6"/>
  <c r="F1232" i="6"/>
  <c r="C1232" i="6" s="1"/>
  <c r="A1232" i="6"/>
  <c r="J1231" i="6"/>
  <c r="F1231" i="6"/>
  <c r="C1231" i="6" s="1"/>
  <c r="A1231" i="6"/>
  <c r="J1230" i="6"/>
  <c r="F1230" i="6"/>
  <c r="C1230" i="6" s="1"/>
  <c r="A1230" i="6"/>
  <c r="J1229" i="6"/>
  <c r="F1229" i="6"/>
  <c r="C1229" i="6" s="1"/>
  <c r="A1229" i="6"/>
  <c r="J1228" i="6"/>
  <c r="F1228" i="6"/>
  <c r="C1228" i="6" s="1"/>
  <c r="A1228" i="6"/>
  <c r="J1227" i="6"/>
  <c r="F1227" i="6"/>
  <c r="C1227" i="6" s="1"/>
  <c r="A1227" i="6"/>
  <c r="J1226" i="6"/>
  <c r="F1226" i="6"/>
  <c r="C1226" i="6" s="1"/>
  <c r="A1226" i="6"/>
  <c r="J1225" i="6"/>
  <c r="F1225" i="6"/>
  <c r="C1225" i="6" s="1"/>
  <c r="A1225" i="6"/>
  <c r="J1224" i="6"/>
  <c r="F1224" i="6"/>
  <c r="C1224" i="6" s="1"/>
  <c r="A1224" i="6"/>
  <c r="J1223" i="6"/>
  <c r="F1223" i="6"/>
  <c r="C1223" i="6"/>
  <c r="A1223" i="6"/>
  <c r="J1222" i="6"/>
  <c r="F1222" i="6"/>
  <c r="C1222" i="6" s="1"/>
  <c r="A1222" i="6"/>
  <c r="J1221" i="6"/>
  <c r="F1221" i="6"/>
  <c r="C1221" i="6" s="1"/>
  <c r="A1221" i="6"/>
  <c r="J1220" i="6"/>
  <c r="F1220" i="6"/>
  <c r="C1220" i="6"/>
  <c r="A1220" i="6"/>
  <c r="J1219" i="6"/>
  <c r="F1219" i="6"/>
  <c r="C1219" i="6" s="1"/>
  <c r="A1219" i="6"/>
  <c r="J1218" i="6"/>
  <c r="F1218" i="6"/>
  <c r="C1218" i="6" s="1"/>
  <c r="A1218" i="6"/>
  <c r="J1217" i="6"/>
  <c r="F1217" i="6"/>
  <c r="C1217" i="6" s="1"/>
  <c r="A1217" i="6"/>
  <c r="J1216" i="6"/>
  <c r="F1216" i="6"/>
  <c r="C1216" i="6" s="1"/>
  <c r="A1216" i="6"/>
  <c r="J1215" i="6"/>
  <c r="F1215" i="6"/>
  <c r="C1215" i="6" s="1"/>
  <c r="A1215" i="6"/>
  <c r="J1214" i="6"/>
  <c r="F1214" i="6"/>
  <c r="C1214" i="6"/>
  <c r="A1214" i="6"/>
  <c r="J1213" i="6"/>
  <c r="F1213" i="6"/>
  <c r="C1213" i="6" s="1"/>
  <c r="A1213" i="6"/>
  <c r="J1212" i="6"/>
  <c r="F1212" i="6"/>
  <c r="C1212" i="6" s="1"/>
  <c r="A1212" i="6"/>
  <c r="J1211" i="6"/>
  <c r="F1211" i="6"/>
  <c r="C1211" i="6" s="1"/>
  <c r="A1211" i="6"/>
  <c r="J1210" i="6"/>
  <c r="F1210" i="6"/>
  <c r="C1210" i="6" s="1"/>
  <c r="A1210" i="6"/>
  <c r="J1209" i="6"/>
  <c r="F1209" i="6"/>
  <c r="C1209" i="6" s="1"/>
  <c r="A1209" i="6"/>
  <c r="J1208" i="6"/>
  <c r="F1208" i="6"/>
  <c r="C1208" i="6" s="1"/>
  <c r="A1208" i="6"/>
  <c r="J1207" i="6"/>
  <c r="F1207" i="6"/>
  <c r="C1207" i="6" s="1"/>
  <c r="A1207" i="6"/>
  <c r="J1206" i="6"/>
  <c r="F1206" i="6"/>
  <c r="C1206" i="6" s="1"/>
  <c r="A1206" i="6"/>
  <c r="J1205" i="6"/>
  <c r="F1205" i="6"/>
  <c r="C1205" i="6" s="1"/>
  <c r="A1205" i="6"/>
  <c r="J1204" i="6"/>
  <c r="F1204" i="6"/>
  <c r="C1204" i="6" s="1"/>
  <c r="A1204" i="6"/>
  <c r="J1203" i="6"/>
  <c r="F1203" i="6"/>
  <c r="C1203" i="6" s="1"/>
  <c r="A1203" i="6"/>
  <c r="J1202" i="6"/>
  <c r="F1202" i="6"/>
  <c r="C1202" i="6" s="1"/>
  <c r="A1202" i="6"/>
  <c r="J1201" i="6"/>
  <c r="F1201" i="6"/>
  <c r="C1201" i="6"/>
  <c r="A1201" i="6"/>
  <c r="J1200" i="6"/>
  <c r="F1200" i="6"/>
  <c r="C1200" i="6" s="1"/>
  <c r="A1200" i="6"/>
  <c r="J1199" i="6"/>
  <c r="F1199" i="6"/>
  <c r="C1199" i="6" s="1"/>
  <c r="A1199" i="6"/>
  <c r="J1198" i="6"/>
  <c r="F1198" i="6"/>
  <c r="C1198" i="6" s="1"/>
  <c r="A1198" i="6"/>
  <c r="J1197" i="6"/>
  <c r="F1197" i="6"/>
  <c r="C1197" i="6" s="1"/>
  <c r="A1197" i="6"/>
  <c r="J1196" i="6"/>
  <c r="F1196" i="6"/>
  <c r="C1196" i="6" s="1"/>
  <c r="A1196" i="6"/>
  <c r="J1195" i="6"/>
  <c r="F1195" i="6"/>
  <c r="C1195" i="6" s="1"/>
  <c r="A1195" i="6"/>
  <c r="J1194" i="6"/>
  <c r="F1194" i="6"/>
  <c r="C1194" i="6" s="1"/>
  <c r="A1194" i="6"/>
  <c r="J1193" i="6"/>
  <c r="F1193" i="6"/>
  <c r="C1193" i="6" s="1"/>
  <c r="A1193" i="6"/>
  <c r="J1192" i="6"/>
  <c r="F1192" i="6"/>
  <c r="C1192" i="6" s="1"/>
  <c r="A1192" i="6"/>
  <c r="J1191" i="6"/>
  <c r="F1191" i="6"/>
  <c r="C1191" i="6" s="1"/>
  <c r="A1191" i="6"/>
  <c r="J1190" i="6"/>
  <c r="F1190" i="6"/>
  <c r="C1190" i="6" s="1"/>
  <c r="A1190" i="6"/>
  <c r="J1189" i="6"/>
  <c r="F1189" i="6"/>
  <c r="C1189" i="6" s="1"/>
  <c r="A1189" i="6"/>
  <c r="J1188" i="6"/>
  <c r="F1188" i="6"/>
  <c r="C1188" i="6" s="1"/>
  <c r="A1188" i="6"/>
  <c r="J1187" i="6"/>
  <c r="F1187" i="6"/>
  <c r="C1187" i="6" s="1"/>
  <c r="A1187" i="6"/>
  <c r="J1186" i="6"/>
  <c r="F1186" i="6"/>
  <c r="C1186" i="6" s="1"/>
  <c r="A1186" i="6"/>
  <c r="J1185" i="6"/>
  <c r="F1185" i="6"/>
  <c r="C1185" i="6" s="1"/>
  <c r="A1185" i="6"/>
  <c r="J1184" i="6"/>
  <c r="F1184" i="6"/>
  <c r="C1184" i="6" s="1"/>
  <c r="A1184" i="6"/>
  <c r="J1183" i="6"/>
  <c r="F1183" i="6"/>
  <c r="C1183" i="6" s="1"/>
  <c r="A1183" i="6"/>
  <c r="J1182" i="6"/>
  <c r="F1182" i="6"/>
  <c r="C1182" i="6" s="1"/>
  <c r="A1182" i="6"/>
  <c r="J1181" i="6"/>
  <c r="F1181" i="6"/>
  <c r="C1181" i="6" s="1"/>
  <c r="A1181" i="6"/>
  <c r="J1180" i="6"/>
  <c r="F1180" i="6"/>
  <c r="C1180" i="6" s="1"/>
  <c r="A1180" i="6"/>
  <c r="J1179" i="6"/>
  <c r="F1179" i="6"/>
  <c r="C1179" i="6" s="1"/>
  <c r="A1179" i="6"/>
  <c r="J1178" i="6"/>
  <c r="F1178" i="6"/>
  <c r="C1178" i="6"/>
  <c r="A1178" i="6"/>
  <c r="J1177" i="6"/>
  <c r="F1177" i="6"/>
  <c r="C1177" i="6" s="1"/>
  <c r="A1177" i="6"/>
  <c r="J1176" i="6"/>
  <c r="F1176" i="6"/>
  <c r="C1176" i="6" s="1"/>
  <c r="A1176" i="6"/>
  <c r="J1175" i="6"/>
  <c r="F1175" i="6"/>
  <c r="C1175" i="6" s="1"/>
  <c r="A1175" i="6"/>
  <c r="J1174" i="6"/>
  <c r="F1174" i="6"/>
  <c r="C1174" i="6" s="1"/>
  <c r="A1174" i="6"/>
  <c r="J1173" i="6"/>
  <c r="F1173" i="6"/>
  <c r="C1173" i="6" s="1"/>
  <c r="A1173" i="6"/>
  <c r="J1172" i="6"/>
  <c r="F1172" i="6"/>
  <c r="C1172" i="6" s="1"/>
  <c r="A1172" i="6"/>
  <c r="J1171" i="6"/>
  <c r="F1171" i="6"/>
  <c r="C1171" i="6"/>
  <c r="A1171" i="6"/>
  <c r="J1170" i="6"/>
  <c r="F1170" i="6"/>
  <c r="C1170" i="6" s="1"/>
  <c r="A1170" i="6"/>
  <c r="J1169" i="6"/>
  <c r="F1169" i="6"/>
  <c r="C1169" i="6" s="1"/>
  <c r="A1169" i="6"/>
  <c r="J1168" i="6"/>
  <c r="F1168" i="6"/>
  <c r="C1168" i="6" s="1"/>
  <c r="A1168" i="6"/>
  <c r="J1167" i="6"/>
  <c r="F1167" i="6"/>
  <c r="C1167" i="6" s="1"/>
  <c r="A1167" i="6"/>
  <c r="J1166" i="6"/>
  <c r="F1166" i="6"/>
  <c r="C1166" i="6" s="1"/>
  <c r="A1166" i="6"/>
  <c r="J1165" i="6"/>
  <c r="F1165" i="6"/>
  <c r="C1165" i="6" s="1"/>
  <c r="A1165" i="6"/>
  <c r="J1164" i="6"/>
  <c r="F1164" i="6"/>
  <c r="C1164" i="6" s="1"/>
  <c r="A1164" i="6"/>
  <c r="J1163" i="6"/>
  <c r="F1163" i="6"/>
  <c r="C1163" i="6"/>
  <c r="A1163" i="6"/>
  <c r="J1162" i="6"/>
  <c r="F1162" i="6"/>
  <c r="C1162" i="6" s="1"/>
  <c r="A1162" i="6"/>
  <c r="J1161" i="6"/>
  <c r="F1161" i="6"/>
  <c r="C1161" i="6" s="1"/>
  <c r="A1161" i="6"/>
  <c r="J1160" i="6"/>
  <c r="F1160" i="6"/>
  <c r="C1160" i="6" s="1"/>
  <c r="A1160" i="6"/>
  <c r="J1159" i="6"/>
  <c r="F1159" i="6"/>
  <c r="C1159" i="6" s="1"/>
  <c r="A1159" i="6"/>
  <c r="J1158" i="6"/>
  <c r="F1158" i="6"/>
  <c r="C1158" i="6" s="1"/>
  <c r="A1158" i="6"/>
  <c r="J1157" i="6"/>
  <c r="F1157" i="6"/>
  <c r="C1157" i="6" s="1"/>
  <c r="A1157" i="6"/>
  <c r="J1156" i="6"/>
  <c r="F1156" i="6"/>
  <c r="C1156" i="6" s="1"/>
  <c r="A1156" i="6"/>
  <c r="J1155" i="6"/>
  <c r="F1155" i="6"/>
  <c r="C1155" i="6" s="1"/>
  <c r="A1155" i="6"/>
  <c r="J1154" i="6"/>
  <c r="F1154" i="6"/>
  <c r="C1154" i="6" s="1"/>
  <c r="A1154" i="6"/>
  <c r="J1153" i="6"/>
  <c r="F1153" i="6"/>
  <c r="C1153" i="6" s="1"/>
  <c r="A1153" i="6"/>
  <c r="J1152" i="6"/>
  <c r="F1152" i="6"/>
  <c r="C1152" i="6" s="1"/>
  <c r="A1152" i="6"/>
  <c r="J1151" i="6"/>
  <c r="F1151" i="6"/>
  <c r="C1151" i="6" s="1"/>
  <c r="A1151" i="6"/>
  <c r="J1150" i="6"/>
  <c r="F1150" i="6"/>
  <c r="C1150" i="6" s="1"/>
  <c r="A1150" i="6"/>
  <c r="J1149" i="6"/>
  <c r="F1149" i="6"/>
  <c r="C1149" i="6" s="1"/>
  <c r="A1149" i="6"/>
  <c r="J1148" i="6"/>
  <c r="F1148" i="6"/>
  <c r="C1148" i="6"/>
  <c r="A1148" i="6"/>
  <c r="J1147" i="6"/>
  <c r="F1147" i="6"/>
  <c r="C1147" i="6" s="1"/>
  <c r="A1147" i="6"/>
  <c r="J1146" i="6"/>
  <c r="F1146" i="6"/>
  <c r="C1146" i="6" s="1"/>
  <c r="A1146" i="6"/>
  <c r="J1145" i="6"/>
  <c r="F1145" i="6"/>
  <c r="C1145" i="6" s="1"/>
  <c r="A1145" i="6"/>
  <c r="J1144" i="6"/>
  <c r="F1144" i="6"/>
  <c r="C1144" i="6" s="1"/>
  <c r="A1144" i="6"/>
  <c r="J1143" i="6"/>
  <c r="F1143" i="6"/>
  <c r="C1143" i="6" s="1"/>
  <c r="A1143" i="6"/>
  <c r="J1142" i="6"/>
  <c r="F1142" i="6"/>
  <c r="C1142" i="6" s="1"/>
  <c r="A1142" i="6"/>
  <c r="J1141" i="6"/>
  <c r="F1141" i="6"/>
  <c r="C1141" i="6" s="1"/>
  <c r="A1141" i="6"/>
  <c r="J1140" i="6"/>
  <c r="F1140" i="6"/>
  <c r="C1140" i="6" s="1"/>
  <c r="A1140" i="6"/>
  <c r="J1139" i="6"/>
  <c r="F1139" i="6"/>
  <c r="C1139" i="6" s="1"/>
  <c r="A1139" i="6"/>
  <c r="J1138" i="6"/>
  <c r="F1138" i="6"/>
  <c r="C1138" i="6" s="1"/>
  <c r="A1138" i="6"/>
  <c r="J1137" i="6"/>
  <c r="F1137" i="6"/>
  <c r="C1137" i="6" s="1"/>
  <c r="A1137" i="6"/>
  <c r="J1136" i="6"/>
  <c r="F1136" i="6"/>
  <c r="C1136" i="6" s="1"/>
  <c r="A1136" i="6"/>
  <c r="J1135" i="6"/>
  <c r="F1135" i="6"/>
  <c r="C1135" i="6" s="1"/>
  <c r="A1135" i="6"/>
  <c r="J1134" i="6"/>
  <c r="F1134" i="6"/>
  <c r="C1134" i="6" s="1"/>
  <c r="A1134" i="6"/>
  <c r="J1133" i="6"/>
  <c r="F1133" i="6"/>
  <c r="C1133" i="6" s="1"/>
  <c r="A1133" i="6"/>
  <c r="J1132" i="6"/>
  <c r="F1132" i="6"/>
  <c r="C1132" i="6" s="1"/>
  <c r="A1132" i="6"/>
  <c r="J1131" i="6"/>
  <c r="F1131" i="6"/>
  <c r="C1131" i="6" s="1"/>
  <c r="A1131" i="6"/>
  <c r="J1130" i="6"/>
  <c r="F1130" i="6"/>
  <c r="C1130" i="6" s="1"/>
  <c r="A1130" i="6"/>
  <c r="J1129" i="6"/>
  <c r="F1129" i="6"/>
  <c r="C1129" i="6"/>
  <c r="A1129" i="6"/>
  <c r="J1128" i="6"/>
  <c r="F1128" i="6"/>
  <c r="C1128" i="6" s="1"/>
  <c r="A1128" i="6"/>
  <c r="J1127" i="6"/>
  <c r="F1127" i="6"/>
  <c r="C1127" i="6" s="1"/>
  <c r="A1127" i="6"/>
  <c r="J1126" i="6"/>
  <c r="F1126" i="6"/>
  <c r="C1126" i="6" s="1"/>
  <c r="A1126" i="6"/>
  <c r="J1125" i="6"/>
  <c r="F1125" i="6"/>
  <c r="C1125" i="6" s="1"/>
  <c r="A1125" i="6"/>
  <c r="J1124" i="6"/>
  <c r="F1124" i="6"/>
  <c r="C1124" i="6" s="1"/>
  <c r="A1124" i="6"/>
  <c r="J1123" i="6"/>
  <c r="F1123" i="6"/>
  <c r="C1123" i="6" s="1"/>
  <c r="A1123" i="6"/>
  <c r="J1122" i="6"/>
  <c r="F1122" i="6"/>
  <c r="C1122" i="6" s="1"/>
  <c r="A1122" i="6"/>
  <c r="J1121" i="6"/>
  <c r="F1121" i="6"/>
  <c r="C1121" i="6" s="1"/>
  <c r="A1121" i="6"/>
  <c r="J1120" i="6"/>
  <c r="F1120" i="6"/>
  <c r="C1120" i="6" s="1"/>
  <c r="A1120" i="6"/>
  <c r="J1119" i="6"/>
  <c r="F1119" i="6"/>
  <c r="C1119" i="6" s="1"/>
  <c r="A1119" i="6"/>
  <c r="J1118" i="6"/>
  <c r="F1118" i="6"/>
  <c r="C1118" i="6" s="1"/>
  <c r="A1118" i="6"/>
  <c r="J1117" i="6"/>
  <c r="F1117" i="6"/>
  <c r="C1117" i="6" s="1"/>
  <c r="A1117" i="6"/>
  <c r="J1116" i="6"/>
  <c r="F1116" i="6"/>
  <c r="C1116" i="6" s="1"/>
  <c r="A1116" i="6"/>
  <c r="J1115" i="6"/>
  <c r="F1115" i="6"/>
  <c r="C1115" i="6" s="1"/>
  <c r="A1115" i="6"/>
  <c r="J1114" i="6"/>
  <c r="F1114" i="6"/>
  <c r="C1114" i="6" s="1"/>
  <c r="A1114" i="6"/>
  <c r="J1113" i="6"/>
  <c r="F1113" i="6"/>
  <c r="C1113" i="6" s="1"/>
  <c r="A1113" i="6"/>
  <c r="J1112" i="6"/>
  <c r="F1112" i="6"/>
  <c r="C1112" i="6" s="1"/>
  <c r="A1112" i="6"/>
  <c r="J1111" i="6"/>
  <c r="F1111" i="6"/>
  <c r="C1111" i="6" s="1"/>
  <c r="A1111" i="6"/>
  <c r="J1110" i="6"/>
  <c r="F1110" i="6"/>
  <c r="C1110" i="6" s="1"/>
  <c r="A1110" i="6"/>
  <c r="J1109" i="6"/>
  <c r="F1109" i="6"/>
  <c r="C1109" i="6" s="1"/>
  <c r="A1109" i="6"/>
  <c r="J1108" i="6"/>
  <c r="F1108" i="6"/>
  <c r="C1108" i="6" s="1"/>
  <c r="A1108" i="6"/>
  <c r="J1107" i="6"/>
  <c r="F1107" i="6"/>
  <c r="C1107" i="6" s="1"/>
  <c r="A1107" i="6"/>
  <c r="J1106" i="6"/>
  <c r="F1106" i="6"/>
  <c r="C1106" i="6" s="1"/>
  <c r="A1106" i="6"/>
  <c r="J1105" i="6"/>
  <c r="F1105" i="6"/>
  <c r="C1105" i="6" s="1"/>
  <c r="A1105" i="6"/>
  <c r="J1104" i="6"/>
  <c r="F1104" i="6"/>
  <c r="C1104" i="6" s="1"/>
  <c r="A1104" i="6"/>
  <c r="J1103" i="6"/>
  <c r="F1103" i="6"/>
  <c r="C1103" i="6"/>
  <c r="A1103" i="6"/>
  <c r="J1102" i="6"/>
  <c r="F1102" i="6"/>
  <c r="C1102" i="6" s="1"/>
  <c r="A1102" i="6"/>
  <c r="J1101" i="6"/>
  <c r="F1101" i="6"/>
  <c r="C1101" i="6" s="1"/>
  <c r="A1101" i="6"/>
  <c r="J1100" i="6"/>
  <c r="F1100" i="6"/>
  <c r="C1100" i="6" s="1"/>
  <c r="A1100" i="6"/>
  <c r="J1099" i="6"/>
  <c r="F1099" i="6"/>
  <c r="C1099" i="6" s="1"/>
  <c r="A1099" i="6"/>
  <c r="J1098" i="6"/>
  <c r="F1098" i="6"/>
  <c r="C1098" i="6" s="1"/>
  <c r="A1098" i="6"/>
  <c r="J1097" i="6"/>
  <c r="F1097" i="6"/>
  <c r="C1097" i="6" s="1"/>
  <c r="A1097" i="6"/>
  <c r="J1096" i="6"/>
  <c r="F1096" i="6"/>
  <c r="C1096" i="6" s="1"/>
  <c r="A1096" i="6"/>
  <c r="J1095" i="6"/>
  <c r="F1095" i="6"/>
  <c r="C1095" i="6" s="1"/>
  <c r="A1095" i="6"/>
  <c r="J1094" i="6"/>
  <c r="F1094" i="6"/>
  <c r="C1094" i="6" s="1"/>
  <c r="A1094" i="6"/>
  <c r="J1093" i="6"/>
  <c r="F1093" i="6"/>
  <c r="C1093" i="6" s="1"/>
  <c r="A1093" i="6"/>
  <c r="J1092" i="6"/>
  <c r="F1092" i="6"/>
  <c r="C1092" i="6" s="1"/>
  <c r="A1092" i="6"/>
  <c r="J1091" i="6"/>
  <c r="F1091" i="6"/>
  <c r="C1091" i="6"/>
  <c r="A1091" i="6"/>
  <c r="J1090" i="6"/>
  <c r="F1090" i="6"/>
  <c r="C1090" i="6" s="1"/>
  <c r="A1090" i="6"/>
  <c r="J1089" i="6"/>
  <c r="F1089" i="6"/>
  <c r="C1089" i="6" s="1"/>
  <c r="A1089" i="6"/>
  <c r="J1088" i="6"/>
  <c r="F1088" i="6"/>
  <c r="C1088" i="6"/>
  <c r="A1088" i="6"/>
  <c r="J1087" i="6"/>
  <c r="F1087" i="6"/>
  <c r="C1087" i="6" s="1"/>
  <c r="A1087" i="6"/>
  <c r="J1086" i="6"/>
  <c r="F1086" i="6"/>
  <c r="C1086" i="6" s="1"/>
  <c r="A1086" i="6"/>
  <c r="J1085" i="6"/>
  <c r="F1085" i="6"/>
  <c r="C1085" i="6" s="1"/>
  <c r="A1085" i="6"/>
  <c r="J1084" i="6"/>
  <c r="F1084" i="6"/>
  <c r="C1084" i="6" s="1"/>
  <c r="A1084" i="6"/>
  <c r="J1083" i="6"/>
  <c r="F1083" i="6"/>
  <c r="C1083" i="6" s="1"/>
  <c r="A1083" i="6"/>
  <c r="J1082" i="6"/>
  <c r="F1082" i="6"/>
  <c r="C1082" i="6" s="1"/>
  <c r="A1082" i="6"/>
  <c r="J1081" i="6"/>
  <c r="F1081" i="6"/>
  <c r="C1081" i="6" s="1"/>
  <c r="A1081" i="6"/>
  <c r="J1080" i="6"/>
  <c r="F1080" i="6"/>
  <c r="C1080" i="6" s="1"/>
  <c r="A1080" i="6"/>
  <c r="J1079" i="6"/>
  <c r="F1079" i="6"/>
  <c r="C1079" i="6" s="1"/>
  <c r="A1079" i="6"/>
  <c r="J1078" i="6"/>
  <c r="F1078" i="6"/>
  <c r="C1078" i="6" s="1"/>
  <c r="A1078" i="6"/>
  <c r="J1077" i="6"/>
  <c r="F1077" i="6"/>
  <c r="C1077" i="6" s="1"/>
  <c r="A1077" i="6"/>
  <c r="J1076" i="6"/>
  <c r="F1076" i="6"/>
  <c r="C1076" i="6"/>
  <c r="A1076" i="6"/>
  <c r="J1075" i="6"/>
  <c r="F1075" i="6"/>
  <c r="C1075" i="6" s="1"/>
  <c r="A1075" i="6"/>
  <c r="J1074" i="6"/>
  <c r="F1074" i="6"/>
  <c r="C1074" i="6" s="1"/>
  <c r="A1074" i="6"/>
  <c r="J1073" i="6"/>
  <c r="F1073" i="6"/>
  <c r="C1073" i="6" s="1"/>
  <c r="A1073" i="6"/>
  <c r="J1072" i="6"/>
  <c r="F1072" i="6"/>
  <c r="C1072" i="6" s="1"/>
  <c r="A1072" i="6"/>
  <c r="J1071" i="6"/>
  <c r="F1071" i="6"/>
  <c r="C1071" i="6" s="1"/>
  <c r="A1071" i="6"/>
  <c r="J1070" i="6"/>
  <c r="F1070" i="6"/>
  <c r="C1070" i="6" s="1"/>
  <c r="A1070" i="6"/>
  <c r="J1069" i="6"/>
  <c r="F1069" i="6"/>
  <c r="C1069" i="6" s="1"/>
  <c r="A1069" i="6"/>
  <c r="J1068" i="6"/>
  <c r="F1068" i="6"/>
  <c r="C1068" i="6" s="1"/>
  <c r="A1068" i="6"/>
  <c r="J1067" i="6"/>
  <c r="F1067" i="6"/>
  <c r="C1067" i="6" s="1"/>
  <c r="A1067" i="6"/>
  <c r="J1066" i="6"/>
  <c r="F1066" i="6"/>
  <c r="C1066" i="6" s="1"/>
  <c r="A1066" i="6"/>
  <c r="J1065" i="6"/>
  <c r="F1065" i="6"/>
  <c r="C1065" i="6" s="1"/>
  <c r="A1065" i="6"/>
  <c r="J1064" i="6"/>
  <c r="F1064" i="6"/>
  <c r="C1064" i="6" s="1"/>
  <c r="A1064" i="6"/>
  <c r="J1063" i="6"/>
  <c r="F1063" i="6"/>
  <c r="C1063" i="6" s="1"/>
  <c r="A1063" i="6"/>
  <c r="J1062" i="6"/>
  <c r="F1062" i="6"/>
  <c r="C1062" i="6" s="1"/>
  <c r="A1062" i="6"/>
  <c r="J1061" i="6"/>
  <c r="F1061" i="6"/>
  <c r="C1061" i="6" s="1"/>
  <c r="A1061" i="6"/>
  <c r="J1060" i="6"/>
  <c r="F1060" i="6"/>
  <c r="C1060" i="6" s="1"/>
  <c r="A1060" i="6"/>
  <c r="J1059" i="6"/>
  <c r="F1059" i="6"/>
  <c r="C1059" i="6" s="1"/>
  <c r="A1059" i="6"/>
  <c r="J1058" i="6"/>
  <c r="F1058" i="6"/>
  <c r="C1058" i="6" s="1"/>
  <c r="A1058" i="6"/>
  <c r="J1057" i="6"/>
  <c r="F1057" i="6"/>
  <c r="C1057" i="6" s="1"/>
  <c r="A1057" i="6"/>
  <c r="J1056" i="6"/>
  <c r="F1056" i="6"/>
  <c r="C1056" i="6" s="1"/>
  <c r="A1056" i="6"/>
  <c r="J1055" i="6"/>
  <c r="F1055" i="6"/>
  <c r="C1055" i="6" s="1"/>
  <c r="A1055" i="6"/>
  <c r="J1054" i="6"/>
  <c r="F1054" i="6"/>
  <c r="C1054" i="6" s="1"/>
  <c r="A1054" i="6"/>
  <c r="J1053" i="6"/>
  <c r="F1053" i="6"/>
  <c r="C1053" i="6" s="1"/>
  <c r="A1053" i="6"/>
  <c r="J1052" i="6"/>
  <c r="F1052" i="6"/>
  <c r="C1052" i="6" s="1"/>
  <c r="A1052" i="6"/>
  <c r="J1051" i="6"/>
  <c r="F1051" i="6"/>
  <c r="C1051" i="6" s="1"/>
  <c r="A1051" i="6"/>
  <c r="J1050" i="6"/>
  <c r="F1050" i="6"/>
  <c r="C1050" i="6" s="1"/>
  <c r="A1050" i="6"/>
  <c r="J1049" i="6"/>
  <c r="F1049" i="6"/>
  <c r="C1049" i="6" s="1"/>
  <c r="A1049" i="6"/>
  <c r="J1048" i="6"/>
  <c r="F1048" i="6"/>
  <c r="C1048" i="6" s="1"/>
  <c r="A1048" i="6"/>
  <c r="J1047" i="6"/>
  <c r="F1047" i="6"/>
  <c r="C1047" i="6" s="1"/>
  <c r="A1047" i="6"/>
  <c r="J1046" i="6"/>
  <c r="F1046" i="6"/>
  <c r="C1046" i="6" s="1"/>
  <c r="A1046" i="6"/>
  <c r="J1045" i="6"/>
  <c r="F1045" i="6"/>
  <c r="C1045" i="6" s="1"/>
  <c r="A1045" i="6"/>
  <c r="J1044" i="6"/>
  <c r="F1044" i="6"/>
  <c r="C1044" i="6" s="1"/>
  <c r="A1044" i="6"/>
  <c r="J1043" i="6"/>
  <c r="F1043" i="6"/>
  <c r="C1043" i="6" s="1"/>
  <c r="A1043" i="6"/>
  <c r="J1042" i="6"/>
  <c r="F1042" i="6"/>
  <c r="C1042" i="6"/>
  <c r="A1042" i="6"/>
  <c r="J1041" i="6"/>
  <c r="F1041" i="6"/>
  <c r="C1041" i="6" s="1"/>
  <c r="A1041" i="6"/>
  <c r="J1040" i="6"/>
  <c r="F1040" i="6"/>
  <c r="C1040" i="6" s="1"/>
  <c r="A1040" i="6"/>
  <c r="J1039" i="6"/>
  <c r="F1039" i="6"/>
  <c r="C1039" i="6" s="1"/>
  <c r="A1039" i="6"/>
  <c r="J1038" i="6"/>
  <c r="F1038" i="6"/>
  <c r="C1038" i="6" s="1"/>
  <c r="A1038" i="6"/>
  <c r="J1037" i="6"/>
  <c r="F1037" i="6"/>
  <c r="C1037" i="6" s="1"/>
  <c r="A1037" i="6"/>
  <c r="J1036" i="6"/>
  <c r="F1036" i="6"/>
  <c r="C1036" i="6" s="1"/>
  <c r="A1036" i="6"/>
  <c r="J1035" i="6"/>
  <c r="F1035" i="6"/>
  <c r="C1035" i="6" s="1"/>
  <c r="A1035" i="6"/>
  <c r="J1034" i="6"/>
  <c r="F1034" i="6"/>
  <c r="C1034" i="6"/>
  <c r="A1034" i="6"/>
  <c r="J1033" i="6"/>
  <c r="F1033" i="6"/>
  <c r="C1033" i="6" s="1"/>
  <c r="A1033" i="6"/>
  <c r="J1032" i="6"/>
  <c r="F1032" i="6"/>
  <c r="C1032" i="6" s="1"/>
  <c r="A1032" i="6"/>
  <c r="J1031" i="6"/>
  <c r="F1031" i="6"/>
  <c r="C1031" i="6" s="1"/>
  <c r="A1031" i="6"/>
  <c r="J1030" i="6"/>
  <c r="F1030" i="6"/>
  <c r="C1030" i="6" s="1"/>
  <c r="A1030" i="6"/>
  <c r="J1029" i="6"/>
  <c r="F1029" i="6"/>
  <c r="C1029" i="6" s="1"/>
  <c r="A1029" i="6"/>
  <c r="J1028" i="6"/>
  <c r="F1028" i="6"/>
  <c r="C1028" i="6" s="1"/>
  <c r="A1028" i="6"/>
  <c r="J1027" i="6"/>
  <c r="F1027" i="6"/>
  <c r="C1027" i="6" s="1"/>
  <c r="A1027" i="6"/>
  <c r="J1026" i="6"/>
  <c r="F1026" i="6"/>
  <c r="C1026" i="6" s="1"/>
  <c r="A1026" i="6"/>
  <c r="J1025" i="6"/>
  <c r="F1025" i="6"/>
  <c r="C1025" i="6" s="1"/>
  <c r="A1025" i="6"/>
  <c r="J1024" i="6"/>
  <c r="F1024" i="6"/>
  <c r="C1024" i="6" s="1"/>
  <c r="A1024" i="6"/>
  <c r="J1023" i="6"/>
  <c r="F1023" i="6"/>
  <c r="C1023" i="6" s="1"/>
  <c r="A1023" i="6"/>
  <c r="J1022" i="6"/>
  <c r="F1022" i="6"/>
  <c r="C1022" i="6" s="1"/>
  <c r="A1022" i="6"/>
  <c r="J1021" i="6"/>
  <c r="F1021" i="6"/>
  <c r="C1021" i="6" s="1"/>
  <c r="A1021" i="6"/>
  <c r="J1020" i="6"/>
  <c r="F1020" i="6"/>
  <c r="C1020" i="6" s="1"/>
  <c r="A1020" i="6"/>
  <c r="J1019" i="6"/>
  <c r="F1019" i="6"/>
  <c r="C1019" i="6" s="1"/>
  <c r="A1019" i="6"/>
  <c r="J1018" i="6"/>
  <c r="F1018" i="6"/>
  <c r="C1018" i="6" s="1"/>
  <c r="A1018" i="6"/>
  <c r="J1017" i="6"/>
  <c r="F1017" i="6"/>
  <c r="C1017" i="6" s="1"/>
  <c r="A1017" i="6"/>
  <c r="J1016" i="6"/>
  <c r="F1016" i="6"/>
  <c r="C1016" i="6" s="1"/>
  <c r="A1016" i="6"/>
  <c r="J1015" i="6"/>
  <c r="F1015" i="6"/>
  <c r="C1015" i="6" s="1"/>
  <c r="A1015" i="6"/>
  <c r="J1014" i="6"/>
  <c r="F1014" i="6"/>
  <c r="C1014" i="6" s="1"/>
  <c r="A1014" i="6"/>
  <c r="J1013" i="6"/>
  <c r="F1013" i="6"/>
  <c r="C1013" i="6" s="1"/>
  <c r="A1013" i="6"/>
  <c r="J1012" i="6"/>
  <c r="F1012" i="6"/>
  <c r="C1012" i="6" s="1"/>
  <c r="A1012" i="6"/>
  <c r="J1011" i="6"/>
  <c r="F1011" i="6"/>
  <c r="C1011" i="6" s="1"/>
  <c r="A1011" i="6"/>
  <c r="J1010" i="6"/>
  <c r="F1010" i="6"/>
  <c r="C1010" i="6" s="1"/>
  <c r="A1010" i="6"/>
  <c r="J1009" i="6"/>
  <c r="F1009" i="6"/>
  <c r="C1009" i="6" s="1"/>
  <c r="A1009" i="6"/>
  <c r="J1008" i="6"/>
  <c r="F1008" i="6"/>
  <c r="C1008" i="6" s="1"/>
  <c r="A1008" i="6"/>
  <c r="J1007" i="6"/>
  <c r="F1007" i="6"/>
  <c r="C1007" i="6" s="1"/>
  <c r="A1007" i="6"/>
  <c r="J1006" i="6"/>
  <c r="F1006" i="6"/>
  <c r="C1006" i="6" s="1"/>
  <c r="A1006" i="6"/>
  <c r="J1005" i="6"/>
  <c r="F1005" i="6"/>
  <c r="C1005" i="6" s="1"/>
  <c r="A1005" i="6"/>
  <c r="J1004" i="6"/>
  <c r="F1004" i="6"/>
  <c r="C1004" i="6" s="1"/>
  <c r="A1004" i="6"/>
  <c r="J1003" i="6"/>
  <c r="F1003" i="6"/>
  <c r="C1003" i="6"/>
  <c r="A1003" i="6"/>
  <c r="J1002" i="6"/>
  <c r="F1002" i="6"/>
  <c r="C1002" i="6" s="1"/>
  <c r="A1002" i="6"/>
  <c r="J1001" i="6"/>
  <c r="F1001" i="6"/>
  <c r="C1001" i="6" s="1"/>
  <c r="A1001" i="6"/>
  <c r="J1000" i="6"/>
  <c r="F1000" i="6"/>
  <c r="C1000" i="6"/>
  <c r="A1000" i="6"/>
  <c r="J999" i="6"/>
  <c r="F999" i="6"/>
  <c r="C999" i="6" s="1"/>
  <c r="A999" i="6"/>
  <c r="J998" i="6"/>
  <c r="F998" i="6"/>
  <c r="C998" i="6" s="1"/>
  <c r="A998" i="6"/>
  <c r="J997" i="6"/>
  <c r="F997" i="6"/>
  <c r="C997" i="6" s="1"/>
  <c r="A997" i="6"/>
  <c r="J996" i="6"/>
  <c r="F996" i="6"/>
  <c r="C996" i="6" s="1"/>
  <c r="A996" i="6"/>
  <c r="J995" i="6"/>
  <c r="F995" i="6"/>
  <c r="C995" i="6" s="1"/>
  <c r="A995" i="6"/>
  <c r="J994" i="6"/>
  <c r="F994" i="6"/>
  <c r="C994" i="6" s="1"/>
  <c r="A994" i="6"/>
  <c r="J993" i="6"/>
  <c r="F993" i="6"/>
  <c r="C993" i="6" s="1"/>
  <c r="A993" i="6"/>
  <c r="J992" i="6"/>
  <c r="F992" i="6"/>
  <c r="C992" i="6" s="1"/>
  <c r="A992" i="6"/>
  <c r="J991" i="6"/>
  <c r="F991" i="6"/>
  <c r="C991" i="6" s="1"/>
  <c r="A991" i="6"/>
  <c r="J990" i="6"/>
  <c r="F990" i="6"/>
  <c r="C990" i="6" s="1"/>
  <c r="A990" i="6"/>
  <c r="J989" i="6"/>
  <c r="F989" i="6"/>
  <c r="C989" i="6" s="1"/>
  <c r="A989" i="6"/>
  <c r="J988" i="6"/>
  <c r="F988" i="6"/>
  <c r="C988" i="6" s="1"/>
  <c r="A988" i="6"/>
  <c r="J987" i="6"/>
  <c r="F987" i="6"/>
  <c r="C987" i="6" s="1"/>
  <c r="A987" i="6"/>
  <c r="J986" i="6"/>
  <c r="F986" i="6"/>
  <c r="C986" i="6" s="1"/>
  <c r="A986" i="6"/>
  <c r="J985" i="6"/>
  <c r="F985" i="6"/>
  <c r="C985" i="6"/>
  <c r="A985" i="6"/>
  <c r="J984" i="6"/>
  <c r="F984" i="6"/>
  <c r="C984" i="6" s="1"/>
  <c r="A984" i="6"/>
  <c r="J983" i="6"/>
  <c r="F983" i="6"/>
  <c r="C983" i="6" s="1"/>
  <c r="A983" i="6"/>
  <c r="J982" i="6"/>
  <c r="F982" i="6"/>
  <c r="C982" i="6" s="1"/>
  <c r="A982" i="6"/>
  <c r="J981" i="6"/>
  <c r="F981" i="6"/>
  <c r="C981" i="6" s="1"/>
  <c r="A981" i="6"/>
  <c r="J980" i="6"/>
  <c r="F980" i="6"/>
  <c r="C980" i="6" s="1"/>
  <c r="A980" i="6"/>
  <c r="J979" i="6"/>
  <c r="F979" i="6"/>
  <c r="C979" i="6" s="1"/>
  <c r="A979" i="6"/>
  <c r="J978" i="6"/>
  <c r="F978" i="6"/>
  <c r="C978" i="6" s="1"/>
  <c r="A978" i="6"/>
  <c r="J977" i="6"/>
  <c r="F977" i="6"/>
  <c r="C977" i="6" s="1"/>
  <c r="A977" i="6"/>
  <c r="J976" i="6"/>
  <c r="F976" i="6"/>
  <c r="C976" i="6" s="1"/>
  <c r="A976" i="6"/>
  <c r="J975" i="6"/>
  <c r="F975" i="6"/>
  <c r="C975" i="6" s="1"/>
  <c r="A975" i="6"/>
  <c r="J974" i="6"/>
  <c r="F974" i="6"/>
  <c r="C974" i="6" s="1"/>
  <c r="A974" i="6"/>
  <c r="J973" i="6"/>
  <c r="F973" i="6"/>
  <c r="C973" i="6"/>
  <c r="A973" i="6"/>
  <c r="J972" i="6"/>
  <c r="F972" i="6"/>
  <c r="C972" i="6" s="1"/>
  <c r="A972" i="6"/>
  <c r="J971" i="6"/>
  <c r="F971" i="6"/>
  <c r="C971" i="6" s="1"/>
  <c r="A971" i="6"/>
  <c r="J970" i="6"/>
  <c r="F970" i="6"/>
  <c r="C970" i="6"/>
  <c r="A970" i="6"/>
  <c r="J969" i="6"/>
  <c r="F969" i="6"/>
  <c r="C969" i="6" s="1"/>
  <c r="A969" i="6"/>
  <c r="J968" i="6"/>
  <c r="F968" i="6"/>
  <c r="C968" i="6" s="1"/>
  <c r="A968" i="6"/>
  <c r="J967" i="6"/>
  <c r="F967" i="6"/>
  <c r="C967" i="6" s="1"/>
  <c r="A967" i="6"/>
  <c r="J966" i="6"/>
  <c r="F966" i="6"/>
  <c r="C966" i="6" s="1"/>
  <c r="A966" i="6"/>
  <c r="J965" i="6"/>
  <c r="F965" i="6"/>
  <c r="C965" i="6" s="1"/>
  <c r="A965" i="6"/>
  <c r="J964" i="6"/>
  <c r="F964" i="6"/>
  <c r="C964" i="6" s="1"/>
  <c r="A964" i="6"/>
  <c r="J963" i="6"/>
  <c r="F963" i="6"/>
  <c r="C963" i="6" s="1"/>
  <c r="A963" i="6"/>
  <c r="J962" i="6"/>
  <c r="F962" i="6"/>
  <c r="C962" i="6"/>
  <c r="A962" i="6"/>
  <c r="J961" i="6"/>
  <c r="F961" i="6"/>
  <c r="C961" i="6" s="1"/>
  <c r="A961" i="6"/>
  <c r="J960" i="6"/>
  <c r="F960" i="6"/>
  <c r="C960" i="6" s="1"/>
  <c r="A960" i="6"/>
  <c r="J959" i="6"/>
  <c r="F959" i="6"/>
  <c r="C959" i="6" s="1"/>
  <c r="A959" i="6"/>
  <c r="J958" i="6"/>
  <c r="F958" i="6"/>
  <c r="C958" i="6" s="1"/>
  <c r="A958" i="6"/>
  <c r="J957" i="6"/>
  <c r="F957" i="6"/>
  <c r="C957" i="6" s="1"/>
  <c r="A957" i="6"/>
  <c r="J956" i="6"/>
  <c r="F956" i="6"/>
  <c r="C956" i="6" s="1"/>
  <c r="A956" i="6"/>
  <c r="J955" i="6"/>
  <c r="F955" i="6"/>
  <c r="C955" i="6"/>
  <c r="A955" i="6"/>
  <c r="J954" i="6"/>
  <c r="F954" i="6"/>
  <c r="C954" i="6" s="1"/>
  <c r="A954" i="6"/>
  <c r="J953" i="6"/>
  <c r="F953" i="6"/>
  <c r="C953" i="6"/>
  <c r="A953" i="6"/>
  <c r="J952" i="6"/>
  <c r="F952" i="6"/>
  <c r="C952" i="6" s="1"/>
  <c r="A952" i="6"/>
  <c r="J951" i="6"/>
  <c r="F951" i="6"/>
  <c r="C951" i="6" s="1"/>
  <c r="A951" i="6"/>
  <c r="J950" i="6"/>
  <c r="F950" i="6"/>
  <c r="C950" i="6" s="1"/>
  <c r="A950" i="6"/>
  <c r="J949" i="6"/>
  <c r="F949" i="6"/>
  <c r="C949" i="6" s="1"/>
  <c r="A949" i="6"/>
  <c r="J948" i="6"/>
  <c r="F948" i="6"/>
  <c r="C948" i="6" s="1"/>
  <c r="A948" i="6"/>
  <c r="J947" i="6"/>
  <c r="F947" i="6"/>
  <c r="C947" i="6" s="1"/>
  <c r="A947" i="6"/>
  <c r="J946" i="6"/>
  <c r="F946" i="6"/>
  <c r="C946" i="6" s="1"/>
  <c r="A946" i="6"/>
  <c r="J945" i="6"/>
  <c r="F945" i="6"/>
  <c r="C945" i="6" s="1"/>
  <c r="A945" i="6"/>
  <c r="J944" i="6"/>
  <c r="F944" i="6"/>
  <c r="C944" i="6"/>
  <c r="A944" i="6"/>
  <c r="J943" i="6"/>
  <c r="F943" i="6"/>
  <c r="C943" i="6" s="1"/>
  <c r="A943" i="6"/>
  <c r="J942" i="6"/>
  <c r="F942" i="6"/>
  <c r="C942" i="6" s="1"/>
  <c r="A942" i="6"/>
  <c r="J941" i="6"/>
  <c r="F941" i="6"/>
  <c r="C941" i="6" s="1"/>
  <c r="A941" i="6"/>
  <c r="J940" i="6"/>
  <c r="F940" i="6"/>
  <c r="C940" i="6"/>
  <c r="A940" i="6"/>
  <c r="J939" i="6"/>
  <c r="F939" i="6"/>
  <c r="C939" i="6" s="1"/>
  <c r="A939" i="6"/>
  <c r="J938" i="6"/>
  <c r="F938" i="6"/>
  <c r="C938" i="6" s="1"/>
  <c r="A938" i="6"/>
  <c r="J937" i="6"/>
  <c r="F937" i="6"/>
  <c r="C937" i="6" s="1"/>
  <c r="A937" i="6"/>
  <c r="J936" i="6"/>
  <c r="F936" i="6"/>
  <c r="C936" i="6" s="1"/>
  <c r="A936" i="6"/>
  <c r="J935" i="6"/>
  <c r="F935" i="6"/>
  <c r="C935" i="6" s="1"/>
  <c r="A935" i="6"/>
  <c r="J934" i="6"/>
  <c r="F934" i="6"/>
  <c r="C934" i="6" s="1"/>
  <c r="A934" i="6"/>
  <c r="J933" i="6"/>
  <c r="F933" i="6"/>
  <c r="C933" i="6" s="1"/>
  <c r="A933" i="6"/>
  <c r="J932" i="6"/>
  <c r="F932" i="6"/>
  <c r="C932" i="6" s="1"/>
  <c r="A932" i="6"/>
  <c r="J931" i="6"/>
  <c r="F931" i="6"/>
  <c r="C931" i="6" s="1"/>
  <c r="A931" i="6"/>
  <c r="J930" i="6"/>
  <c r="F930" i="6"/>
  <c r="C930" i="6" s="1"/>
  <c r="A930" i="6"/>
  <c r="J929" i="6"/>
  <c r="F929" i="6"/>
  <c r="C929" i="6" s="1"/>
  <c r="A929" i="6"/>
  <c r="J928" i="6"/>
  <c r="F928" i="6"/>
  <c r="C928" i="6" s="1"/>
  <c r="A928" i="6"/>
  <c r="J927" i="6"/>
  <c r="F927" i="6"/>
  <c r="C927" i="6" s="1"/>
  <c r="A927" i="6"/>
  <c r="J926" i="6"/>
  <c r="F926" i="6"/>
  <c r="C926" i="6" s="1"/>
  <c r="A926" i="6"/>
  <c r="J925" i="6"/>
  <c r="F925" i="6"/>
  <c r="C925" i="6" s="1"/>
  <c r="A925" i="6"/>
  <c r="J924" i="6"/>
  <c r="G924" i="6"/>
  <c r="F924" i="6" s="1"/>
  <c r="C924" i="6" s="1"/>
  <c r="A924" i="6"/>
  <c r="J923" i="6"/>
  <c r="F923" i="6"/>
  <c r="C923" i="6" s="1"/>
  <c r="A923" i="6"/>
  <c r="J922" i="6"/>
  <c r="F922" i="6"/>
  <c r="C922" i="6" s="1"/>
  <c r="A922" i="6"/>
  <c r="J921" i="6"/>
  <c r="F921" i="6"/>
  <c r="C921" i="6" s="1"/>
  <c r="A921" i="6"/>
  <c r="J920" i="6"/>
  <c r="F920" i="6"/>
  <c r="C920" i="6" s="1"/>
  <c r="A920" i="6"/>
  <c r="J919" i="6"/>
  <c r="F919" i="6"/>
  <c r="C919" i="6" s="1"/>
  <c r="A919" i="6"/>
  <c r="J918" i="6"/>
  <c r="F918" i="6"/>
  <c r="C918" i="6" s="1"/>
  <c r="A918" i="6"/>
  <c r="J917" i="6"/>
  <c r="F917" i="6"/>
  <c r="C917" i="6" s="1"/>
  <c r="A917" i="6"/>
  <c r="J916" i="6"/>
  <c r="F916" i="6"/>
  <c r="C916" i="6" s="1"/>
  <c r="A916" i="6"/>
  <c r="J915" i="6"/>
  <c r="F915" i="6"/>
  <c r="C915" i="6" s="1"/>
  <c r="A915" i="6"/>
  <c r="J914" i="6"/>
  <c r="F914" i="6"/>
  <c r="C914" i="6" s="1"/>
  <c r="A914" i="6"/>
  <c r="J913" i="6"/>
  <c r="F913" i="6"/>
  <c r="C913" i="6" s="1"/>
  <c r="A913" i="6"/>
  <c r="J912" i="6"/>
  <c r="F912" i="6"/>
  <c r="O25" i="7" s="1"/>
  <c r="A912" i="6"/>
  <c r="J911" i="6"/>
  <c r="F911" i="6"/>
  <c r="O24" i="7" s="1"/>
  <c r="Q24" i="7" s="1"/>
  <c r="A911" i="6"/>
  <c r="J910" i="6"/>
  <c r="F910" i="6"/>
  <c r="A910" i="6"/>
  <c r="J909" i="6"/>
  <c r="F909" i="6"/>
  <c r="O22" i="7" s="1"/>
  <c r="Q22" i="7" s="1"/>
  <c r="A909" i="6"/>
  <c r="J908" i="6"/>
  <c r="F908" i="6"/>
  <c r="O21" i="7" s="1"/>
  <c r="A908" i="6"/>
  <c r="J907" i="6"/>
  <c r="F907" i="6"/>
  <c r="A907" i="6"/>
  <c r="J906" i="6"/>
  <c r="F906" i="6"/>
  <c r="O19" i="7" s="1"/>
  <c r="A906" i="6"/>
  <c r="J905" i="6"/>
  <c r="F905" i="6"/>
  <c r="O18" i="7" s="1"/>
  <c r="Q18" i="7" s="1"/>
  <c r="A905" i="6"/>
  <c r="J904" i="6"/>
  <c r="F904" i="6"/>
  <c r="A904" i="6"/>
  <c r="J903" i="6"/>
  <c r="F903" i="6"/>
  <c r="A903" i="6"/>
  <c r="J902" i="6"/>
  <c r="F902" i="6"/>
  <c r="O15" i="7" s="1"/>
  <c r="A902" i="6"/>
  <c r="J901" i="6"/>
  <c r="F901" i="6"/>
  <c r="A901" i="6"/>
  <c r="J900" i="6"/>
  <c r="F900" i="6"/>
  <c r="O13" i="7" s="1"/>
  <c r="A900" i="6"/>
  <c r="J899" i="6"/>
  <c r="H899" i="6"/>
  <c r="F6" i="9" s="1"/>
  <c r="A899" i="6"/>
  <c r="J898" i="6"/>
  <c r="F898" i="6"/>
  <c r="A898" i="6"/>
  <c r="J897" i="6"/>
  <c r="F897" i="6"/>
  <c r="O10" i="7" s="1"/>
  <c r="Q10" i="7" s="1"/>
  <c r="A897" i="6"/>
  <c r="J896" i="6"/>
  <c r="F896" i="6"/>
  <c r="O9" i="7" s="1"/>
  <c r="A896" i="6"/>
  <c r="J895" i="6"/>
  <c r="F895" i="6"/>
  <c r="A895" i="6"/>
  <c r="J894" i="6"/>
  <c r="F894" i="6"/>
  <c r="O7" i="7" s="1"/>
  <c r="Q7" i="7" s="1"/>
  <c r="C894" i="6"/>
  <c r="A894" i="6"/>
  <c r="J893" i="6"/>
  <c r="F893" i="6"/>
  <c r="O6" i="7" s="1"/>
  <c r="Q6" i="7" s="1"/>
  <c r="A893" i="6"/>
  <c r="J892" i="6"/>
  <c r="F892" i="6"/>
  <c r="A892" i="6"/>
  <c r="J891" i="6"/>
  <c r="F891" i="6"/>
  <c r="O4" i="7" s="1"/>
  <c r="A891" i="6"/>
  <c r="J890" i="6"/>
  <c r="A890" i="6"/>
  <c r="J889" i="6"/>
  <c r="F889" i="6"/>
  <c r="O2" i="7" s="1"/>
  <c r="Q2" i="7" s="1"/>
  <c r="A889" i="6"/>
  <c r="J888" i="6"/>
  <c r="F888" i="6"/>
  <c r="C888" i="6" s="1"/>
  <c r="A888" i="6"/>
  <c r="J887" i="6"/>
  <c r="F887" i="6"/>
  <c r="C887" i="6" s="1"/>
  <c r="A887" i="6"/>
  <c r="J886" i="6"/>
  <c r="F886" i="6"/>
  <c r="C886" i="6" s="1"/>
  <c r="A886" i="6"/>
  <c r="J885" i="6"/>
  <c r="F885" i="6"/>
  <c r="C885" i="6"/>
  <c r="A885" i="6"/>
  <c r="J884" i="6"/>
  <c r="F884" i="6"/>
  <c r="C884" i="6" s="1"/>
  <c r="A884" i="6"/>
  <c r="J883" i="6"/>
  <c r="F883" i="6"/>
  <c r="C883" i="6" s="1"/>
  <c r="A883" i="6"/>
  <c r="J882" i="6"/>
  <c r="F882" i="6"/>
  <c r="C882" i="6" s="1"/>
  <c r="A882" i="6"/>
  <c r="J881" i="6"/>
  <c r="F881" i="6"/>
  <c r="C881" i="6" s="1"/>
  <c r="A881" i="6"/>
  <c r="J880" i="6"/>
  <c r="F880" i="6"/>
  <c r="C880" i="6" s="1"/>
  <c r="A880" i="6"/>
  <c r="J879" i="6"/>
  <c r="F879" i="6"/>
  <c r="C879" i="6"/>
  <c r="A879" i="6"/>
  <c r="J878" i="6"/>
  <c r="F878" i="6"/>
  <c r="C878" i="6" s="1"/>
  <c r="A878" i="6"/>
  <c r="J877" i="6"/>
  <c r="F877" i="6"/>
  <c r="C877" i="6" s="1"/>
  <c r="A877" i="6"/>
  <c r="J876" i="6"/>
  <c r="F876" i="6"/>
  <c r="C876" i="6" s="1"/>
  <c r="A876" i="6"/>
  <c r="J875" i="6"/>
  <c r="F875" i="6"/>
  <c r="C875" i="6" s="1"/>
  <c r="A875" i="6"/>
  <c r="J874" i="6"/>
  <c r="F874" i="6"/>
  <c r="C874" i="6" s="1"/>
  <c r="A874" i="6"/>
  <c r="J873" i="6"/>
  <c r="F873" i="6"/>
  <c r="C873" i="6" s="1"/>
  <c r="A873" i="6"/>
  <c r="J872" i="6"/>
  <c r="F872" i="6"/>
  <c r="C872" i="6" s="1"/>
  <c r="A872" i="6"/>
  <c r="J871" i="6"/>
  <c r="F871" i="6"/>
  <c r="C871" i="6" s="1"/>
  <c r="A871" i="6"/>
  <c r="J870" i="6"/>
  <c r="F870" i="6"/>
  <c r="C870" i="6" s="1"/>
  <c r="A870" i="6"/>
  <c r="J869" i="6"/>
  <c r="F869" i="6"/>
  <c r="C869" i="6" s="1"/>
  <c r="A869" i="6"/>
  <c r="J868" i="6"/>
  <c r="F868" i="6"/>
  <c r="C868" i="6"/>
  <c r="A868" i="6"/>
  <c r="J867" i="6"/>
  <c r="F867" i="6"/>
  <c r="C867" i="6" s="1"/>
  <c r="A867" i="6"/>
  <c r="J866" i="6"/>
  <c r="F866" i="6"/>
  <c r="C866" i="6" s="1"/>
  <c r="A866" i="6"/>
  <c r="J865" i="6"/>
  <c r="F865" i="6"/>
  <c r="C865" i="6" s="1"/>
  <c r="A865" i="6"/>
  <c r="J864" i="6"/>
  <c r="F864" i="6"/>
  <c r="C864" i="6" s="1"/>
  <c r="A864" i="6"/>
  <c r="J863" i="6"/>
  <c r="F863" i="6"/>
  <c r="C863" i="6" s="1"/>
  <c r="A863" i="6"/>
  <c r="J862" i="6"/>
  <c r="F862" i="6"/>
  <c r="C862" i="6" s="1"/>
  <c r="A862" i="6"/>
  <c r="J861" i="6"/>
  <c r="F861" i="6"/>
  <c r="C861" i="6"/>
  <c r="A861" i="6"/>
  <c r="J860" i="6"/>
  <c r="F860" i="6"/>
  <c r="C860" i="6" s="1"/>
  <c r="A860" i="6"/>
  <c r="J859" i="6"/>
  <c r="F859" i="6"/>
  <c r="C859" i="6" s="1"/>
  <c r="A859" i="6"/>
  <c r="J858" i="6"/>
  <c r="F858" i="6"/>
  <c r="C858" i="6" s="1"/>
  <c r="A858" i="6"/>
  <c r="J857" i="6"/>
  <c r="F857" i="6"/>
  <c r="C857" i="6" s="1"/>
  <c r="A857" i="6"/>
  <c r="J856" i="6"/>
  <c r="F856" i="6"/>
  <c r="C856" i="6" s="1"/>
  <c r="A856" i="6"/>
  <c r="J855" i="6"/>
  <c r="F855" i="6"/>
  <c r="C855" i="6" s="1"/>
  <c r="A855" i="6"/>
  <c r="J854" i="6"/>
  <c r="F854" i="6"/>
  <c r="C854" i="6" s="1"/>
  <c r="A854" i="6"/>
  <c r="J853" i="6"/>
  <c r="F853" i="6"/>
  <c r="C853" i="6" s="1"/>
  <c r="A853" i="6"/>
  <c r="J852" i="6"/>
  <c r="F852" i="6"/>
  <c r="C852" i="6" s="1"/>
  <c r="A852" i="6"/>
  <c r="J851" i="6"/>
  <c r="F851" i="6"/>
  <c r="C851" i="6" s="1"/>
  <c r="A851" i="6"/>
  <c r="J850" i="6"/>
  <c r="F850" i="6"/>
  <c r="C850" i="6" s="1"/>
  <c r="A850" i="6"/>
  <c r="J849" i="6"/>
  <c r="F849" i="6"/>
  <c r="C849" i="6" s="1"/>
  <c r="A849" i="6"/>
  <c r="J848" i="6"/>
  <c r="F848" i="6"/>
  <c r="C848" i="6" s="1"/>
  <c r="A848" i="6"/>
  <c r="J847" i="6"/>
  <c r="F847" i="6"/>
  <c r="C847" i="6" s="1"/>
  <c r="A847" i="6"/>
  <c r="J846" i="6"/>
  <c r="F846" i="6"/>
  <c r="C846" i="6"/>
  <c r="A846" i="6"/>
  <c r="J845" i="6"/>
  <c r="F845" i="6"/>
  <c r="C845" i="6" s="1"/>
  <c r="A845" i="6"/>
  <c r="J844" i="6"/>
  <c r="F844" i="6"/>
  <c r="C844" i="6" s="1"/>
  <c r="A844" i="6"/>
  <c r="J843" i="6"/>
  <c r="F843" i="6"/>
  <c r="C843" i="6"/>
  <c r="A843" i="6"/>
  <c r="J842" i="6"/>
  <c r="F842" i="6"/>
  <c r="C842" i="6" s="1"/>
  <c r="A842" i="6"/>
  <c r="J841" i="6"/>
  <c r="F841" i="6"/>
  <c r="C841" i="6" s="1"/>
  <c r="A841" i="6"/>
  <c r="J840" i="6"/>
  <c r="F840" i="6"/>
  <c r="C840" i="6" s="1"/>
  <c r="A840" i="6"/>
  <c r="J839" i="6"/>
  <c r="F839" i="6"/>
  <c r="C839" i="6" s="1"/>
  <c r="A839" i="6"/>
  <c r="J838" i="6"/>
  <c r="F838" i="6"/>
  <c r="C838" i="6" s="1"/>
  <c r="A838" i="6"/>
  <c r="J837" i="6"/>
  <c r="F837" i="6"/>
  <c r="C837" i="6" s="1"/>
  <c r="A837" i="6"/>
  <c r="J836" i="6"/>
  <c r="F836" i="6"/>
  <c r="C836" i="6" s="1"/>
  <c r="A836" i="6"/>
  <c r="J835" i="6"/>
  <c r="F835" i="6"/>
  <c r="C835" i="6" s="1"/>
  <c r="A835" i="6"/>
  <c r="J834" i="6"/>
  <c r="F834" i="6"/>
  <c r="C834" i="6" s="1"/>
  <c r="A834" i="6"/>
  <c r="J833" i="6"/>
  <c r="F833" i="6"/>
  <c r="C833" i="6" s="1"/>
  <c r="A833" i="6"/>
  <c r="J832" i="6"/>
  <c r="F832" i="6"/>
  <c r="C832" i="6" s="1"/>
  <c r="A832" i="6"/>
  <c r="J831" i="6"/>
  <c r="F831" i="6"/>
  <c r="C831" i="6" s="1"/>
  <c r="A831" i="6"/>
  <c r="J830" i="6"/>
  <c r="F830" i="6"/>
  <c r="C830" i="6" s="1"/>
  <c r="A830" i="6"/>
  <c r="J829" i="6"/>
  <c r="F829" i="6"/>
  <c r="C829" i="6" s="1"/>
  <c r="A829" i="6"/>
  <c r="J828" i="6"/>
  <c r="F828" i="6"/>
  <c r="C828" i="6"/>
  <c r="A828" i="6"/>
  <c r="J827" i="6"/>
  <c r="F827" i="6"/>
  <c r="C827" i="6" s="1"/>
  <c r="A827" i="6"/>
  <c r="J826" i="6"/>
  <c r="F826" i="6"/>
  <c r="C826" i="6" s="1"/>
  <c r="A826" i="6"/>
  <c r="J825" i="6"/>
  <c r="F825" i="6"/>
  <c r="C825" i="6" s="1"/>
  <c r="A825" i="6"/>
  <c r="J824" i="6"/>
  <c r="F824" i="6"/>
  <c r="C824" i="6" s="1"/>
  <c r="A824" i="6"/>
  <c r="J823" i="6"/>
  <c r="F823" i="6"/>
  <c r="C823" i="6" s="1"/>
  <c r="A823" i="6"/>
  <c r="J822" i="6"/>
  <c r="F822" i="6"/>
  <c r="C822" i="6" s="1"/>
  <c r="A822" i="6"/>
  <c r="J821" i="6"/>
  <c r="F821" i="6"/>
  <c r="C821" i="6" s="1"/>
  <c r="A821" i="6"/>
  <c r="J820" i="6"/>
  <c r="F820" i="6"/>
  <c r="C820" i="6" s="1"/>
  <c r="A820" i="6"/>
  <c r="J819" i="6"/>
  <c r="F819" i="6"/>
  <c r="C819" i="6" s="1"/>
  <c r="A819" i="6"/>
  <c r="J818" i="6"/>
  <c r="F818" i="6"/>
  <c r="C818" i="6" s="1"/>
  <c r="A818" i="6"/>
  <c r="J817" i="6"/>
  <c r="F817" i="6"/>
  <c r="C817" i="6" s="1"/>
  <c r="A817" i="6"/>
  <c r="J816" i="6"/>
  <c r="F816" i="6"/>
  <c r="C816" i="6" s="1"/>
  <c r="A816" i="6"/>
  <c r="J815" i="6"/>
  <c r="F815" i="6"/>
  <c r="C815" i="6" s="1"/>
  <c r="A815" i="6"/>
  <c r="J814" i="6"/>
  <c r="F814" i="6"/>
  <c r="C814" i="6" s="1"/>
  <c r="A814" i="6"/>
  <c r="J813" i="6"/>
  <c r="F813" i="6"/>
  <c r="C813" i="6"/>
  <c r="A813" i="6"/>
  <c r="J812" i="6"/>
  <c r="F812" i="6"/>
  <c r="C812" i="6" s="1"/>
  <c r="A812" i="6"/>
  <c r="J811" i="6"/>
  <c r="F811" i="6"/>
  <c r="C811" i="6" s="1"/>
  <c r="A811" i="6"/>
  <c r="J810" i="6"/>
  <c r="F810" i="6"/>
  <c r="C810" i="6" s="1"/>
  <c r="A810" i="6"/>
  <c r="J809" i="6"/>
  <c r="F809" i="6"/>
  <c r="C809" i="6" s="1"/>
  <c r="A809" i="6"/>
  <c r="J808" i="6"/>
  <c r="F808" i="6"/>
  <c r="C808" i="6" s="1"/>
  <c r="A808" i="6"/>
  <c r="J807" i="6"/>
  <c r="F807" i="6"/>
  <c r="C807" i="6" s="1"/>
  <c r="A807" i="6"/>
  <c r="J806" i="6"/>
  <c r="F806" i="6"/>
  <c r="C806" i="6" s="1"/>
  <c r="A806" i="6"/>
  <c r="J805" i="6"/>
  <c r="F805" i="6"/>
  <c r="C805" i="6" s="1"/>
  <c r="A805" i="6"/>
  <c r="J804" i="6"/>
  <c r="F804" i="6"/>
  <c r="C804" i="6" s="1"/>
  <c r="A804" i="6"/>
  <c r="J803" i="6"/>
  <c r="F803" i="6"/>
  <c r="C803" i="6" s="1"/>
  <c r="A803" i="6"/>
  <c r="J802" i="6"/>
  <c r="F802" i="6"/>
  <c r="C802" i="6" s="1"/>
  <c r="A802" i="6"/>
  <c r="J801" i="6"/>
  <c r="F801" i="6"/>
  <c r="C801" i="6" s="1"/>
  <c r="A801" i="6"/>
  <c r="J800" i="6"/>
  <c r="F800" i="6"/>
  <c r="C800" i="6" s="1"/>
  <c r="A800" i="6"/>
  <c r="J799" i="6"/>
  <c r="F799" i="6"/>
  <c r="C799" i="6" s="1"/>
  <c r="A799" i="6"/>
  <c r="J798" i="6"/>
  <c r="F798" i="6"/>
  <c r="C798" i="6" s="1"/>
  <c r="A798" i="6"/>
  <c r="J797" i="6"/>
  <c r="F797" i="6"/>
  <c r="C797" i="6" s="1"/>
  <c r="A797" i="6"/>
  <c r="J796" i="6"/>
  <c r="F796" i="6"/>
  <c r="C796" i="6"/>
  <c r="A796" i="6"/>
  <c r="J795" i="6"/>
  <c r="F795" i="6"/>
  <c r="C795" i="6" s="1"/>
  <c r="A795" i="6"/>
  <c r="J794" i="6"/>
  <c r="F794" i="6"/>
  <c r="C794" i="6" s="1"/>
  <c r="A794" i="6"/>
  <c r="J793" i="6"/>
  <c r="F793" i="6"/>
  <c r="C793" i="6" s="1"/>
  <c r="A793" i="6"/>
  <c r="J792" i="6"/>
  <c r="F792" i="6"/>
  <c r="C792" i="6" s="1"/>
  <c r="A792" i="6"/>
  <c r="J791" i="6"/>
  <c r="F791" i="6"/>
  <c r="C791" i="6" s="1"/>
  <c r="A791" i="6"/>
  <c r="J790" i="6"/>
  <c r="F790" i="6"/>
  <c r="C790" i="6" s="1"/>
  <c r="A790" i="6"/>
  <c r="J789" i="6"/>
  <c r="F789" i="6"/>
  <c r="C789" i="6" s="1"/>
  <c r="A789" i="6"/>
  <c r="J788" i="6"/>
  <c r="F788" i="6"/>
  <c r="C788" i="6" s="1"/>
  <c r="A788" i="6"/>
  <c r="J787" i="6"/>
  <c r="F787" i="6"/>
  <c r="C787" i="6"/>
  <c r="A787" i="6"/>
  <c r="J786" i="6"/>
  <c r="F786" i="6"/>
  <c r="C786" i="6" s="1"/>
  <c r="A786" i="6"/>
  <c r="J785" i="6"/>
  <c r="F785" i="6"/>
  <c r="C785" i="6" s="1"/>
  <c r="A785" i="6"/>
  <c r="J784" i="6"/>
  <c r="F784" i="6"/>
  <c r="C784" i="6" s="1"/>
  <c r="A784" i="6"/>
  <c r="J783" i="6"/>
  <c r="F783" i="6"/>
  <c r="C783" i="6" s="1"/>
  <c r="A783" i="6"/>
  <c r="J782" i="6"/>
  <c r="F782" i="6"/>
  <c r="C782" i="6" s="1"/>
  <c r="A782" i="6"/>
  <c r="J781" i="6"/>
  <c r="F781" i="6"/>
  <c r="C781" i="6" s="1"/>
  <c r="A781" i="6"/>
  <c r="J780" i="6"/>
  <c r="F780" i="6"/>
  <c r="C780" i="6" s="1"/>
  <c r="A780" i="6"/>
  <c r="J779" i="6"/>
  <c r="F779" i="6"/>
  <c r="C779" i="6" s="1"/>
  <c r="A779" i="6"/>
  <c r="J778" i="6"/>
  <c r="F778" i="6"/>
  <c r="C778" i="6" s="1"/>
  <c r="A778" i="6"/>
  <c r="J777" i="6"/>
  <c r="F777" i="6"/>
  <c r="C777" i="6" s="1"/>
  <c r="A777" i="6"/>
  <c r="J776" i="6"/>
  <c r="F776" i="6"/>
  <c r="C776" i="6" s="1"/>
  <c r="A776" i="6"/>
  <c r="J775" i="6"/>
  <c r="F775" i="6"/>
  <c r="C775" i="6" s="1"/>
  <c r="A775" i="6"/>
  <c r="J774" i="6"/>
  <c r="F774" i="6"/>
  <c r="C774" i="6" s="1"/>
  <c r="A774" i="6"/>
  <c r="J773" i="6"/>
  <c r="F773" i="6"/>
  <c r="C773" i="6" s="1"/>
  <c r="A773" i="6"/>
  <c r="J772" i="6"/>
  <c r="F772" i="6"/>
  <c r="C772" i="6"/>
  <c r="A772" i="6"/>
  <c r="J771" i="6"/>
  <c r="F771" i="6"/>
  <c r="C771" i="6" s="1"/>
  <c r="A771" i="6"/>
  <c r="J770" i="6"/>
  <c r="F770" i="6"/>
  <c r="C770" i="6" s="1"/>
  <c r="A770" i="6"/>
  <c r="J769" i="6"/>
  <c r="F769" i="6"/>
  <c r="C769" i="6" s="1"/>
  <c r="A769" i="6"/>
  <c r="J768" i="6"/>
  <c r="F768" i="6"/>
  <c r="C768" i="6"/>
  <c r="A768" i="6"/>
  <c r="J767" i="6"/>
  <c r="F767" i="6"/>
  <c r="C767" i="6" s="1"/>
  <c r="A767" i="6"/>
  <c r="J766" i="6"/>
  <c r="F766" i="6"/>
  <c r="C766" i="6" s="1"/>
  <c r="A766" i="6"/>
  <c r="J765" i="6"/>
  <c r="F765" i="6"/>
  <c r="C765" i="6" s="1"/>
  <c r="A765" i="6"/>
  <c r="J764" i="6"/>
  <c r="F764" i="6"/>
  <c r="C764" i="6" s="1"/>
  <c r="A764" i="6"/>
  <c r="J763" i="6"/>
  <c r="F763" i="6"/>
  <c r="C763" i="6" s="1"/>
  <c r="A763" i="6"/>
  <c r="J762" i="6"/>
  <c r="F762" i="6"/>
  <c r="C762" i="6" s="1"/>
  <c r="A762" i="6"/>
  <c r="J761" i="6"/>
  <c r="F761" i="6"/>
  <c r="C761" i="6" s="1"/>
  <c r="A761" i="6"/>
  <c r="J760" i="6"/>
  <c r="F760" i="6"/>
  <c r="C760" i="6"/>
  <c r="A760" i="6"/>
  <c r="J759" i="6"/>
  <c r="F759" i="6"/>
  <c r="C759" i="6" s="1"/>
  <c r="A759" i="6"/>
  <c r="J758" i="6"/>
  <c r="F758" i="6"/>
  <c r="C758" i="6" s="1"/>
  <c r="A758" i="6"/>
  <c r="J757" i="6"/>
  <c r="F757" i="6"/>
  <c r="C757" i="6" s="1"/>
  <c r="A757" i="6"/>
  <c r="J756" i="6"/>
  <c r="F756" i="6"/>
  <c r="C756" i="6" s="1"/>
  <c r="A756" i="6"/>
  <c r="J755" i="6"/>
  <c r="F755" i="6"/>
  <c r="C755" i="6" s="1"/>
  <c r="A755" i="6"/>
  <c r="J754" i="6"/>
  <c r="F754" i="6"/>
  <c r="C754" i="6" s="1"/>
  <c r="A754" i="6"/>
  <c r="J753" i="6"/>
  <c r="F753" i="6"/>
  <c r="C753" i="6"/>
  <c r="A753" i="6"/>
  <c r="J752" i="6"/>
  <c r="F752" i="6"/>
  <c r="C752" i="6" s="1"/>
  <c r="A752" i="6"/>
  <c r="J751" i="6"/>
  <c r="F751" i="6"/>
  <c r="C751" i="6" s="1"/>
  <c r="A751" i="6"/>
  <c r="J750" i="6"/>
  <c r="F750" i="6"/>
  <c r="C750" i="6" s="1"/>
  <c r="A750" i="6"/>
  <c r="J749" i="6"/>
  <c r="F749" i="6"/>
  <c r="C749" i="6" s="1"/>
  <c r="A749" i="6"/>
  <c r="J748" i="6"/>
  <c r="F748" i="6"/>
  <c r="C748" i="6" s="1"/>
  <c r="A748" i="6"/>
  <c r="J747" i="6"/>
  <c r="F747" i="6"/>
  <c r="C747" i="6" s="1"/>
  <c r="A747" i="6"/>
  <c r="J746" i="6"/>
  <c r="F746" i="6"/>
  <c r="C746" i="6" s="1"/>
  <c r="A746" i="6"/>
  <c r="J745" i="6"/>
  <c r="F745" i="6"/>
  <c r="C745" i="6" s="1"/>
  <c r="A745" i="6"/>
  <c r="J744" i="6"/>
  <c r="F744" i="6"/>
  <c r="C744" i="6" s="1"/>
  <c r="A744" i="6"/>
  <c r="J743" i="6"/>
  <c r="F743" i="6"/>
  <c r="C743" i="6" s="1"/>
  <c r="A743" i="6"/>
  <c r="J742" i="6"/>
  <c r="F742" i="6"/>
  <c r="C742" i="6" s="1"/>
  <c r="A742" i="6"/>
  <c r="J741" i="6"/>
  <c r="F741" i="6"/>
  <c r="C741" i="6" s="1"/>
  <c r="A741" i="6"/>
  <c r="J740" i="6"/>
  <c r="F740" i="6"/>
  <c r="C740" i="6" s="1"/>
  <c r="A740" i="6"/>
  <c r="J739" i="6"/>
  <c r="F739" i="6"/>
  <c r="C739" i="6" s="1"/>
  <c r="A739" i="6"/>
  <c r="J738" i="6"/>
  <c r="F738" i="6"/>
  <c r="C738" i="6"/>
  <c r="A738" i="6"/>
  <c r="J737" i="6"/>
  <c r="F737" i="6"/>
  <c r="C737" i="6" s="1"/>
  <c r="A737" i="6"/>
  <c r="J736" i="6"/>
  <c r="F736" i="6"/>
  <c r="C736" i="6"/>
  <c r="A736" i="6"/>
  <c r="J735" i="6"/>
  <c r="F735" i="6"/>
  <c r="C735" i="6" s="1"/>
  <c r="A735" i="6"/>
  <c r="J734" i="6"/>
  <c r="F734" i="6"/>
  <c r="C734" i="6" s="1"/>
  <c r="A734" i="6"/>
  <c r="J733" i="6"/>
  <c r="F733" i="6"/>
  <c r="C733" i="6" s="1"/>
  <c r="A733" i="6"/>
  <c r="J732" i="6"/>
  <c r="F732" i="6"/>
  <c r="C732" i="6" s="1"/>
  <c r="A732" i="6"/>
  <c r="J731" i="6"/>
  <c r="F731" i="6"/>
  <c r="C731" i="6" s="1"/>
  <c r="A731" i="6"/>
  <c r="J730" i="6"/>
  <c r="F730" i="6"/>
  <c r="C730" i="6" s="1"/>
  <c r="A730" i="6"/>
  <c r="J729" i="6"/>
  <c r="F729" i="6"/>
  <c r="C729" i="6" s="1"/>
  <c r="A729" i="6"/>
  <c r="J728" i="6"/>
  <c r="F728" i="6"/>
  <c r="C728" i="6" s="1"/>
  <c r="A728" i="6"/>
  <c r="J727" i="6"/>
  <c r="F727" i="6"/>
  <c r="C727" i="6" s="1"/>
  <c r="A727" i="6"/>
  <c r="J726" i="6"/>
  <c r="F726" i="6"/>
  <c r="C726" i="6" s="1"/>
  <c r="A726" i="6"/>
  <c r="J725" i="6"/>
  <c r="F725" i="6"/>
  <c r="C725" i="6"/>
  <c r="A725" i="6"/>
  <c r="J724" i="6"/>
  <c r="F724" i="6"/>
  <c r="C724" i="6" s="1"/>
  <c r="A724" i="6"/>
  <c r="J723" i="6"/>
  <c r="F723" i="6"/>
  <c r="C723" i="6"/>
  <c r="A723" i="6"/>
  <c r="J722" i="6"/>
  <c r="F722" i="6"/>
  <c r="C722" i="6" s="1"/>
  <c r="A722" i="6"/>
  <c r="J721" i="6"/>
  <c r="F721" i="6"/>
  <c r="C721" i="6" s="1"/>
  <c r="A721" i="6"/>
  <c r="J720" i="6"/>
  <c r="F720" i="6"/>
  <c r="C720" i="6" s="1"/>
  <c r="A720" i="6"/>
  <c r="J719" i="6"/>
  <c r="F719" i="6"/>
  <c r="C719" i="6" s="1"/>
  <c r="A719" i="6"/>
  <c r="J718" i="6"/>
  <c r="F718" i="6"/>
  <c r="C718" i="6" s="1"/>
  <c r="A718" i="6"/>
  <c r="J717" i="6"/>
  <c r="F717" i="6"/>
  <c r="C717" i="6" s="1"/>
  <c r="A717" i="6"/>
  <c r="J716" i="6"/>
  <c r="F716" i="6"/>
  <c r="C716" i="6"/>
  <c r="A716" i="6"/>
  <c r="J715" i="6"/>
  <c r="F715" i="6"/>
  <c r="C715" i="6" s="1"/>
  <c r="A715" i="6"/>
  <c r="J714" i="6"/>
  <c r="F714" i="6"/>
  <c r="C714" i="6" s="1"/>
  <c r="A714" i="6"/>
  <c r="J713" i="6"/>
  <c r="F713" i="6"/>
  <c r="C713" i="6" s="1"/>
  <c r="A713" i="6"/>
  <c r="J712" i="6"/>
  <c r="F712" i="6"/>
  <c r="C712" i="6" s="1"/>
  <c r="A712" i="6"/>
  <c r="J711" i="6"/>
  <c r="F711" i="6"/>
  <c r="C711" i="6" s="1"/>
  <c r="A711" i="6"/>
  <c r="J710" i="6"/>
  <c r="F710" i="6"/>
  <c r="C710" i="6" s="1"/>
  <c r="A710" i="6"/>
  <c r="J709" i="6"/>
  <c r="F709" i="6"/>
  <c r="C709" i="6" s="1"/>
  <c r="A709" i="6"/>
  <c r="J708" i="6"/>
  <c r="F708" i="6"/>
  <c r="C708" i="6" s="1"/>
  <c r="A708" i="6"/>
  <c r="J707" i="6"/>
  <c r="F707" i="6"/>
  <c r="C707" i="6" s="1"/>
  <c r="A707" i="6"/>
  <c r="J706" i="6"/>
  <c r="F706" i="6"/>
  <c r="C706" i="6" s="1"/>
  <c r="A706" i="6"/>
  <c r="J705" i="6"/>
  <c r="F705" i="6"/>
  <c r="C705" i="6"/>
  <c r="A705" i="6"/>
  <c r="J704" i="6"/>
  <c r="F704" i="6"/>
  <c r="C704" i="6" s="1"/>
  <c r="A704" i="6"/>
  <c r="J703" i="6"/>
  <c r="F703" i="6"/>
  <c r="C703" i="6" s="1"/>
  <c r="A703" i="6"/>
  <c r="J702" i="6"/>
  <c r="F702" i="6"/>
  <c r="C702" i="6" s="1"/>
  <c r="A702" i="6"/>
  <c r="J701" i="6"/>
  <c r="F701" i="6"/>
  <c r="C701" i="6" s="1"/>
  <c r="A701" i="6"/>
  <c r="J700" i="6"/>
  <c r="F700" i="6"/>
  <c r="C700" i="6" s="1"/>
  <c r="A700" i="6"/>
  <c r="J699" i="6"/>
  <c r="F699" i="6"/>
  <c r="C699" i="6" s="1"/>
  <c r="A699" i="6"/>
  <c r="J698" i="6"/>
  <c r="F698" i="6"/>
  <c r="C698" i="6" s="1"/>
  <c r="A698" i="6"/>
  <c r="J697" i="6"/>
  <c r="F697" i="6"/>
  <c r="C697" i="6" s="1"/>
  <c r="A697" i="6"/>
  <c r="J696" i="6"/>
  <c r="F696" i="6"/>
  <c r="C696" i="6" s="1"/>
  <c r="A696" i="6"/>
  <c r="J695" i="6"/>
  <c r="F695" i="6"/>
  <c r="C695" i="6" s="1"/>
  <c r="A695" i="6"/>
  <c r="J694" i="6"/>
  <c r="F694" i="6"/>
  <c r="C694" i="6" s="1"/>
  <c r="A694" i="6"/>
  <c r="J693" i="6"/>
  <c r="F693" i="6"/>
  <c r="C693" i="6" s="1"/>
  <c r="A693" i="6"/>
  <c r="J692" i="6"/>
  <c r="F692" i="6"/>
  <c r="C692" i="6" s="1"/>
  <c r="A692" i="6"/>
  <c r="J691" i="6"/>
  <c r="F691" i="6"/>
  <c r="C691" i="6" s="1"/>
  <c r="A691" i="6"/>
  <c r="J690" i="6"/>
  <c r="F690" i="6"/>
  <c r="C690" i="6"/>
  <c r="A690" i="6"/>
  <c r="J689" i="6"/>
  <c r="F689" i="6"/>
  <c r="C689" i="6" s="1"/>
  <c r="A689" i="6"/>
  <c r="J688" i="6"/>
  <c r="F688" i="6"/>
  <c r="C688" i="6" s="1"/>
  <c r="A688" i="6"/>
  <c r="J687" i="6"/>
  <c r="F687" i="6"/>
  <c r="C687" i="6"/>
  <c r="A687" i="6"/>
  <c r="J686" i="6"/>
  <c r="F686" i="6"/>
  <c r="C686" i="6" s="1"/>
  <c r="A686" i="6"/>
  <c r="J685" i="6"/>
  <c r="F685" i="6"/>
  <c r="C685" i="6" s="1"/>
  <c r="A685" i="6"/>
  <c r="J684" i="6"/>
  <c r="F684" i="6"/>
  <c r="C684" i="6" s="1"/>
  <c r="A684" i="6"/>
  <c r="J683" i="6"/>
  <c r="F683" i="6"/>
  <c r="C683" i="6" s="1"/>
  <c r="A683" i="6"/>
  <c r="J682" i="6"/>
  <c r="F682" i="6"/>
  <c r="C682" i="6" s="1"/>
  <c r="A682" i="6"/>
  <c r="J681" i="6"/>
  <c r="F681" i="6"/>
  <c r="C681" i="6" s="1"/>
  <c r="A681" i="6"/>
  <c r="J680" i="6"/>
  <c r="F680" i="6"/>
  <c r="C680" i="6" s="1"/>
  <c r="A680" i="6"/>
  <c r="J679" i="6"/>
  <c r="F679" i="6"/>
  <c r="C679" i="6" s="1"/>
  <c r="A679" i="6"/>
  <c r="J678" i="6"/>
  <c r="F678" i="6"/>
  <c r="C678" i="6" s="1"/>
  <c r="A678" i="6"/>
  <c r="J677" i="6"/>
  <c r="F677" i="6"/>
  <c r="C677" i="6" s="1"/>
  <c r="A677" i="6"/>
  <c r="J676" i="6"/>
  <c r="F676" i="6"/>
  <c r="C676" i="6" s="1"/>
  <c r="A676" i="6"/>
  <c r="J675" i="6"/>
  <c r="F675" i="6"/>
  <c r="C675" i="6" s="1"/>
  <c r="A675" i="6"/>
  <c r="J674" i="6"/>
  <c r="F674" i="6"/>
  <c r="C674" i="6" s="1"/>
  <c r="A674" i="6"/>
  <c r="J673" i="6"/>
  <c r="F673" i="6"/>
  <c r="C673" i="6" s="1"/>
  <c r="A673" i="6"/>
  <c r="J672" i="6"/>
  <c r="F672" i="6"/>
  <c r="C672" i="6"/>
  <c r="A672" i="6"/>
  <c r="J671" i="6"/>
  <c r="F671" i="6"/>
  <c r="C671" i="6" s="1"/>
  <c r="A671" i="6"/>
  <c r="J670" i="6"/>
  <c r="F670" i="6"/>
  <c r="C670" i="6" s="1"/>
  <c r="A670" i="6"/>
  <c r="J669" i="6"/>
  <c r="F669" i="6"/>
  <c r="C669" i="6" s="1"/>
  <c r="A669" i="6"/>
  <c r="J668" i="6"/>
  <c r="F668" i="6"/>
  <c r="C668" i="6"/>
  <c r="A668" i="6"/>
  <c r="J667" i="6"/>
  <c r="F667" i="6"/>
  <c r="C667" i="6" s="1"/>
  <c r="A667" i="6"/>
  <c r="J666" i="6"/>
  <c r="F666" i="6"/>
  <c r="C666" i="6" s="1"/>
  <c r="A666" i="6"/>
  <c r="J665" i="6"/>
  <c r="F665" i="6"/>
  <c r="C665" i="6" s="1"/>
  <c r="A665" i="6"/>
  <c r="J664" i="6"/>
  <c r="F664" i="6"/>
  <c r="C664" i="6" s="1"/>
  <c r="A664" i="6"/>
  <c r="J663" i="6"/>
  <c r="F663" i="6"/>
  <c r="C663" i="6" s="1"/>
  <c r="A663" i="6"/>
  <c r="J662" i="6"/>
  <c r="F662" i="6"/>
  <c r="C662" i="6" s="1"/>
  <c r="A662" i="6"/>
  <c r="J661" i="6"/>
  <c r="F661" i="6"/>
  <c r="C661" i="6" s="1"/>
  <c r="A661" i="6"/>
  <c r="J660" i="6"/>
  <c r="F660" i="6"/>
  <c r="C660" i="6" s="1"/>
  <c r="A660" i="6"/>
  <c r="J659" i="6"/>
  <c r="F659" i="6"/>
  <c r="C659" i="6" s="1"/>
  <c r="A659" i="6"/>
  <c r="J658" i="6"/>
  <c r="F658" i="6"/>
  <c r="C658" i="6" s="1"/>
  <c r="A658" i="6"/>
  <c r="J657" i="6"/>
  <c r="F657" i="6"/>
  <c r="C657" i="6" s="1"/>
  <c r="A657" i="6"/>
  <c r="J656" i="6"/>
  <c r="F656" i="6"/>
  <c r="C656" i="6" s="1"/>
  <c r="A656" i="6"/>
  <c r="J655" i="6"/>
  <c r="F655" i="6"/>
  <c r="C655" i="6" s="1"/>
  <c r="A655" i="6"/>
  <c r="J654" i="6"/>
  <c r="F654" i="6"/>
  <c r="C654" i="6" s="1"/>
  <c r="A654" i="6"/>
  <c r="J653" i="6"/>
  <c r="F653" i="6"/>
  <c r="C653" i="6"/>
  <c r="A653" i="6"/>
  <c r="J652" i="6"/>
  <c r="F652" i="6"/>
  <c r="C652" i="6" s="1"/>
  <c r="A652" i="6"/>
  <c r="J651" i="6"/>
  <c r="F651" i="6"/>
  <c r="C651" i="6" s="1"/>
  <c r="A651" i="6"/>
  <c r="J650" i="6"/>
  <c r="F650" i="6"/>
  <c r="C650" i="6" s="1"/>
  <c r="A650" i="6"/>
  <c r="J649" i="6"/>
  <c r="F649" i="6"/>
  <c r="C649" i="6" s="1"/>
  <c r="A649" i="6"/>
  <c r="J648" i="6"/>
  <c r="F648" i="6"/>
  <c r="C648" i="6" s="1"/>
  <c r="A648" i="6"/>
  <c r="J647" i="6"/>
  <c r="F647" i="6"/>
  <c r="C647" i="6" s="1"/>
  <c r="A647" i="6"/>
  <c r="J646" i="6"/>
  <c r="F646" i="6"/>
  <c r="C646" i="6" s="1"/>
  <c r="A646" i="6"/>
  <c r="J645" i="6"/>
  <c r="F645" i="6"/>
  <c r="C645" i="6" s="1"/>
  <c r="A645" i="6"/>
  <c r="J644" i="6"/>
  <c r="F644" i="6"/>
  <c r="C644" i="6" s="1"/>
  <c r="A644" i="6"/>
  <c r="J643" i="6"/>
  <c r="F643" i="6"/>
  <c r="C643" i="6" s="1"/>
  <c r="A643" i="6"/>
  <c r="J642" i="6"/>
  <c r="F642" i="6"/>
  <c r="C642" i="6" s="1"/>
  <c r="A642" i="6"/>
  <c r="J641" i="6"/>
  <c r="F641" i="6"/>
  <c r="C641" i="6"/>
  <c r="A641" i="6"/>
  <c r="J640" i="6"/>
  <c r="F640" i="6"/>
  <c r="C640" i="6" s="1"/>
  <c r="A640" i="6"/>
  <c r="J639" i="6"/>
  <c r="F639" i="6"/>
  <c r="C639" i="6" s="1"/>
  <c r="A639" i="6"/>
  <c r="J638" i="6"/>
  <c r="F638" i="6"/>
  <c r="C638" i="6" s="1"/>
  <c r="A638" i="6"/>
  <c r="J637" i="6"/>
  <c r="F637" i="6"/>
  <c r="C637" i="6" s="1"/>
  <c r="A637" i="6"/>
  <c r="J636" i="6"/>
  <c r="F636" i="6"/>
  <c r="C636" i="6" s="1"/>
  <c r="A636" i="6"/>
  <c r="J635" i="6"/>
  <c r="F635" i="6"/>
  <c r="C635" i="6"/>
  <c r="A635" i="6"/>
  <c r="J634" i="6"/>
  <c r="F634" i="6"/>
  <c r="C634" i="6" s="1"/>
  <c r="A634" i="6"/>
  <c r="J633" i="6"/>
  <c r="F633" i="6"/>
  <c r="C633" i="6" s="1"/>
  <c r="A633" i="6"/>
  <c r="J632" i="6"/>
  <c r="F632" i="6"/>
  <c r="C632" i="6"/>
  <c r="A632" i="6"/>
  <c r="J631" i="6"/>
  <c r="F631" i="6"/>
  <c r="C631" i="6" s="1"/>
  <c r="A631" i="6"/>
  <c r="J630" i="6"/>
  <c r="F630" i="6"/>
  <c r="C630" i="6"/>
  <c r="A630" i="6"/>
  <c r="J629" i="6"/>
  <c r="F629" i="6"/>
  <c r="C629" i="6" s="1"/>
  <c r="A629" i="6"/>
  <c r="J628" i="6"/>
  <c r="F628" i="6"/>
  <c r="C628" i="6" s="1"/>
  <c r="A628" i="6"/>
  <c r="J627" i="6"/>
  <c r="F627" i="6"/>
  <c r="C627" i="6" s="1"/>
  <c r="A627" i="6"/>
  <c r="J626" i="6"/>
  <c r="F626" i="6"/>
  <c r="C626" i="6" s="1"/>
  <c r="A626" i="6"/>
  <c r="J625" i="6"/>
  <c r="F625" i="6"/>
  <c r="C625" i="6" s="1"/>
  <c r="A625" i="6"/>
  <c r="J624" i="6"/>
  <c r="F624" i="6"/>
  <c r="C624" i="6" s="1"/>
  <c r="A624" i="6"/>
  <c r="J623" i="6"/>
  <c r="F623" i="6"/>
  <c r="C623" i="6" s="1"/>
  <c r="A623" i="6"/>
  <c r="J622" i="6"/>
  <c r="F622" i="6"/>
  <c r="C622" i="6" s="1"/>
  <c r="A622" i="6"/>
  <c r="J621" i="6"/>
  <c r="F621" i="6"/>
  <c r="C621" i="6"/>
  <c r="A621" i="6"/>
  <c r="J620" i="6"/>
  <c r="F620" i="6"/>
  <c r="C620" i="6" s="1"/>
  <c r="A620" i="6"/>
  <c r="J619" i="6"/>
  <c r="F619" i="6"/>
  <c r="C619" i="6" s="1"/>
  <c r="A619" i="6"/>
  <c r="J618" i="6"/>
  <c r="F618" i="6"/>
  <c r="C618" i="6" s="1"/>
  <c r="A618" i="6"/>
  <c r="J617" i="6"/>
  <c r="F617" i="6"/>
  <c r="C617" i="6"/>
  <c r="A617" i="6"/>
  <c r="J616" i="6"/>
  <c r="F616" i="6"/>
  <c r="C616" i="6" s="1"/>
  <c r="A616" i="6"/>
  <c r="J615" i="6"/>
  <c r="F615" i="6"/>
  <c r="C615" i="6" s="1"/>
  <c r="A615" i="6"/>
  <c r="J614" i="6"/>
  <c r="F614" i="6"/>
  <c r="C614" i="6" s="1"/>
  <c r="A614" i="6"/>
  <c r="J613" i="6"/>
  <c r="F613" i="6"/>
  <c r="C613" i="6" s="1"/>
  <c r="A613" i="6"/>
  <c r="J612" i="6"/>
  <c r="F612" i="6"/>
  <c r="C612" i="6" s="1"/>
  <c r="A612" i="6"/>
  <c r="J611" i="6"/>
  <c r="F611" i="6"/>
  <c r="C611" i="6" s="1"/>
  <c r="A611" i="6"/>
  <c r="J610" i="6"/>
  <c r="F610" i="6"/>
  <c r="C610" i="6" s="1"/>
  <c r="A610" i="6"/>
  <c r="J609" i="6"/>
  <c r="F609" i="6"/>
  <c r="C609" i="6" s="1"/>
  <c r="A609" i="6"/>
  <c r="J608" i="6"/>
  <c r="F608" i="6"/>
  <c r="C608" i="6" s="1"/>
  <c r="A608" i="6"/>
  <c r="J607" i="6"/>
  <c r="F607" i="6"/>
  <c r="C607" i="6" s="1"/>
  <c r="A607" i="6"/>
  <c r="J606" i="6"/>
  <c r="F606" i="6"/>
  <c r="C606" i="6"/>
  <c r="A606" i="6"/>
  <c r="J605" i="6"/>
  <c r="F605" i="6"/>
  <c r="C605" i="6" s="1"/>
  <c r="A605" i="6"/>
  <c r="J604" i="6"/>
  <c r="F604" i="6"/>
  <c r="C604" i="6" s="1"/>
  <c r="A604" i="6"/>
  <c r="J603" i="6"/>
  <c r="F603" i="6"/>
  <c r="C603" i="6" s="1"/>
  <c r="A603" i="6"/>
  <c r="J602" i="6"/>
  <c r="F602" i="6"/>
  <c r="C602" i="6" s="1"/>
  <c r="A602" i="6"/>
  <c r="J601" i="6"/>
  <c r="F601" i="6"/>
  <c r="C601" i="6" s="1"/>
  <c r="A601" i="6"/>
  <c r="J600" i="6"/>
  <c r="F600" i="6"/>
  <c r="C600" i="6" s="1"/>
  <c r="A600" i="6"/>
  <c r="J599" i="6"/>
  <c r="F599" i="6"/>
  <c r="C599" i="6" s="1"/>
  <c r="A599" i="6"/>
  <c r="J598" i="6"/>
  <c r="F598" i="6"/>
  <c r="C598" i="6" s="1"/>
  <c r="A598" i="6"/>
  <c r="J597" i="6"/>
  <c r="F597" i="6"/>
  <c r="C597" i="6" s="1"/>
  <c r="A597" i="6"/>
  <c r="J596" i="6"/>
  <c r="F596" i="6"/>
  <c r="C596" i="6" s="1"/>
  <c r="A596" i="6"/>
  <c r="J595" i="6"/>
  <c r="F595" i="6"/>
  <c r="C595" i="6" s="1"/>
  <c r="A595" i="6"/>
  <c r="J594" i="6"/>
  <c r="F594" i="6"/>
  <c r="C594" i="6" s="1"/>
  <c r="A594" i="6"/>
  <c r="J593" i="6"/>
  <c r="F593" i="6"/>
  <c r="C593" i="6" s="1"/>
  <c r="A593" i="6"/>
  <c r="J592" i="6"/>
  <c r="F592" i="6"/>
  <c r="C592" i="6" s="1"/>
  <c r="A592" i="6"/>
  <c r="J591" i="6"/>
  <c r="F591" i="6"/>
  <c r="C591" i="6" s="1"/>
  <c r="A591" i="6"/>
  <c r="J590" i="6"/>
  <c r="F590" i="6"/>
  <c r="C590" i="6" s="1"/>
  <c r="A590" i="6"/>
  <c r="J589" i="6"/>
  <c r="F589" i="6"/>
  <c r="C589" i="6" s="1"/>
  <c r="A589" i="6"/>
  <c r="J588" i="6"/>
  <c r="F588" i="6"/>
  <c r="C588" i="6" s="1"/>
  <c r="A588" i="6"/>
  <c r="J587" i="6"/>
  <c r="F587" i="6"/>
  <c r="C587" i="6" s="1"/>
  <c r="A587" i="6"/>
  <c r="J586" i="6"/>
  <c r="F586" i="6"/>
  <c r="C586" i="6" s="1"/>
  <c r="A586" i="6"/>
  <c r="J585" i="6"/>
  <c r="F585" i="6"/>
  <c r="C585" i="6" s="1"/>
  <c r="A585" i="6"/>
  <c r="J584" i="6"/>
  <c r="F584" i="6"/>
  <c r="C584" i="6" s="1"/>
  <c r="A584" i="6"/>
  <c r="J583" i="6"/>
  <c r="F583" i="6"/>
  <c r="C583" i="6" s="1"/>
  <c r="A583" i="6"/>
  <c r="J582" i="6"/>
  <c r="F582" i="6"/>
  <c r="C582" i="6"/>
  <c r="A582" i="6"/>
  <c r="J581" i="6"/>
  <c r="F581" i="6"/>
  <c r="C581" i="6" s="1"/>
  <c r="A581" i="6"/>
  <c r="J580" i="6"/>
  <c r="F580" i="6"/>
  <c r="C580" i="6" s="1"/>
  <c r="A580" i="6"/>
  <c r="J579" i="6"/>
  <c r="F579" i="6"/>
  <c r="C579" i="6" s="1"/>
  <c r="A579" i="6"/>
  <c r="J578" i="6"/>
  <c r="F578" i="6"/>
  <c r="C578" i="6" s="1"/>
  <c r="A578" i="6"/>
  <c r="J577" i="6"/>
  <c r="F577" i="6"/>
  <c r="C577" i="6" s="1"/>
  <c r="A577" i="6"/>
  <c r="J576" i="6"/>
  <c r="F576" i="6"/>
  <c r="C576" i="6" s="1"/>
  <c r="A576" i="6"/>
  <c r="J575" i="6"/>
  <c r="F575" i="6"/>
  <c r="C575" i="6"/>
  <c r="A575" i="6"/>
  <c r="J574" i="6"/>
  <c r="F574" i="6"/>
  <c r="C574" i="6" s="1"/>
  <c r="A574" i="6"/>
  <c r="J573" i="6"/>
  <c r="F573" i="6"/>
  <c r="C573" i="6"/>
  <c r="A573" i="6"/>
  <c r="J572" i="6"/>
  <c r="F572" i="6"/>
  <c r="C572" i="6" s="1"/>
  <c r="A572" i="6"/>
  <c r="J571" i="6"/>
  <c r="F571" i="6"/>
  <c r="C571" i="6" s="1"/>
  <c r="A571" i="6"/>
  <c r="J570" i="6"/>
  <c r="F570" i="6"/>
  <c r="C570" i="6" s="1"/>
  <c r="A570" i="6"/>
  <c r="J569" i="6"/>
  <c r="F569" i="6"/>
  <c r="C569" i="6" s="1"/>
  <c r="A569" i="6"/>
  <c r="J568" i="6"/>
  <c r="F568" i="6"/>
  <c r="C568" i="6" s="1"/>
  <c r="A568" i="6"/>
  <c r="J567" i="6"/>
  <c r="F567" i="6"/>
  <c r="C567" i="6" s="1"/>
  <c r="A567" i="6"/>
  <c r="J566" i="6"/>
  <c r="F566" i="6"/>
  <c r="C566" i="6" s="1"/>
  <c r="A566" i="6"/>
  <c r="J565" i="6"/>
  <c r="F565" i="6"/>
  <c r="C565" i="6" s="1"/>
  <c r="A565" i="6"/>
  <c r="J564" i="6"/>
  <c r="F564" i="6"/>
  <c r="C564" i="6" s="1"/>
  <c r="A564" i="6"/>
  <c r="J563" i="6"/>
  <c r="F563" i="6"/>
  <c r="C563" i="6" s="1"/>
  <c r="A563" i="6"/>
  <c r="J562" i="6"/>
  <c r="F562" i="6"/>
  <c r="C562" i="6" s="1"/>
  <c r="A562" i="6"/>
  <c r="J561" i="6"/>
  <c r="F561" i="6"/>
  <c r="C561" i="6" s="1"/>
  <c r="A561" i="6"/>
  <c r="J560" i="6"/>
  <c r="F560" i="6"/>
  <c r="C560" i="6" s="1"/>
  <c r="A560" i="6"/>
  <c r="J559" i="6"/>
  <c r="F559" i="6"/>
  <c r="C559" i="6" s="1"/>
  <c r="A559" i="6"/>
  <c r="J558" i="6"/>
  <c r="F558" i="6"/>
  <c r="C558" i="6" s="1"/>
  <c r="A558" i="6"/>
  <c r="J557" i="6"/>
  <c r="F557" i="6"/>
  <c r="C557" i="6" s="1"/>
  <c r="A557" i="6"/>
  <c r="J556" i="6"/>
  <c r="F556" i="6"/>
  <c r="C556" i="6" s="1"/>
  <c r="A556" i="6"/>
  <c r="J555" i="6"/>
  <c r="F555" i="6"/>
  <c r="C555" i="6" s="1"/>
  <c r="A555" i="6"/>
  <c r="J554" i="6"/>
  <c r="F554" i="6"/>
  <c r="C554" i="6" s="1"/>
  <c r="A554" i="6"/>
  <c r="J553" i="6"/>
  <c r="F553" i="6"/>
  <c r="C553" i="6" s="1"/>
  <c r="A553" i="6"/>
  <c r="J552" i="6"/>
  <c r="F552" i="6"/>
  <c r="C552" i="6" s="1"/>
  <c r="A552" i="6"/>
  <c r="J551" i="6"/>
  <c r="F551" i="6"/>
  <c r="C551" i="6" s="1"/>
  <c r="A551" i="6"/>
  <c r="J550" i="6"/>
  <c r="F550" i="6"/>
  <c r="C550" i="6" s="1"/>
  <c r="A550" i="6"/>
  <c r="J549" i="6"/>
  <c r="F549" i="6"/>
  <c r="C549" i="6" s="1"/>
  <c r="A549" i="6"/>
  <c r="J548" i="6"/>
  <c r="F548" i="6"/>
  <c r="C548" i="6" s="1"/>
  <c r="A548" i="6"/>
  <c r="J547" i="6"/>
  <c r="F547" i="6"/>
  <c r="C547" i="6" s="1"/>
  <c r="A547" i="6"/>
  <c r="J546" i="6"/>
  <c r="F546" i="6"/>
  <c r="C546" i="6" s="1"/>
  <c r="A546" i="6"/>
  <c r="J545" i="6"/>
  <c r="F545" i="6"/>
  <c r="C545" i="6"/>
  <c r="A545" i="6"/>
  <c r="J544" i="6"/>
  <c r="F544" i="6"/>
  <c r="C544" i="6" s="1"/>
  <c r="A544" i="6"/>
  <c r="J543" i="6"/>
  <c r="F543" i="6"/>
  <c r="C543" i="6" s="1"/>
  <c r="A543" i="6"/>
  <c r="J542" i="6"/>
  <c r="F542" i="6"/>
  <c r="C542" i="6" s="1"/>
  <c r="A542" i="6"/>
  <c r="J541" i="6"/>
  <c r="F541" i="6"/>
  <c r="C541" i="6" s="1"/>
  <c r="A541" i="6"/>
  <c r="J540" i="6"/>
  <c r="F540" i="6"/>
  <c r="C540" i="6" s="1"/>
  <c r="A540" i="6"/>
  <c r="J539" i="6"/>
  <c r="F539" i="6"/>
  <c r="C539" i="6" s="1"/>
  <c r="A539" i="6"/>
  <c r="J538" i="6"/>
  <c r="F538" i="6"/>
  <c r="C538" i="6" s="1"/>
  <c r="A538" i="6"/>
  <c r="J537" i="6"/>
  <c r="F537" i="6"/>
  <c r="C537" i="6" s="1"/>
  <c r="A537" i="6"/>
  <c r="J536" i="6"/>
  <c r="F536" i="6"/>
  <c r="C536" i="6"/>
  <c r="A536" i="6"/>
  <c r="J535" i="6"/>
  <c r="F535" i="6"/>
  <c r="C535" i="6" s="1"/>
  <c r="A535" i="6"/>
  <c r="J534" i="6"/>
  <c r="F534" i="6"/>
  <c r="C534" i="6" s="1"/>
  <c r="A534" i="6"/>
  <c r="J533" i="6"/>
  <c r="F533" i="6"/>
  <c r="C533" i="6" s="1"/>
  <c r="A533" i="6"/>
  <c r="J532" i="6"/>
  <c r="F532" i="6"/>
  <c r="C532" i="6" s="1"/>
  <c r="A532" i="6"/>
  <c r="J531" i="6"/>
  <c r="F531" i="6"/>
  <c r="C531" i="6" s="1"/>
  <c r="A531" i="6"/>
  <c r="J530" i="6"/>
  <c r="F530" i="6"/>
  <c r="C530" i="6" s="1"/>
  <c r="A530" i="6"/>
  <c r="J529" i="6"/>
  <c r="F529" i="6"/>
  <c r="C529" i="6" s="1"/>
  <c r="A529" i="6"/>
  <c r="J528" i="6"/>
  <c r="F528" i="6"/>
  <c r="C528" i="6"/>
  <c r="A528" i="6"/>
  <c r="J527" i="6"/>
  <c r="F527" i="6"/>
  <c r="C527" i="6" s="1"/>
  <c r="A527" i="6"/>
  <c r="J526" i="6"/>
  <c r="F526" i="6"/>
  <c r="C526" i="6" s="1"/>
  <c r="A526" i="6"/>
  <c r="J525" i="6"/>
  <c r="F525" i="6"/>
  <c r="C525" i="6" s="1"/>
  <c r="A525" i="6"/>
  <c r="J524" i="6"/>
  <c r="F524" i="6"/>
  <c r="C524" i="6" s="1"/>
  <c r="A524" i="6"/>
  <c r="J523" i="6"/>
  <c r="F523" i="6"/>
  <c r="C523" i="6" s="1"/>
  <c r="A523" i="6"/>
  <c r="J522" i="6"/>
  <c r="F522" i="6"/>
  <c r="C522" i="6" s="1"/>
  <c r="A522" i="6"/>
  <c r="J521" i="6"/>
  <c r="F521" i="6"/>
  <c r="C521" i="6" s="1"/>
  <c r="A521" i="6"/>
  <c r="J520" i="6"/>
  <c r="F520" i="6"/>
  <c r="C520" i="6" s="1"/>
  <c r="A520" i="6"/>
  <c r="J519" i="6"/>
  <c r="F519" i="6"/>
  <c r="C519" i="6" s="1"/>
  <c r="A519" i="6"/>
  <c r="J518" i="6"/>
  <c r="F518" i="6"/>
  <c r="C518" i="6" s="1"/>
  <c r="A518" i="6"/>
  <c r="J517" i="6"/>
  <c r="F517" i="6"/>
  <c r="C517" i="6" s="1"/>
  <c r="A517" i="6"/>
  <c r="J516" i="6"/>
  <c r="F516" i="6"/>
  <c r="C516" i="6"/>
  <c r="A516" i="6"/>
  <c r="J515" i="6"/>
  <c r="F515" i="6"/>
  <c r="C515" i="6" s="1"/>
  <c r="A515" i="6"/>
  <c r="J514" i="6"/>
  <c r="F514" i="6"/>
  <c r="C514" i="6"/>
  <c r="A514" i="6"/>
  <c r="J513" i="6"/>
  <c r="F513" i="6"/>
  <c r="C513" i="6" s="1"/>
  <c r="A513" i="6"/>
  <c r="J512" i="6"/>
  <c r="F512" i="6"/>
  <c r="C512" i="6" s="1"/>
  <c r="A512" i="6"/>
  <c r="J511" i="6"/>
  <c r="F511" i="6"/>
  <c r="C511" i="6"/>
  <c r="A511" i="6"/>
  <c r="J510" i="6"/>
  <c r="F510" i="6"/>
  <c r="C510" i="6" s="1"/>
  <c r="A510" i="6"/>
  <c r="J509" i="6"/>
  <c r="F509" i="6"/>
  <c r="C509" i="6" s="1"/>
  <c r="A509" i="6"/>
  <c r="J508" i="6"/>
  <c r="F508" i="6"/>
  <c r="C508" i="6"/>
  <c r="A508" i="6"/>
  <c r="J507" i="6"/>
  <c r="F507" i="6"/>
  <c r="C507" i="6" s="1"/>
  <c r="A507" i="6"/>
  <c r="J506" i="6"/>
  <c r="F506" i="6"/>
  <c r="C506" i="6" s="1"/>
  <c r="A506" i="6"/>
  <c r="J505" i="6"/>
  <c r="F505" i="6"/>
  <c r="C505" i="6" s="1"/>
  <c r="A505" i="6"/>
  <c r="J504" i="6"/>
  <c r="F504" i="6"/>
  <c r="C504" i="6" s="1"/>
  <c r="A504" i="6"/>
  <c r="J503" i="6"/>
  <c r="F503" i="6"/>
  <c r="C503" i="6" s="1"/>
  <c r="A503" i="6"/>
  <c r="J502" i="6"/>
  <c r="F502" i="6"/>
  <c r="C502" i="6" s="1"/>
  <c r="A502" i="6"/>
  <c r="J501" i="6"/>
  <c r="F501" i="6"/>
  <c r="C501" i="6"/>
  <c r="A501" i="6"/>
  <c r="J500" i="6"/>
  <c r="F500" i="6"/>
  <c r="C500" i="6" s="1"/>
  <c r="A500" i="6"/>
  <c r="J499" i="6"/>
  <c r="F499" i="6"/>
  <c r="C499" i="6" s="1"/>
  <c r="A499" i="6"/>
  <c r="J498" i="6"/>
  <c r="F498" i="6"/>
  <c r="C498" i="6"/>
  <c r="A498" i="6"/>
  <c r="J497" i="6"/>
  <c r="F497" i="6"/>
  <c r="C497" i="6" s="1"/>
  <c r="A497" i="6"/>
  <c r="J496" i="6"/>
  <c r="F496" i="6"/>
  <c r="C496" i="6" s="1"/>
  <c r="A496" i="6"/>
  <c r="J495" i="6"/>
  <c r="F495" i="6"/>
  <c r="C495" i="6"/>
  <c r="A495" i="6"/>
  <c r="J494" i="6"/>
  <c r="F494" i="6"/>
  <c r="C494" i="6" s="1"/>
  <c r="A494" i="6"/>
  <c r="J493" i="6"/>
  <c r="F493" i="6"/>
  <c r="C493" i="6"/>
  <c r="A493" i="6"/>
  <c r="J492" i="6"/>
  <c r="F492" i="6"/>
  <c r="C492" i="6" s="1"/>
  <c r="A492" i="6"/>
  <c r="J491" i="6"/>
  <c r="F491" i="6"/>
  <c r="C491" i="6" s="1"/>
  <c r="A491" i="6"/>
  <c r="J490" i="6"/>
  <c r="F490" i="6"/>
  <c r="C490" i="6" s="1"/>
  <c r="A490" i="6"/>
  <c r="J489" i="6"/>
  <c r="F489" i="6"/>
  <c r="C489" i="6" s="1"/>
  <c r="A489" i="6"/>
  <c r="J488" i="6"/>
  <c r="F488" i="6"/>
  <c r="C488" i="6" s="1"/>
  <c r="A488" i="6"/>
  <c r="J487" i="6"/>
  <c r="F487" i="6"/>
  <c r="C487" i="6" s="1"/>
  <c r="A487" i="6"/>
  <c r="J486" i="6"/>
  <c r="F486" i="6"/>
  <c r="C486" i="6" s="1"/>
  <c r="A486" i="6"/>
  <c r="J485" i="6"/>
  <c r="F485" i="6"/>
  <c r="C485" i="6" s="1"/>
  <c r="A485" i="6"/>
  <c r="J484" i="6"/>
  <c r="F484" i="6"/>
  <c r="C484" i="6" s="1"/>
  <c r="A484" i="6"/>
  <c r="J483" i="6"/>
  <c r="F483" i="6"/>
  <c r="C483" i="6" s="1"/>
  <c r="A483" i="6"/>
  <c r="J482" i="6"/>
  <c r="F482" i="6"/>
  <c r="C482" i="6" s="1"/>
  <c r="A482" i="6"/>
  <c r="J481" i="6"/>
  <c r="F481" i="6"/>
  <c r="C481" i="6" s="1"/>
  <c r="A481" i="6"/>
  <c r="J480" i="6"/>
  <c r="F480" i="6"/>
  <c r="C480" i="6"/>
  <c r="A480" i="6"/>
  <c r="J479" i="6"/>
  <c r="F479" i="6"/>
  <c r="C479" i="6" s="1"/>
  <c r="A479" i="6"/>
  <c r="J478" i="6"/>
  <c r="F478" i="6"/>
  <c r="C478" i="6"/>
  <c r="A478" i="6"/>
  <c r="J477" i="6"/>
  <c r="F477" i="6"/>
  <c r="C477" i="6" s="1"/>
  <c r="A477" i="6"/>
  <c r="J476" i="6"/>
  <c r="F476" i="6"/>
  <c r="C476" i="6" s="1"/>
  <c r="A476" i="6"/>
  <c r="J475" i="6"/>
  <c r="F475" i="6"/>
  <c r="C475" i="6"/>
  <c r="A475" i="6"/>
  <c r="J474" i="6"/>
  <c r="F474" i="6"/>
  <c r="C474" i="6" s="1"/>
  <c r="A474" i="6"/>
  <c r="J473" i="6"/>
  <c r="F473" i="6"/>
  <c r="C473" i="6" s="1"/>
  <c r="A473" i="6"/>
  <c r="J472" i="6"/>
  <c r="F472" i="6"/>
  <c r="C472" i="6"/>
  <c r="A472" i="6"/>
  <c r="J471" i="6"/>
  <c r="F471" i="6"/>
  <c r="C471" i="6" s="1"/>
  <c r="A471" i="6"/>
  <c r="J470" i="6"/>
  <c r="F470" i="6"/>
  <c r="C470" i="6" s="1"/>
  <c r="A470" i="6"/>
  <c r="J469" i="6"/>
  <c r="F469" i="6"/>
  <c r="C469" i="6" s="1"/>
  <c r="A469" i="6"/>
  <c r="J468" i="6"/>
  <c r="F468" i="6"/>
  <c r="C468" i="6" s="1"/>
  <c r="A468" i="6"/>
  <c r="J467" i="6"/>
  <c r="F467" i="6"/>
  <c r="C467" i="6" s="1"/>
  <c r="A467" i="6"/>
  <c r="J466" i="6"/>
  <c r="F466" i="6"/>
  <c r="C466" i="6" s="1"/>
  <c r="A466" i="6"/>
  <c r="J465" i="6"/>
  <c r="F465" i="6"/>
  <c r="C465" i="6"/>
  <c r="A465" i="6"/>
  <c r="J464" i="6"/>
  <c r="F464" i="6"/>
  <c r="C464" i="6" s="1"/>
  <c r="A464" i="6"/>
  <c r="J463" i="6"/>
  <c r="G463" i="6"/>
  <c r="F463" i="6" s="1"/>
  <c r="C463" i="6" s="1"/>
  <c r="A463" i="6"/>
  <c r="J462" i="6"/>
  <c r="F462" i="6"/>
  <c r="C462" i="6" s="1"/>
  <c r="A462" i="6"/>
  <c r="J461" i="6"/>
  <c r="F461" i="6"/>
  <c r="C461" i="6" s="1"/>
  <c r="A461" i="6"/>
  <c r="J460" i="6"/>
  <c r="F460" i="6"/>
  <c r="C460" i="6" s="1"/>
  <c r="A460" i="6"/>
  <c r="J459" i="6"/>
  <c r="F459" i="6"/>
  <c r="C459" i="6" s="1"/>
  <c r="A459" i="6"/>
  <c r="J458" i="6"/>
  <c r="F458" i="6"/>
  <c r="C458" i="6" s="1"/>
  <c r="A458" i="6"/>
  <c r="J457" i="6"/>
  <c r="F457" i="6"/>
  <c r="C457" i="6" s="1"/>
  <c r="A457" i="6"/>
  <c r="J456" i="6"/>
  <c r="F456" i="6"/>
  <c r="C456" i="6" s="1"/>
  <c r="A456" i="6"/>
  <c r="J455" i="6"/>
  <c r="F455" i="6"/>
  <c r="C455" i="6" s="1"/>
  <c r="A455" i="6"/>
  <c r="J454" i="6"/>
  <c r="F454" i="6"/>
  <c r="C454" i="6" s="1"/>
  <c r="A454" i="6"/>
  <c r="J453" i="6"/>
  <c r="F453" i="6"/>
  <c r="C453" i="6" s="1"/>
  <c r="A453" i="6"/>
  <c r="J452" i="6"/>
  <c r="F452" i="6"/>
  <c r="C452" i="6" s="1"/>
  <c r="A452" i="6"/>
  <c r="J451" i="6"/>
  <c r="F451" i="6"/>
  <c r="C451" i="6" s="1"/>
  <c r="A451" i="6"/>
  <c r="J450" i="6"/>
  <c r="F450" i="6"/>
  <c r="C450" i="6" s="1"/>
  <c r="A450" i="6"/>
  <c r="J449" i="6"/>
  <c r="F449" i="6"/>
  <c r="C449" i="6" s="1"/>
  <c r="A449" i="6"/>
  <c r="J448" i="6"/>
  <c r="F448" i="6"/>
  <c r="C448" i="6" s="1"/>
  <c r="A448" i="6"/>
  <c r="J447" i="6"/>
  <c r="F447" i="6"/>
  <c r="C447" i="6" s="1"/>
  <c r="A447" i="6"/>
  <c r="J446" i="6"/>
  <c r="F446" i="6"/>
  <c r="C446" i="6" s="1"/>
  <c r="A446" i="6"/>
  <c r="J445" i="6"/>
  <c r="F445" i="6"/>
  <c r="C445" i="6" s="1"/>
  <c r="A445" i="6"/>
  <c r="J444" i="6"/>
  <c r="F444" i="6"/>
  <c r="C444" i="6" s="1"/>
  <c r="A444" i="6"/>
  <c r="J443" i="6"/>
  <c r="F443" i="6"/>
  <c r="C443" i="6" s="1"/>
  <c r="A443" i="6"/>
  <c r="J442" i="6"/>
  <c r="F442" i="6"/>
  <c r="C442" i="6" s="1"/>
  <c r="A442" i="6"/>
  <c r="J441" i="6"/>
  <c r="F441" i="6"/>
  <c r="C441" i="6" s="1"/>
  <c r="A441" i="6"/>
  <c r="J440" i="6"/>
  <c r="F440" i="6"/>
  <c r="C440" i="6" s="1"/>
  <c r="A440" i="6"/>
  <c r="J439" i="6"/>
  <c r="F439" i="6"/>
  <c r="C439" i="6" s="1"/>
  <c r="A439" i="6"/>
  <c r="J438" i="6"/>
  <c r="F438" i="6"/>
  <c r="C438" i="6" s="1"/>
  <c r="A438" i="6"/>
  <c r="J437" i="6"/>
  <c r="F437" i="6"/>
  <c r="C437" i="6" s="1"/>
  <c r="A437" i="6"/>
  <c r="J436" i="6"/>
  <c r="F436" i="6"/>
  <c r="C436" i="6" s="1"/>
  <c r="A436" i="6"/>
  <c r="J435" i="6"/>
  <c r="F435" i="6"/>
  <c r="C435" i="6" s="1"/>
  <c r="A435" i="6"/>
  <c r="J434" i="6"/>
  <c r="F434" i="6"/>
  <c r="C434" i="6" s="1"/>
  <c r="A434" i="6"/>
  <c r="J433" i="6"/>
  <c r="F433" i="6"/>
  <c r="C433" i="6" s="1"/>
  <c r="A433" i="6"/>
  <c r="J432" i="6"/>
  <c r="F432" i="6"/>
  <c r="C432" i="6" s="1"/>
  <c r="A432" i="6"/>
  <c r="J431" i="6"/>
  <c r="F431" i="6"/>
  <c r="C431" i="6" s="1"/>
  <c r="A431" i="6"/>
  <c r="J430" i="6"/>
  <c r="F430" i="6"/>
  <c r="C430" i="6" s="1"/>
  <c r="A430" i="6"/>
  <c r="J429" i="6"/>
  <c r="F429" i="6"/>
  <c r="C429" i="6" s="1"/>
  <c r="A429" i="6"/>
  <c r="J428" i="6"/>
  <c r="F428" i="6"/>
  <c r="C428" i="6" s="1"/>
  <c r="A428" i="6"/>
  <c r="J427" i="6"/>
  <c r="F427" i="6"/>
  <c r="C427" i="6" s="1"/>
  <c r="A427" i="6"/>
  <c r="J426" i="6"/>
  <c r="F426" i="6"/>
  <c r="C426" i="6" s="1"/>
  <c r="A426" i="6"/>
  <c r="J425" i="6"/>
  <c r="F425" i="6"/>
  <c r="C425" i="6" s="1"/>
  <c r="A425" i="6"/>
  <c r="J424" i="6"/>
  <c r="F424" i="6"/>
  <c r="C424" i="6" s="1"/>
  <c r="A424" i="6"/>
  <c r="J423" i="6"/>
  <c r="F423" i="6"/>
  <c r="C423" i="6" s="1"/>
  <c r="A423" i="6"/>
  <c r="J422" i="6"/>
  <c r="F422" i="6"/>
  <c r="C422" i="6" s="1"/>
  <c r="A422" i="6"/>
  <c r="J421" i="6"/>
  <c r="F421" i="6"/>
  <c r="C421" i="6" s="1"/>
  <c r="A421" i="6"/>
  <c r="J420" i="6"/>
  <c r="F420" i="6"/>
  <c r="C420" i="6" s="1"/>
  <c r="A420" i="6"/>
  <c r="J419" i="6"/>
  <c r="F419" i="6"/>
  <c r="C419" i="6" s="1"/>
  <c r="A419" i="6"/>
  <c r="J418" i="6"/>
  <c r="F418" i="6"/>
  <c r="C418" i="6" s="1"/>
  <c r="A418" i="6"/>
  <c r="J417" i="6"/>
  <c r="F417" i="6"/>
  <c r="C417" i="6" s="1"/>
  <c r="A417" i="6"/>
  <c r="J416" i="6"/>
  <c r="F416" i="6"/>
  <c r="C416" i="6" s="1"/>
  <c r="A416" i="6"/>
  <c r="J415" i="6"/>
  <c r="F415" i="6"/>
  <c r="C415" i="6" s="1"/>
  <c r="A415" i="6"/>
  <c r="J414" i="6"/>
  <c r="F414" i="6"/>
  <c r="C414" i="6" s="1"/>
  <c r="A414" i="6"/>
  <c r="J413" i="6"/>
  <c r="F413" i="6"/>
  <c r="C413" i="6" s="1"/>
  <c r="A413" i="6"/>
  <c r="J412" i="6"/>
  <c r="F412" i="6"/>
  <c r="C412" i="6" s="1"/>
  <c r="A412" i="6"/>
  <c r="J411" i="6"/>
  <c r="F411" i="6"/>
  <c r="C411" i="6" s="1"/>
  <c r="A411" i="6"/>
  <c r="J410" i="6"/>
  <c r="F410" i="6"/>
  <c r="C410" i="6" s="1"/>
  <c r="A410" i="6"/>
  <c r="J409" i="6"/>
  <c r="F409" i="6"/>
  <c r="C409" i="6" s="1"/>
  <c r="A409" i="6"/>
  <c r="J408" i="6"/>
  <c r="F408" i="6"/>
  <c r="C408" i="6" s="1"/>
  <c r="A408" i="6"/>
  <c r="J407" i="6"/>
  <c r="F407" i="6"/>
  <c r="C407" i="6" s="1"/>
  <c r="A407" i="6"/>
  <c r="J406" i="6"/>
  <c r="F406" i="6"/>
  <c r="C406" i="6" s="1"/>
  <c r="A406" i="6"/>
  <c r="J405" i="6"/>
  <c r="F405" i="6"/>
  <c r="C405" i="6" s="1"/>
  <c r="A405" i="6"/>
  <c r="J404" i="6"/>
  <c r="F404" i="6"/>
  <c r="C404" i="6" s="1"/>
  <c r="A404" i="6"/>
  <c r="J403" i="6"/>
  <c r="F403" i="6"/>
  <c r="C403" i="6" s="1"/>
  <c r="A403" i="6"/>
  <c r="J402" i="6"/>
  <c r="F402" i="6"/>
  <c r="C402" i="6" s="1"/>
  <c r="A402" i="6"/>
  <c r="J401" i="6"/>
  <c r="F401" i="6"/>
  <c r="C401" i="6" s="1"/>
  <c r="A401" i="6"/>
  <c r="J400" i="6"/>
  <c r="F400" i="6"/>
  <c r="C400" i="6" s="1"/>
  <c r="A400" i="6"/>
  <c r="J399" i="6"/>
  <c r="F399" i="6"/>
  <c r="C399" i="6" s="1"/>
  <c r="A399" i="6"/>
  <c r="J398" i="6"/>
  <c r="F398" i="6"/>
  <c r="C398" i="6" s="1"/>
  <c r="A398" i="6"/>
  <c r="J397" i="6"/>
  <c r="F397" i="6"/>
  <c r="C397" i="6" s="1"/>
  <c r="A397" i="6"/>
  <c r="J396" i="6"/>
  <c r="F396" i="6"/>
  <c r="C396" i="6" s="1"/>
  <c r="A396" i="6"/>
  <c r="J395" i="6"/>
  <c r="F395" i="6"/>
  <c r="C395" i="6" s="1"/>
  <c r="A395" i="6"/>
  <c r="J394" i="6"/>
  <c r="F394" i="6"/>
  <c r="C394" i="6" s="1"/>
  <c r="A394" i="6"/>
  <c r="J393" i="6"/>
  <c r="F393" i="6"/>
  <c r="C393" i="6" s="1"/>
  <c r="A393" i="6"/>
  <c r="J392" i="6"/>
  <c r="F392" i="6"/>
  <c r="C392" i="6" s="1"/>
  <c r="A392" i="6"/>
  <c r="J391" i="6"/>
  <c r="F391" i="6"/>
  <c r="C391" i="6" s="1"/>
  <c r="A391" i="6"/>
  <c r="J390" i="6"/>
  <c r="F390" i="6"/>
  <c r="C390" i="6" s="1"/>
  <c r="A390" i="6"/>
  <c r="J389" i="6"/>
  <c r="F389" i="6"/>
  <c r="C389" i="6" s="1"/>
  <c r="A389" i="6"/>
  <c r="J388" i="6"/>
  <c r="F388" i="6"/>
  <c r="C388" i="6" s="1"/>
  <c r="A388" i="6"/>
  <c r="J387" i="6"/>
  <c r="F387" i="6"/>
  <c r="C387" i="6" s="1"/>
  <c r="A387" i="6"/>
  <c r="J386" i="6"/>
  <c r="F386" i="6"/>
  <c r="C386" i="6" s="1"/>
  <c r="A386" i="6"/>
  <c r="J385" i="6"/>
  <c r="F385" i="6"/>
  <c r="C385" i="6" s="1"/>
  <c r="A385" i="6"/>
  <c r="J384" i="6"/>
  <c r="F384" i="6"/>
  <c r="C384" i="6" s="1"/>
  <c r="A384" i="6"/>
  <c r="J383" i="6"/>
  <c r="F383" i="6"/>
  <c r="C383" i="6" s="1"/>
  <c r="A383" i="6"/>
  <c r="J382" i="6"/>
  <c r="F382" i="6"/>
  <c r="C382" i="6" s="1"/>
  <c r="A382" i="6"/>
  <c r="J381" i="6"/>
  <c r="F381" i="6"/>
  <c r="C381" i="6" s="1"/>
  <c r="A381" i="6"/>
  <c r="J380" i="6"/>
  <c r="F380" i="6"/>
  <c r="C380" i="6" s="1"/>
  <c r="A380" i="6"/>
  <c r="J379" i="6"/>
  <c r="F379" i="6"/>
  <c r="C379" i="6" s="1"/>
  <c r="A379" i="6"/>
  <c r="J378" i="6"/>
  <c r="F378" i="6"/>
  <c r="C378" i="6" s="1"/>
  <c r="A378" i="6"/>
  <c r="J377" i="6"/>
  <c r="F377" i="6"/>
  <c r="C377" i="6" s="1"/>
  <c r="A377" i="6"/>
  <c r="J376" i="6"/>
  <c r="F376" i="6"/>
  <c r="C376" i="6" s="1"/>
  <c r="A376" i="6"/>
  <c r="J375" i="6"/>
  <c r="F375" i="6"/>
  <c r="C375" i="6" s="1"/>
  <c r="A375" i="6"/>
  <c r="J374" i="6"/>
  <c r="F374" i="6"/>
  <c r="C374" i="6" s="1"/>
  <c r="A374" i="6"/>
  <c r="J373" i="6"/>
  <c r="F373" i="6"/>
  <c r="C373" i="6" s="1"/>
  <c r="A373" i="6"/>
  <c r="J372" i="6"/>
  <c r="F372" i="6"/>
  <c r="C372" i="6" s="1"/>
  <c r="A372" i="6"/>
  <c r="J371" i="6"/>
  <c r="F371" i="6"/>
  <c r="C371" i="6" s="1"/>
  <c r="A371" i="6"/>
  <c r="J370" i="6"/>
  <c r="F370" i="6"/>
  <c r="C370" i="6" s="1"/>
  <c r="A370" i="6"/>
  <c r="J369" i="6"/>
  <c r="F369" i="6"/>
  <c r="C369" i="6" s="1"/>
  <c r="A369" i="6"/>
  <c r="J368" i="6"/>
  <c r="F368" i="6"/>
  <c r="C368" i="6" s="1"/>
  <c r="A368" i="6"/>
  <c r="J367" i="6"/>
  <c r="F367" i="6"/>
  <c r="C367" i="6" s="1"/>
  <c r="A367" i="6"/>
  <c r="J366" i="6"/>
  <c r="F366" i="6"/>
  <c r="C366" i="6" s="1"/>
  <c r="A366" i="6"/>
  <c r="J365" i="6"/>
  <c r="F365" i="6"/>
  <c r="C365" i="6" s="1"/>
  <c r="A365" i="6"/>
  <c r="J364" i="6"/>
  <c r="F364" i="6"/>
  <c r="C364" i="6" s="1"/>
  <c r="A364" i="6"/>
  <c r="J363" i="6"/>
  <c r="F363" i="6"/>
  <c r="C363" i="6" s="1"/>
  <c r="A363" i="6"/>
  <c r="J362" i="6"/>
  <c r="F362" i="6"/>
  <c r="C362" i="6" s="1"/>
  <c r="A362" i="6"/>
  <c r="J361" i="6"/>
  <c r="F361" i="6"/>
  <c r="C361" i="6" s="1"/>
  <c r="A361" i="6"/>
  <c r="J360" i="6"/>
  <c r="F360" i="6"/>
  <c r="C360" i="6" s="1"/>
  <c r="A360" i="6"/>
  <c r="J359" i="6"/>
  <c r="F359" i="6"/>
  <c r="C359" i="6" s="1"/>
  <c r="A359" i="6"/>
  <c r="J358" i="6"/>
  <c r="F358" i="6"/>
  <c r="C358" i="6" s="1"/>
  <c r="A358" i="6"/>
  <c r="J357" i="6"/>
  <c r="F357" i="6"/>
  <c r="C357" i="6" s="1"/>
  <c r="A357" i="6"/>
  <c r="J356" i="6"/>
  <c r="F356" i="6"/>
  <c r="C356" i="6" s="1"/>
  <c r="A356" i="6"/>
  <c r="J355" i="6"/>
  <c r="F355" i="6"/>
  <c r="C355" i="6" s="1"/>
  <c r="A355" i="6"/>
  <c r="J354" i="6"/>
  <c r="F354" i="6"/>
  <c r="C354" i="6" s="1"/>
  <c r="A354" i="6"/>
  <c r="J353" i="6"/>
  <c r="F353" i="6"/>
  <c r="C353" i="6" s="1"/>
  <c r="A353" i="6"/>
  <c r="J352" i="6"/>
  <c r="F352" i="6"/>
  <c r="C352" i="6" s="1"/>
  <c r="A352" i="6"/>
  <c r="J351" i="6"/>
  <c r="F351" i="6"/>
  <c r="C351" i="6" s="1"/>
  <c r="A351" i="6"/>
  <c r="J350" i="6"/>
  <c r="F350" i="6"/>
  <c r="C350" i="6" s="1"/>
  <c r="A350" i="6"/>
  <c r="J349" i="6"/>
  <c r="F349" i="6"/>
  <c r="C349" i="6" s="1"/>
  <c r="A349" i="6"/>
  <c r="J348" i="6"/>
  <c r="F348" i="6"/>
  <c r="C348" i="6" s="1"/>
  <c r="A348" i="6"/>
  <c r="J347" i="6"/>
  <c r="F347" i="6"/>
  <c r="C347" i="6" s="1"/>
  <c r="A347" i="6"/>
  <c r="J346" i="6"/>
  <c r="F346" i="6"/>
  <c r="C346" i="6" s="1"/>
  <c r="A346" i="6"/>
  <c r="J345" i="6"/>
  <c r="F345" i="6"/>
  <c r="C345" i="6" s="1"/>
  <c r="A345" i="6"/>
  <c r="J344" i="6"/>
  <c r="F344" i="6"/>
  <c r="C344" i="6" s="1"/>
  <c r="A344" i="6"/>
  <c r="J343" i="6"/>
  <c r="F343" i="6"/>
  <c r="C343" i="6" s="1"/>
  <c r="A343" i="6"/>
  <c r="J342" i="6"/>
  <c r="F342" i="6"/>
  <c r="C342" i="6" s="1"/>
  <c r="A342" i="6"/>
  <c r="J341" i="6"/>
  <c r="F341" i="6"/>
  <c r="C341" i="6" s="1"/>
  <c r="A341" i="6"/>
  <c r="J340" i="6"/>
  <c r="F340" i="6"/>
  <c r="C340" i="6" s="1"/>
  <c r="A340" i="6"/>
  <c r="J339" i="6"/>
  <c r="F339" i="6"/>
  <c r="C339" i="6" s="1"/>
  <c r="A339" i="6"/>
  <c r="J338" i="6"/>
  <c r="F338" i="6"/>
  <c r="C338" i="6" s="1"/>
  <c r="A338" i="6"/>
  <c r="J337" i="6"/>
  <c r="F337" i="6"/>
  <c r="C337" i="6" s="1"/>
  <c r="A337" i="6"/>
  <c r="J336" i="6"/>
  <c r="F336" i="6"/>
  <c r="C336" i="6" s="1"/>
  <c r="A336" i="6"/>
  <c r="J335" i="6"/>
  <c r="F335" i="6"/>
  <c r="C335" i="6" s="1"/>
  <c r="A335" i="6"/>
  <c r="J334" i="6"/>
  <c r="F334" i="6"/>
  <c r="C334" i="6" s="1"/>
  <c r="A334" i="6"/>
  <c r="J333" i="6"/>
  <c r="F333" i="6"/>
  <c r="C333" i="6" s="1"/>
  <c r="A333" i="6"/>
  <c r="J332" i="6"/>
  <c r="F332" i="6"/>
  <c r="C332" i="6" s="1"/>
  <c r="A332" i="6"/>
  <c r="J331" i="6"/>
  <c r="F331" i="6"/>
  <c r="C331" i="6" s="1"/>
  <c r="A331" i="6"/>
  <c r="J330" i="6"/>
  <c r="F330" i="6"/>
  <c r="C330" i="6" s="1"/>
  <c r="A330" i="6"/>
  <c r="J329" i="6"/>
  <c r="F329" i="6"/>
  <c r="C329" i="6" s="1"/>
  <c r="A329" i="6"/>
  <c r="J328" i="6"/>
  <c r="F328" i="6"/>
  <c r="C328" i="6" s="1"/>
  <c r="A328" i="6"/>
  <c r="J327" i="6"/>
  <c r="F327" i="6"/>
  <c r="C327" i="6" s="1"/>
  <c r="A327" i="6"/>
  <c r="J326" i="6"/>
  <c r="F326" i="6"/>
  <c r="C326" i="6" s="1"/>
  <c r="A326" i="6"/>
  <c r="J325" i="6"/>
  <c r="F325" i="6"/>
  <c r="C325" i="6" s="1"/>
  <c r="A325" i="6"/>
  <c r="J324" i="6"/>
  <c r="F324" i="6"/>
  <c r="C324" i="6" s="1"/>
  <c r="A324" i="6"/>
  <c r="J323" i="6"/>
  <c r="F323" i="6"/>
  <c r="C323" i="6" s="1"/>
  <c r="A323" i="6"/>
  <c r="J322" i="6"/>
  <c r="F322" i="6"/>
  <c r="C322" i="6" s="1"/>
  <c r="A322" i="6"/>
  <c r="J321" i="6"/>
  <c r="F321" i="6"/>
  <c r="C321" i="6" s="1"/>
  <c r="A321" i="6"/>
  <c r="J320" i="6"/>
  <c r="F320" i="6"/>
  <c r="C320" i="6" s="1"/>
  <c r="A320" i="6"/>
  <c r="J319" i="6"/>
  <c r="F319" i="6"/>
  <c r="C319" i="6" s="1"/>
  <c r="A319" i="6"/>
  <c r="J318" i="6"/>
  <c r="F318" i="6"/>
  <c r="C318" i="6" s="1"/>
  <c r="A318" i="6"/>
  <c r="J317" i="6"/>
  <c r="F317" i="6"/>
  <c r="C317" i="6" s="1"/>
  <c r="A317" i="6"/>
  <c r="J316" i="6"/>
  <c r="F316" i="6"/>
  <c r="C316" i="6" s="1"/>
  <c r="A316" i="6"/>
  <c r="J315" i="6"/>
  <c r="F315" i="6"/>
  <c r="C315" i="6" s="1"/>
  <c r="A315" i="6"/>
  <c r="J314" i="6"/>
  <c r="F314" i="6"/>
  <c r="C314" i="6" s="1"/>
  <c r="A314" i="6"/>
  <c r="J313" i="6"/>
  <c r="F313" i="6"/>
  <c r="C313" i="6" s="1"/>
  <c r="A313" i="6"/>
  <c r="J312" i="6"/>
  <c r="F312" i="6"/>
  <c r="C312" i="6" s="1"/>
  <c r="A312" i="6"/>
  <c r="J311" i="6"/>
  <c r="F311" i="6"/>
  <c r="C311" i="6" s="1"/>
  <c r="A311" i="6"/>
  <c r="J310" i="6"/>
  <c r="F310" i="6"/>
  <c r="C310" i="6" s="1"/>
  <c r="A310" i="6"/>
  <c r="J309" i="6"/>
  <c r="F309" i="6"/>
  <c r="C309" i="6" s="1"/>
  <c r="A309" i="6"/>
  <c r="J308" i="6"/>
  <c r="F308" i="6"/>
  <c r="C308" i="6" s="1"/>
  <c r="A308" i="6"/>
  <c r="J307" i="6"/>
  <c r="F307" i="6"/>
  <c r="C307" i="6" s="1"/>
  <c r="A307" i="6"/>
  <c r="J306" i="6"/>
  <c r="F306" i="6"/>
  <c r="C306" i="6" s="1"/>
  <c r="A306" i="6"/>
  <c r="J305" i="6"/>
  <c r="F305" i="6"/>
  <c r="C305" i="6" s="1"/>
  <c r="A305" i="6"/>
  <c r="J304" i="6"/>
  <c r="F304" i="6"/>
  <c r="C304" i="6" s="1"/>
  <c r="A304" i="6"/>
  <c r="J303" i="6"/>
  <c r="F303" i="6"/>
  <c r="C303" i="6" s="1"/>
  <c r="A303" i="6"/>
  <c r="J302" i="6"/>
  <c r="F302" i="6"/>
  <c r="C302" i="6" s="1"/>
  <c r="A302" i="6"/>
  <c r="J301" i="6"/>
  <c r="F301" i="6"/>
  <c r="C301" i="6" s="1"/>
  <c r="A301" i="6"/>
  <c r="J300" i="6"/>
  <c r="F300" i="6"/>
  <c r="C300" i="6" s="1"/>
  <c r="A300" i="6"/>
  <c r="J299" i="6"/>
  <c r="F299" i="6"/>
  <c r="C299" i="6" s="1"/>
  <c r="A299" i="6"/>
  <c r="J298" i="6"/>
  <c r="F298" i="6"/>
  <c r="C298" i="6" s="1"/>
  <c r="A298" i="6"/>
  <c r="J297" i="6"/>
  <c r="F297" i="6"/>
  <c r="C297" i="6" s="1"/>
  <c r="A297" i="6"/>
  <c r="J296" i="6"/>
  <c r="F296" i="6"/>
  <c r="C296" i="6" s="1"/>
  <c r="A296" i="6"/>
  <c r="J295" i="6"/>
  <c r="F295" i="6"/>
  <c r="C295" i="6" s="1"/>
  <c r="A295" i="6"/>
  <c r="J294" i="6"/>
  <c r="F294" i="6"/>
  <c r="C294" i="6" s="1"/>
  <c r="A294" i="6"/>
  <c r="J293" i="6"/>
  <c r="F293" i="6"/>
  <c r="C293" i="6" s="1"/>
  <c r="A293" i="6"/>
  <c r="J292" i="6"/>
  <c r="F292" i="6"/>
  <c r="C292" i="6" s="1"/>
  <c r="A292" i="6"/>
  <c r="J291" i="6"/>
  <c r="F291" i="6"/>
  <c r="C291" i="6" s="1"/>
  <c r="A291" i="6"/>
  <c r="J290" i="6"/>
  <c r="F290" i="6"/>
  <c r="C290" i="6" s="1"/>
  <c r="A290" i="6"/>
  <c r="J289" i="6"/>
  <c r="F289" i="6"/>
  <c r="C289" i="6" s="1"/>
  <c r="A289" i="6"/>
  <c r="J288" i="6"/>
  <c r="F288" i="6"/>
  <c r="C288" i="6" s="1"/>
  <c r="A288" i="6"/>
  <c r="J287" i="6"/>
  <c r="F287" i="6"/>
  <c r="C287" i="6" s="1"/>
  <c r="A287" i="6"/>
  <c r="J286" i="6"/>
  <c r="F286" i="6"/>
  <c r="C286" i="6" s="1"/>
  <c r="A286" i="6"/>
  <c r="J285" i="6"/>
  <c r="F285" i="6"/>
  <c r="C285" i="6" s="1"/>
  <c r="A285" i="6"/>
  <c r="J284" i="6"/>
  <c r="F284" i="6"/>
  <c r="C284" i="6" s="1"/>
  <c r="A284" i="6"/>
  <c r="J283" i="6"/>
  <c r="F283" i="6"/>
  <c r="C283" i="6" s="1"/>
  <c r="A283" i="6"/>
  <c r="J282" i="6"/>
  <c r="F282" i="6"/>
  <c r="C282" i="6" s="1"/>
  <c r="A282" i="6"/>
  <c r="J281" i="6"/>
  <c r="F281" i="6"/>
  <c r="C281" i="6" s="1"/>
  <c r="A281" i="6"/>
  <c r="J280" i="6"/>
  <c r="F280" i="6"/>
  <c r="C280" i="6" s="1"/>
  <c r="A280" i="6"/>
  <c r="J279" i="6"/>
  <c r="F279" i="6"/>
  <c r="C279" i="6" s="1"/>
  <c r="A279" i="6"/>
  <c r="J278" i="6"/>
  <c r="F278" i="6"/>
  <c r="C278" i="6" s="1"/>
  <c r="A278" i="6"/>
  <c r="J277" i="6"/>
  <c r="F277" i="6"/>
  <c r="C277" i="6" s="1"/>
  <c r="A277" i="6"/>
  <c r="J276" i="6"/>
  <c r="F276" i="6"/>
  <c r="C276" i="6" s="1"/>
  <c r="A276" i="6"/>
  <c r="J275" i="6"/>
  <c r="F275" i="6"/>
  <c r="C275" i="6" s="1"/>
  <c r="A275" i="6"/>
  <c r="J274" i="6"/>
  <c r="F274" i="6"/>
  <c r="C274" i="6" s="1"/>
  <c r="A274" i="6"/>
  <c r="J273" i="6"/>
  <c r="F273" i="6"/>
  <c r="C273" i="6" s="1"/>
  <c r="A273" i="6"/>
  <c r="J272" i="6"/>
  <c r="F272" i="6"/>
  <c r="C272" i="6" s="1"/>
  <c r="A272" i="6"/>
  <c r="J271" i="6"/>
  <c r="F271" i="6"/>
  <c r="C271" i="6" s="1"/>
  <c r="A271" i="6"/>
  <c r="J270" i="6"/>
  <c r="F270" i="6"/>
  <c r="C270" i="6" s="1"/>
  <c r="A270" i="6"/>
  <c r="J269" i="6"/>
  <c r="F269" i="6"/>
  <c r="C269" i="6" s="1"/>
  <c r="A269" i="6"/>
  <c r="J268" i="6"/>
  <c r="F268" i="6"/>
  <c r="C268" i="6" s="1"/>
  <c r="A268" i="6"/>
  <c r="J267" i="6"/>
  <c r="F267" i="6"/>
  <c r="C267" i="6" s="1"/>
  <c r="A267" i="6"/>
  <c r="J266" i="6"/>
  <c r="F266" i="6"/>
  <c r="C266" i="6" s="1"/>
  <c r="A266" i="6"/>
  <c r="J265" i="6"/>
  <c r="F265" i="6"/>
  <c r="C265" i="6" s="1"/>
  <c r="A265" i="6"/>
  <c r="J264" i="6"/>
  <c r="F264" i="6"/>
  <c r="C264" i="6" s="1"/>
  <c r="A264" i="6"/>
  <c r="J263" i="6"/>
  <c r="F263" i="6"/>
  <c r="C263" i="6" s="1"/>
  <c r="A263" i="6"/>
  <c r="J262" i="6"/>
  <c r="F262" i="6"/>
  <c r="C262" i="6" s="1"/>
  <c r="A262" i="6"/>
  <c r="J261" i="6"/>
  <c r="F261" i="6"/>
  <c r="C261" i="6" s="1"/>
  <c r="A261" i="6"/>
  <c r="J260" i="6"/>
  <c r="F260" i="6"/>
  <c r="C260" i="6" s="1"/>
  <c r="A260" i="6"/>
  <c r="J259" i="6"/>
  <c r="F259" i="6"/>
  <c r="C259" i="6" s="1"/>
  <c r="A259" i="6"/>
  <c r="J258" i="6"/>
  <c r="F258" i="6"/>
  <c r="C258" i="6" s="1"/>
  <c r="A258" i="6"/>
  <c r="J257" i="6"/>
  <c r="F257" i="6"/>
  <c r="C257" i="6" s="1"/>
  <c r="A257" i="6"/>
  <c r="J256" i="6"/>
  <c r="F256" i="6"/>
  <c r="C256" i="6" s="1"/>
  <c r="A256" i="6"/>
  <c r="J255" i="6"/>
  <c r="F255" i="6"/>
  <c r="C255" i="6" s="1"/>
  <c r="A255" i="6"/>
  <c r="J254" i="6"/>
  <c r="F254" i="6"/>
  <c r="C254" i="6" s="1"/>
  <c r="A254" i="6"/>
  <c r="J253" i="6"/>
  <c r="F253" i="6"/>
  <c r="C253" i="6" s="1"/>
  <c r="A253" i="6"/>
  <c r="J252" i="6"/>
  <c r="F252" i="6"/>
  <c r="C252" i="6"/>
  <c r="A252" i="6"/>
  <c r="J251" i="6"/>
  <c r="F251" i="6"/>
  <c r="C251" i="6" s="1"/>
  <c r="A251" i="6"/>
  <c r="J250" i="6"/>
  <c r="F250" i="6"/>
  <c r="C250" i="6" s="1"/>
  <c r="A250" i="6"/>
  <c r="J249" i="6"/>
  <c r="F249" i="6"/>
  <c r="C249" i="6" s="1"/>
  <c r="A249" i="6"/>
  <c r="J248" i="6"/>
  <c r="F248" i="6"/>
  <c r="C248" i="6" s="1"/>
  <c r="A248" i="6"/>
  <c r="J247" i="6"/>
  <c r="F247" i="6"/>
  <c r="C247" i="6" s="1"/>
  <c r="A247" i="6"/>
  <c r="J246" i="6"/>
  <c r="F246" i="6"/>
  <c r="C246" i="6" s="1"/>
  <c r="A246" i="6"/>
  <c r="J245" i="6"/>
  <c r="F245" i="6"/>
  <c r="C245" i="6" s="1"/>
  <c r="A245" i="6"/>
  <c r="J244" i="6"/>
  <c r="F244" i="6"/>
  <c r="C244" i="6" s="1"/>
  <c r="A244" i="6"/>
  <c r="J243" i="6"/>
  <c r="F243" i="6"/>
  <c r="C243" i="6" s="1"/>
  <c r="A243" i="6"/>
  <c r="J242" i="6"/>
  <c r="F242" i="6"/>
  <c r="C242" i="6" s="1"/>
  <c r="A242" i="6"/>
  <c r="J241" i="6"/>
  <c r="F241" i="6"/>
  <c r="C241" i="6" s="1"/>
  <c r="A241" i="6"/>
  <c r="J240" i="6"/>
  <c r="F240" i="6"/>
  <c r="C240" i="6" s="1"/>
  <c r="A240" i="6"/>
  <c r="J239" i="6"/>
  <c r="F239" i="6"/>
  <c r="C239" i="6" s="1"/>
  <c r="A239" i="6"/>
  <c r="J238" i="6"/>
  <c r="F238" i="6"/>
  <c r="C238" i="6" s="1"/>
  <c r="A238" i="6"/>
  <c r="J237" i="6"/>
  <c r="F237" i="6"/>
  <c r="C237" i="6" s="1"/>
  <c r="A237" i="6"/>
  <c r="J236" i="6"/>
  <c r="F236" i="6"/>
  <c r="C236" i="6" s="1"/>
  <c r="A236" i="6"/>
  <c r="J235" i="6"/>
  <c r="F235" i="6"/>
  <c r="C235" i="6" s="1"/>
  <c r="A235" i="6"/>
  <c r="J234" i="6"/>
  <c r="F234" i="6"/>
  <c r="C234" i="6" s="1"/>
  <c r="A234" i="6"/>
  <c r="J233" i="6"/>
  <c r="F233" i="6"/>
  <c r="C233" i="6" s="1"/>
  <c r="A233" i="6"/>
  <c r="J232" i="6"/>
  <c r="F232" i="6"/>
  <c r="C232" i="6" s="1"/>
  <c r="A232" i="6"/>
  <c r="J231" i="6"/>
  <c r="F231" i="6"/>
  <c r="C231" i="6" s="1"/>
  <c r="A231" i="6"/>
  <c r="J230" i="6"/>
  <c r="F230" i="6"/>
  <c r="C230" i="6" s="1"/>
  <c r="A230" i="6"/>
  <c r="J229" i="6"/>
  <c r="F229" i="6"/>
  <c r="C229" i="6" s="1"/>
  <c r="A229" i="6"/>
  <c r="J228" i="6"/>
  <c r="F228" i="6"/>
  <c r="C228" i="6" s="1"/>
  <c r="A228" i="6"/>
  <c r="J227" i="6"/>
  <c r="F227" i="6"/>
  <c r="C227" i="6" s="1"/>
  <c r="A227" i="6"/>
  <c r="J226" i="6"/>
  <c r="F226" i="6"/>
  <c r="C226" i="6" s="1"/>
  <c r="A226" i="6"/>
  <c r="J225" i="6"/>
  <c r="F225" i="6"/>
  <c r="C225" i="6" s="1"/>
  <c r="A225" i="6"/>
  <c r="J224" i="6"/>
  <c r="F224" i="6"/>
  <c r="C224" i="6" s="1"/>
  <c r="A224" i="6"/>
  <c r="J223" i="6"/>
  <c r="F223" i="6"/>
  <c r="C223" i="6" s="1"/>
  <c r="A223" i="6"/>
  <c r="J222" i="6"/>
  <c r="F222" i="6"/>
  <c r="C222" i="6" s="1"/>
  <c r="A222" i="6"/>
  <c r="J221" i="6"/>
  <c r="F221" i="6"/>
  <c r="C221" i="6" s="1"/>
  <c r="A221" i="6"/>
  <c r="J220" i="6"/>
  <c r="F220" i="6"/>
  <c r="C220" i="6" s="1"/>
  <c r="A220" i="6"/>
  <c r="J219" i="6"/>
  <c r="F219" i="6"/>
  <c r="C219" i="6" s="1"/>
  <c r="A219" i="6"/>
  <c r="J218" i="6"/>
  <c r="F218" i="6"/>
  <c r="C218" i="6" s="1"/>
  <c r="A218" i="6"/>
  <c r="J217" i="6"/>
  <c r="F217" i="6"/>
  <c r="C217" i="6"/>
  <c r="A217" i="6"/>
  <c r="J216" i="6"/>
  <c r="F216" i="6"/>
  <c r="C216" i="6" s="1"/>
  <c r="A216" i="6"/>
  <c r="J215" i="6"/>
  <c r="F215" i="6"/>
  <c r="C215" i="6" s="1"/>
  <c r="A215" i="6"/>
  <c r="J214" i="6"/>
  <c r="F214" i="6"/>
  <c r="C214" i="6" s="1"/>
  <c r="A214" i="6"/>
  <c r="J213" i="6"/>
  <c r="F213" i="6"/>
  <c r="C213" i="6" s="1"/>
  <c r="A213" i="6"/>
  <c r="J212" i="6"/>
  <c r="F212" i="6"/>
  <c r="C212" i="6" s="1"/>
  <c r="A212" i="6"/>
  <c r="J211" i="6"/>
  <c r="F211" i="6"/>
  <c r="C211" i="6" s="1"/>
  <c r="A211" i="6"/>
  <c r="J210" i="6"/>
  <c r="F210" i="6"/>
  <c r="C210" i="6" s="1"/>
  <c r="A210" i="6"/>
  <c r="J209" i="6"/>
  <c r="F209" i="6"/>
  <c r="C209" i="6" s="1"/>
  <c r="A209" i="6"/>
  <c r="J208" i="6"/>
  <c r="F208" i="6"/>
  <c r="C208" i="6" s="1"/>
  <c r="A208" i="6"/>
  <c r="J207" i="6"/>
  <c r="F207" i="6"/>
  <c r="C207" i="6" s="1"/>
  <c r="A207" i="6"/>
  <c r="J206" i="6"/>
  <c r="F206" i="6"/>
  <c r="C206" i="6" s="1"/>
  <c r="A206" i="6"/>
  <c r="J205" i="6"/>
  <c r="F205" i="6"/>
  <c r="C205" i="6" s="1"/>
  <c r="A205" i="6"/>
  <c r="J204" i="6"/>
  <c r="F204" i="6"/>
  <c r="C204" i="6" s="1"/>
  <c r="A204" i="6"/>
  <c r="J203" i="6"/>
  <c r="F203" i="6"/>
  <c r="C203" i="6" s="1"/>
  <c r="A203" i="6"/>
  <c r="J202" i="6"/>
  <c r="F202" i="6"/>
  <c r="C202" i="6" s="1"/>
  <c r="A202" i="6"/>
  <c r="J201" i="6"/>
  <c r="F201" i="6"/>
  <c r="C201" i="6" s="1"/>
  <c r="A201" i="6"/>
  <c r="J200" i="6"/>
  <c r="F200" i="6"/>
  <c r="C200" i="6" s="1"/>
  <c r="A200" i="6"/>
  <c r="J199" i="6"/>
  <c r="F199" i="6"/>
  <c r="C199" i="6" s="1"/>
  <c r="A199" i="6"/>
  <c r="J198" i="6"/>
  <c r="F198" i="6"/>
  <c r="C198" i="6"/>
  <c r="A198" i="6"/>
  <c r="J197" i="6"/>
  <c r="F197" i="6"/>
  <c r="C197" i="6" s="1"/>
  <c r="A197" i="6"/>
  <c r="J196" i="6"/>
  <c r="F196" i="6"/>
  <c r="C196" i="6" s="1"/>
  <c r="A196" i="6"/>
  <c r="J195" i="6"/>
  <c r="F195" i="6"/>
  <c r="C195" i="6" s="1"/>
  <c r="A195" i="6"/>
  <c r="J194" i="6"/>
  <c r="F194" i="6"/>
  <c r="C194" i="6" s="1"/>
  <c r="A194" i="6"/>
  <c r="J193" i="6"/>
  <c r="F193" i="6"/>
  <c r="C193" i="6" s="1"/>
  <c r="A193" i="6"/>
  <c r="J192" i="6"/>
  <c r="F192" i="6"/>
  <c r="C192" i="6" s="1"/>
  <c r="A192" i="6"/>
  <c r="J191" i="6"/>
  <c r="F191" i="6"/>
  <c r="C191" i="6" s="1"/>
  <c r="A191" i="6"/>
  <c r="J190" i="6"/>
  <c r="F190" i="6"/>
  <c r="C190" i="6" s="1"/>
  <c r="A190" i="6"/>
  <c r="J189" i="6"/>
  <c r="F189" i="6"/>
  <c r="C189" i="6" s="1"/>
  <c r="A189" i="6"/>
  <c r="J188" i="6"/>
  <c r="F188" i="6"/>
  <c r="C188" i="6" s="1"/>
  <c r="A188" i="6"/>
  <c r="J187" i="6"/>
  <c r="F187" i="6"/>
  <c r="C187" i="6" s="1"/>
  <c r="A187" i="6"/>
  <c r="J186" i="6"/>
  <c r="F186" i="6"/>
  <c r="C186" i="6" s="1"/>
  <c r="A186" i="6"/>
  <c r="J185" i="6"/>
  <c r="F185" i="6"/>
  <c r="C185" i="6" s="1"/>
  <c r="A185" i="6"/>
  <c r="J184" i="6"/>
  <c r="F184" i="6"/>
  <c r="C184" i="6" s="1"/>
  <c r="A184" i="6"/>
  <c r="J183" i="6"/>
  <c r="F183" i="6"/>
  <c r="C183" i="6" s="1"/>
  <c r="A183" i="6"/>
  <c r="J182" i="6"/>
  <c r="F182" i="6"/>
  <c r="C182" i="6" s="1"/>
  <c r="A182" i="6"/>
  <c r="J181" i="6"/>
  <c r="F181" i="6"/>
  <c r="C181" i="6" s="1"/>
  <c r="A181" i="6"/>
  <c r="J180" i="6"/>
  <c r="F180" i="6"/>
  <c r="C180" i="6" s="1"/>
  <c r="A180" i="6"/>
  <c r="J179" i="6"/>
  <c r="F179" i="6"/>
  <c r="C179" i="6" s="1"/>
  <c r="A179" i="6"/>
  <c r="J178" i="6"/>
  <c r="F178" i="6"/>
  <c r="C178" i="6" s="1"/>
  <c r="A178" i="6"/>
  <c r="J177" i="6"/>
  <c r="F177" i="6"/>
  <c r="C177" i="6" s="1"/>
  <c r="A177" i="6"/>
  <c r="J176" i="6"/>
  <c r="F176" i="6"/>
  <c r="C176" i="6" s="1"/>
  <c r="A176" i="6"/>
  <c r="J175" i="6"/>
  <c r="F175" i="6"/>
  <c r="C175" i="6" s="1"/>
  <c r="A175" i="6"/>
  <c r="J174" i="6"/>
  <c r="F174" i="6"/>
  <c r="C174" i="6" s="1"/>
  <c r="A174" i="6"/>
  <c r="J173" i="6"/>
  <c r="F173" i="6"/>
  <c r="C173" i="6" s="1"/>
  <c r="A173" i="6"/>
  <c r="J172" i="6"/>
  <c r="F172" i="6"/>
  <c r="C172" i="6" s="1"/>
  <c r="A172" i="6"/>
  <c r="J171" i="6"/>
  <c r="F171" i="6"/>
  <c r="C171" i="6" s="1"/>
  <c r="A171" i="6"/>
  <c r="J170" i="6"/>
  <c r="F170" i="6"/>
  <c r="C170" i="6" s="1"/>
  <c r="A170" i="6"/>
  <c r="J169" i="6"/>
  <c r="F169" i="6"/>
  <c r="C169" i="6" s="1"/>
  <c r="A169" i="6"/>
  <c r="J168" i="6"/>
  <c r="F168" i="6"/>
  <c r="C168" i="6" s="1"/>
  <c r="A168" i="6"/>
  <c r="J167" i="6"/>
  <c r="F167" i="6"/>
  <c r="C167" i="6" s="1"/>
  <c r="A167" i="6"/>
  <c r="J166" i="6"/>
  <c r="F166" i="6"/>
  <c r="C166" i="6" s="1"/>
  <c r="A166" i="6"/>
  <c r="J165" i="6"/>
  <c r="F165" i="6"/>
  <c r="C165" i="6" s="1"/>
  <c r="A165" i="6"/>
  <c r="J164" i="6"/>
  <c r="F164" i="6"/>
  <c r="C164" i="6" s="1"/>
  <c r="A164" i="6"/>
  <c r="J163" i="6"/>
  <c r="F163" i="6"/>
  <c r="C163" i="6" s="1"/>
  <c r="A163" i="6"/>
  <c r="J162" i="6"/>
  <c r="F162" i="6"/>
  <c r="C162" i="6" s="1"/>
  <c r="A162" i="6"/>
  <c r="J161" i="6"/>
  <c r="F161" i="6"/>
  <c r="C161" i="6" s="1"/>
  <c r="A161" i="6"/>
  <c r="J160" i="6"/>
  <c r="F160" i="6"/>
  <c r="C160" i="6" s="1"/>
  <c r="A160" i="6"/>
  <c r="J159" i="6"/>
  <c r="F159" i="6"/>
  <c r="C159" i="6"/>
  <c r="A159" i="6"/>
  <c r="J158" i="6"/>
  <c r="F158" i="6"/>
  <c r="C158" i="6" s="1"/>
  <c r="A158" i="6"/>
  <c r="J157" i="6"/>
  <c r="F157" i="6"/>
  <c r="C157" i="6" s="1"/>
  <c r="A157" i="6"/>
  <c r="J156" i="6"/>
  <c r="F156" i="6"/>
  <c r="C156" i="6" s="1"/>
  <c r="A156" i="6"/>
  <c r="J155" i="6"/>
  <c r="F155" i="6"/>
  <c r="C155" i="6" s="1"/>
  <c r="A155" i="6"/>
  <c r="J154" i="6"/>
  <c r="F154" i="6"/>
  <c r="C154" i="6" s="1"/>
  <c r="A154" i="6"/>
  <c r="J153" i="6"/>
  <c r="F153" i="6"/>
  <c r="C153" i="6" s="1"/>
  <c r="A153" i="6"/>
  <c r="J152" i="6"/>
  <c r="F152" i="6"/>
  <c r="C152" i="6" s="1"/>
  <c r="A152" i="6"/>
  <c r="J151" i="6"/>
  <c r="F151" i="6"/>
  <c r="C151" i="6" s="1"/>
  <c r="A151" i="6"/>
  <c r="J150" i="6"/>
  <c r="F150" i="6"/>
  <c r="C150" i="6" s="1"/>
  <c r="A150" i="6"/>
  <c r="J149" i="6"/>
  <c r="F149" i="6"/>
  <c r="C149" i="6" s="1"/>
  <c r="A149" i="6"/>
  <c r="J148" i="6"/>
  <c r="F148" i="6"/>
  <c r="C148" i="6" s="1"/>
  <c r="A148" i="6"/>
  <c r="J147" i="6"/>
  <c r="F147" i="6"/>
  <c r="C147" i="6" s="1"/>
  <c r="A147" i="6"/>
  <c r="J146" i="6"/>
  <c r="F146" i="6"/>
  <c r="C146" i="6" s="1"/>
  <c r="A146" i="6"/>
  <c r="J145" i="6"/>
  <c r="F145" i="6"/>
  <c r="C145" i="6" s="1"/>
  <c r="A145" i="6"/>
  <c r="J144" i="6"/>
  <c r="F144" i="6"/>
  <c r="C144" i="6" s="1"/>
  <c r="A144" i="6"/>
  <c r="J143" i="6"/>
  <c r="F143" i="6"/>
  <c r="C143" i="6" s="1"/>
  <c r="A143" i="6"/>
  <c r="J142" i="6"/>
  <c r="F142" i="6"/>
  <c r="C142" i="6" s="1"/>
  <c r="A142" i="6"/>
  <c r="J141" i="6"/>
  <c r="F141" i="6"/>
  <c r="C141" i="6" s="1"/>
  <c r="A141" i="6"/>
  <c r="J140" i="6"/>
  <c r="F140" i="6"/>
  <c r="C140" i="6" s="1"/>
  <c r="A140" i="6"/>
  <c r="J139" i="6"/>
  <c r="F139" i="6"/>
  <c r="C139" i="6" s="1"/>
  <c r="A139" i="6"/>
  <c r="J138" i="6"/>
  <c r="F138" i="6"/>
  <c r="C138" i="6" s="1"/>
  <c r="A138" i="6"/>
  <c r="J137" i="6"/>
  <c r="F137" i="6"/>
  <c r="C137" i="6" s="1"/>
  <c r="A137" i="6"/>
  <c r="J136" i="6"/>
  <c r="F136" i="6"/>
  <c r="C136" i="6"/>
  <c r="A136" i="6"/>
  <c r="J135" i="6"/>
  <c r="F135" i="6"/>
  <c r="C135" i="6" s="1"/>
  <c r="A135" i="6"/>
  <c r="J134" i="6"/>
  <c r="F134" i="6"/>
  <c r="C134" i="6" s="1"/>
  <c r="A134" i="6"/>
  <c r="J133" i="6"/>
  <c r="F133" i="6"/>
  <c r="C133" i="6" s="1"/>
  <c r="A133" i="6"/>
  <c r="J132" i="6"/>
  <c r="F132" i="6"/>
  <c r="C132" i="6" s="1"/>
  <c r="A132" i="6"/>
  <c r="J131" i="6"/>
  <c r="F131" i="6"/>
  <c r="C131" i="6" s="1"/>
  <c r="A131" i="6"/>
  <c r="J130" i="6"/>
  <c r="F130" i="6"/>
  <c r="C130" i="6" s="1"/>
  <c r="A130" i="6"/>
  <c r="J129" i="6"/>
  <c r="F129" i="6"/>
  <c r="C129" i="6" s="1"/>
  <c r="A129" i="6"/>
  <c r="J128" i="6"/>
  <c r="F128" i="6"/>
  <c r="C128" i="6" s="1"/>
  <c r="A128" i="6"/>
  <c r="J127" i="6"/>
  <c r="F127" i="6"/>
  <c r="C127" i="6" s="1"/>
  <c r="A127" i="6"/>
  <c r="J126" i="6"/>
  <c r="F126" i="6"/>
  <c r="C126" i="6" s="1"/>
  <c r="A126" i="6"/>
  <c r="J125" i="6"/>
  <c r="F125" i="6"/>
  <c r="C125" i="6" s="1"/>
  <c r="A125" i="6"/>
  <c r="J124" i="6"/>
  <c r="F124" i="6"/>
  <c r="C124" i="6" s="1"/>
  <c r="A124" i="6"/>
  <c r="J123" i="6"/>
  <c r="F123" i="6"/>
  <c r="C123" i="6" s="1"/>
  <c r="A123" i="6"/>
  <c r="J122" i="6"/>
  <c r="F122" i="6"/>
  <c r="C122" i="6" s="1"/>
  <c r="A122" i="6"/>
  <c r="J121" i="6"/>
  <c r="F121" i="6"/>
  <c r="C121" i="6" s="1"/>
  <c r="A121" i="6"/>
  <c r="J120" i="6"/>
  <c r="F120" i="6"/>
  <c r="C120" i="6" s="1"/>
  <c r="A120" i="6"/>
  <c r="J119" i="6"/>
  <c r="F119" i="6"/>
  <c r="C119" i="6" s="1"/>
  <c r="A119" i="6"/>
  <c r="J118" i="6"/>
  <c r="F118" i="6"/>
  <c r="C118" i="6" s="1"/>
  <c r="A118" i="6"/>
  <c r="J117" i="6"/>
  <c r="F117" i="6"/>
  <c r="C117" i="6" s="1"/>
  <c r="A117" i="6"/>
  <c r="J116" i="6"/>
  <c r="F116" i="6"/>
  <c r="C116" i="6" s="1"/>
  <c r="A116" i="6"/>
  <c r="J115" i="6"/>
  <c r="F115" i="6"/>
  <c r="C115" i="6" s="1"/>
  <c r="A115" i="6"/>
  <c r="J114" i="6"/>
  <c r="F114" i="6"/>
  <c r="C114" i="6" s="1"/>
  <c r="A114" i="6"/>
  <c r="J113" i="6"/>
  <c r="F113" i="6"/>
  <c r="C113" i="6" s="1"/>
  <c r="A113" i="6"/>
  <c r="J112" i="6"/>
  <c r="F112" i="6"/>
  <c r="C112" i="6" s="1"/>
  <c r="A112" i="6"/>
  <c r="J111" i="6"/>
  <c r="F111" i="6"/>
  <c r="C111" i="6" s="1"/>
  <c r="A111" i="6"/>
  <c r="J110" i="6"/>
  <c r="F110" i="6"/>
  <c r="C110" i="6" s="1"/>
  <c r="A110" i="6"/>
  <c r="J109" i="6"/>
  <c r="F109" i="6"/>
  <c r="C109" i="6" s="1"/>
  <c r="A109" i="6"/>
  <c r="J108" i="6"/>
  <c r="F108" i="6"/>
  <c r="C108" i="6" s="1"/>
  <c r="A108" i="6"/>
  <c r="J107" i="6"/>
  <c r="F107" i="6"/>
  <c r="C107" i="6" s="1"/>
  <c r="A107" i="6"/>
  <c r="J106" i="6"/>
  <c r="F106" i="6"/>
  <c r="C106" i="6" s="1"/>
  <c r="A106" i="6"/>
  <c r="J105" i="6"/>
  <c r="F105" i="6"/>
  <c r="C105" i="6" s="1"/>
  <c r="A105" i="6"/>
  <c r="J104" i="6"/>
  <c r="F104" i="6"/>
  <c r="C104" i="6" s="1"/>
  <c r="A104" i="6"/>
  <c r="J103" i="6"/>
  <c r="F103" i="6"/>
  <c r="C103" i="6" s="1"/>
  <c r="A103" i="6"/>
  <c r="J102" i="6"/>
  <c r="F102" i="6"/>
  <c r="C102" i="6" s="1"/>
  <c r="A102" i="6"/>
  <c r="J101" i="6"/>
  <c r="F101" i="6"/>
  <c r="C101" i="6" s="1"/>
  <c r="A101" i="6"/>
  <c r="J100" i="6"/>
  <c r="F100" i="6"/>
  <c r="C100" i="6" s="1"/>
  <c r="A100" i="6"/>
  <c r="J99" i="6"/>
  <c r="F99" i="6"/>
  <c r="C99" i="6" s="1"/>
  <c r="A99" i="6"/>
  <c r="J98" i="6"/>
  <c r="F98" i="6"/>
  <c r="C98" i="6" s="1"/>
  <c r="A98" i="6"/>
  <c r="J97" i="6"/>
  <c r="F97" i="6"/>
  <c r="C97" i="6" s="1"/>
  <c r="A97" i="6"/>
  <c r="J96" i="6"/>
  <c r="F96" i="6"/>
  <c r="C96" i="6" s="1"/>
  <c r="A96" i="6"/>
  <c r="J95" i="6"/>
  <c r="F95" i="6"/>
  <c r="C95" i="6" s="1"/>
  <c r="A95" i="6"/>
  <c r="J94" i="6"/>
  <c r="F94" i="6"/>
  <c r="C94" i="6" s="1"/>
  <c r="A94" i="6"/>
  <c r="J93" i="6"/>
  <c r="F93" i="6"/>
  <c r="C93" i="6" s="1"/>
  <c r="A93" i="6"/>
  <c r="J92" i="6"/>
  <c r="F92" i="6"/>
  <c r="C92" i="6" s="1"/>
  <c r="A92" i="6"/>
  <c r="J91" i="6"/>
  <c r="F91" i="6"/>
  <c r="C91" i="6" s="1"/>
  <c r="A91" i="6"/>
  <c r="J90" i="6"/>
  <c r="F90" i="6"/>
  <c r="C90" i="6" s="1"/>
  <c r="A90" i="6"/>
  <c r="J89" i="6"/>
  <c r="F89" i="6"/>
  <c r="C89" i="6" s="1"/>
  <c r="A89" i="6"/>
  <c r="J88" i="6"/>
  <c r="F88" i="6"/>
  <c r="C88" i="6" s="1"/>
  <c r="A88" i="6"/>
  <c r="J87" i="6"/>
  <c r="F87" i="6"/>
  <c r="C87" i="6" s="1"/>
  <c r="A87" i="6"/>
  <c r="J86" i="6"/>
  <c r="F86" i="6"/>
  <c r="C86" i="6" s="1"/>
  <c r="A86" i="6"/>
  <c r="J85" i="6"/>
  <c r="F85" i="6"/>
  <c r="C85" i="6" s="1"/>
  <c r="A85" i="6"/>
  <c r="J84" i="6"/>
  <c r="F84" i="6"/>
  <c r="C84" i="6" s="1"/>
  <c r="A84" i="6"/>
  <c r="J83" i="6"/>
  <c r="F83" i="6"/>
  <c r="C83" i="6" s="1"/>
  <c r="A83" i="6"/>
  <c r="J82" i="6"/>
  <c r="F82" i="6"/>
  <c r="C82" i="6" s="1"/>
  <c r="A82" i="6"/>
  <c r="J81" i="6"/>
  <c r="F81" i="6"/>
  <c r="C81" i="6" s="1"/>
  <c r="A81" i="6"/>
  <c r="J80" i="6"/>
  <c r="F80" i="6"/>
  <c r="C80" i="6" s="1"/>
  <c r="A80" i="6"/>
  <c r="J79" i="6"/>
  <c r="F79" i="6"/>
  <c r="C79" i="6" s="1"/>
  <c r="A79" i="6"/>
  <c r="J78" i="6"/>
  <c r="F78" i="6"/>
  <c r="C78" i="6" s="1"/>
  <c r="A78" i="6"/>
  <c r="J77" i="6"/>
  <c r="F77" i="6"/>
  <c r="C77" i="6" s="1"/>
  <c r="A77" i="6"/>
  <c r="J76" i="6"/>
  <c r="F76" i="6"/>
  <c r="C76" i="6" s="1"/>
  <c r="A76" i="6"/>
  <c r="J75" i="6"/>
  <c r="F75" i="6"/>
  <c r="C75" i="6" s="1"/>
  <c r="A75" i="6"/>
  <c r="J74" i="6"/>
  <c r="F74" i="6"/>
  <c r="C74" i="6" s="1"/>
  <c r="A74" i="6"/>
  <c r="J73" i="6"/>
  <c r="F73" i="6"/>
  <c r="C73" i="6"/>
  <c r="A73" i="6"/>
  <c r="J72" i="6"/>
  <c r="F72" i="6"/>
  <c r="C72" i="6" s="1"/>
  <c r="A72" i="6"/>
  <c r="J71" i="6"/>
  <c r="F71" i="6"/>
  <c r="C71" i="6" s="1"/>
  <c r="A71" i="6"/>
  <c r="J70" i="6"/>
  <c r="F70" i="6"/>
  <c r="C70" i="6" s="1"/>
  <c r="A70" i="6"/>
  <c r="J69" i="6"/>
  <c r="F69" i="6"/>
  <c r="C69" i="6"/>
  <c r="A69" i="6"/>
  <c r="J68" i="6"/>
  <c r="F68" i="6"/>
  <c r="C68" i="6" s="1"/>
  <c r="A68" i="6"/>
  <c r="J67" i="6"/>
  <c r="F67" i="6"/>
  <c r="C67" i="6" s="1"/>
  <c r="A67" i="6"/>
  <c r="J66" i="6"/>
  <c r="F66" i="6"/>
  <c r="C66" i="6" s="1"/>
  <c r="A66" i="6"/>
  <c r="J65" i="6"/>
  <c r="F65" i="6"/>
  <c r="C65" i="6" s="1"/>
  <c r="A65" i="6"/>
  <c r="J64" i="6"/>
  <c r="F64" i="6"/>
  <c r="C64" i="6" s="1"/>
  <c r="A64" i="6"/>
  <c r="J63" i="6"/>
  <c r="F63" i="6"/>
  <c r="C63" i="6" s="1"/>
  <c r="A63" i="6"/>
  <c r="J62" i="6"/>
  <c r="F62" i="6"/>
  <c r="C62" i="6"/>
  <c r="A62" i="6"/>
  <c r="J61" i="6"/>
  <c r="F61" i="6"/>
  <c r="C61" i="6" s="1"/>
  <c r="A61" i="6"/>
  <c r="J60" i="6"/>
  <c r="F60" i="6"/>
  <c r="C60" i="6" s="1"/>
  <c r="A60" i="6"/>
  <c r="J59" i="6"/>
  <c r="F59" i="6"/>
  <c r="C59" i="6" s="1"/>
  <c r="A59" i="6"/>
  <c r="J58" i="6"/>
  <c r="F58" i="6"/>
  <c r="C58" i="6" s="1"/>
  <c r="A58" i="6"/>
  <c r="J57" i="6"/>
  <c r="F57" i="6"/>
  <c r="C57" i="6" s="1"/>
  <c r="A57" i="6"/>
  <c r="J56" i="6"/>
  <c r="F56" i="6"/>
  <c r="C56" i="6" s="1"/>
  <c r="A56" i="6"/>
  <c r="J55" i="6"/>
  <c r="F55" i="6"/>
  <c r="C55" i="6" s="1"/>
  <c r="A55" i="6"/>
  <c r="J54" i="6"/>
  <c r="F54" i="6"/>
  <c r="C54" i="6" s="1"/>
  <c r="A54" i="6"/>
  <c r="J53" i="6"/>
  <c r="F53" i="6"/>
  <c r="C53" i="6" s="1"/>
  <c r="A53" i="6"/>
  <c r="J52" i="6"/>
  <c r="F52" i="6"/>
  <c r="C52" i="6" s="1"/>
  <c r="A52" i="6"/>
  <c r="J51" i="6"/>
  <c r="F51" i="6"/>
  <c r="C51" i="6" s="1"/>
  <c r="A51" i="6"/>
  <c r="J50" i="6"/>
  <c r="F50" i="6"/>
  <c r="C50" i="6"/>
  <c r="A50" i="6"/>
  <c r="J49" i="6"/>
  <c r="F49" i="6"/>
  <c r="C49" i="6" s="1"/>
  <c r="A49" i="6"/>
  <c r="J48" i="6"/>
  <c r="F48" i="6"/>
  <c r="C48" i="6" s="1"/>
  <c r="A48" i="6"/>
  <c r="J47" i="6"/>
  <c r="F47" i="6"/>
  <c r="C47" i="6" s="1"/>
  <c r="A47" i="6"/>
  <c r="J46" i="6"/>
  <c r="F46" i="6"/>
  <c r="C46" i="6" s="1"/>
  <c r="A46" i="6"/>
  <c r="J45" i="6"/>
  <c r="F45" i="6"/>
  <c r="C45" i="6" s="1"/>
  <c r="A45" i="6"/>
  <c r="J44" i="6"/>
  <c r="F44" i="6"/>
  <c r="C44" i="6" s="1"/>
  <c r="A44" i="6"/>
  <c r="J43" i="6"/>
  <c r="F43" i="6"/>
  <c r="C43" i="6" s="1"/>
  <c r="A43" i="6"/>
  <c r="J42" i="6"/>
  <c r="F42" i="6"/>
  <c r="C42" i="6" s="1"/>
  <c r="A42" i="6"/>
  <c r="J41" i="6"/>
  <c r="F41" i="6"/>
  <c r="C41" i="6" s="1"/>
  <c r="A41" i="6"/>
  <c r="J40" i="6"/>
  <c r="F40" i="6"/>
  <c r="C40" i="6" s="1"/>
  <c r="A40" i="6"/>
  <c r="J39" i="6"/>
  <c r="F39" i="6"/>
  <c r="C39" i="6" s="1"/>
  <c r="A39" i="6"/>
  <c r="J38" i="6"/>
  <c r="F38" i="6"/>
  <c r="C38" i="6"/>
  <c r="A38" i="6"/>
  <c r="J37" i="6"/>
  <c r="F37" i="6"/>
  <c r="C37" i="6" s="1"/>
  <c r="A37" i="6"/>
  <c r="J36" i="6"/>
  <c r="F36" i="6"/>
  <c r="C36" i="6" s="1"/>
  <c r="A36" i="6"/>
  <c r="J35" i="6"/>
  <c r="F35" i="6"/>
  <c r="C35" i="6" s="1"/>
  <c r="A35" i="6"/>
  <c r="J34" i="6"/>
  <c r="F34" i="6"/>
  <c r="C34" i="6" s="1"/>
  <c r="A34" i="6"/>
  <c r="J33" i="6"/>
  <c r="F33" i="6"/>
  <c r="C33" i="6" s="1"/>
  <c r="A33" i="6"/>
  <c r="J32" i="6"/>
  <c r="F32" i="6"/>
  <c r="C32" i="6" s="1"/>
  <c r="A32" i="6"/>
  <c r="J31" i="6"/>
  <c r="F31" i="6"/>
  <c r="C31" i="6" s="1"/>
  <c r="A31" i="6"/>
  <c r="J30" i="6"/>
  <c r="F30" i="6"/>
  <c r="C30" i="6" s="1"/>
  <c r="A30" i="6"/>
  <c r="J29" i="6"/>
  <c r="F29" i="6"/>
  <c r="C29" i="6" s="1"/>
  <c r="A29" i="6"/>
  <c r="J28" i="6"/>
  <c r="F28" i="6"/>
  <c r="C28" i="6" s="1"/>
  <c r="A28" i="6"/>
  <c r="J27" i="6"/>
  <c r="F27" i="6"/>
  <c r="C27" i="6" s="1"/>
  <c r="A27" i="6"/>
  <c r="J26" i="6"/>
  <c r="F26" i="6"/>
  <c r="C26" i="6" s="1"/>
  <c r="A26" i="6"/>
  <c r="J25" i="6"/>
  <c r="F25" i="6"/>
  <c r="C25" i="6" s="1"/>
  <c r="A25" i="6"/>
  <c r="J24" i="6"/>
  <c r="F24" i="6"/>
  <c r="C24" i="6" s="1"/>
  <c r="A24" i="6"/>
  <c r="J23" i="6"/>
  <c r="F23" i="6"/>
  <c r="C23" i="6" s="1"/>
  <c r="A23" i="6"/>
  <c r="J22" i="6"/>
  <c r="F22" i="6"/>
  <c r="C22" i="6" s="1"/>
  <c r="A22" i="6"/>
  <c r="J21" i="6"/>
  <c r="F21" i="6"/>
  <c r="C21" i="6" s="1"/>
  <c r="A21" i="6"/>
  <c r="J20" i="6"/>
  <c r="F20" i="6"/>
  <c r="C20" i="6" s="1"/>
  <c r="A20" i="6"/>
  <c r="J19" i="6"/>
  <c r="F19" i="6"/>
  <c r="C19" i="6" s="1"/>
  <c r="A19" i="6"/>
  <c r="J18" i="6"/>
  <c r="F18" i="6"/>
  <c r="C18" i="6" s="1"/>
  <c r="A18" i="6"/>
  <c r="J17" i="6"/>
  <c r="F17" i="6"/>
  <c r="C17" i="6" s="1"/>
  <c r="A17" i="6"/>
  <c r="J16" i="6"/>
  <c r="F16" i="6"/>
  <c r="C16" i="6" s="1"/>
  <c r="A16" i="6"/>
  <c r="J15" i="6"/>
  <c r="F15" i="6"/>
  <c r="C15" i="6" s="1"/>
  <c r="A15" i="6"/>
  <c r="J14" i="6"/>
  <c r="F14" i="6"/>
  <c r="C14" i="6" s="1"/>
  <c r="A14" i="6"/>
  <c r="J13" i="6"/>
  <c r="F13" i="6"/>
  <c r="C13" i="6" s="1"/>
  <c r="A13" i="6"/>
  <c r="J12" i="6"/>
  <c r="F12" i="6"/>
  <c r="C12" i="6"/>
  <c r="A12" i="6"/>
  <c r="J11" i="6"/>
  <c r="F11" i="6"/>
  <c r="C11" i="6"/>
  <c r="A11" i="6"/>
  <c r="J10" i="6"/>
  <c r="F10" i="6"/>
  <c r="C10" i="6" s="1"/>
  <c r="A10" i="6"/>
  <c r="J9" i="6"/>
  <c r="F9" i="6"/>
  <c r="C9" i="6" s="1"/>
  <c r="A9" i="6"/>
  <c r="J8" i="6"/>
  <c r="F8" i="6"/>
  <c r="C8" i="6" s="1"/>
  <c r="A8" i="6"/>
  <c r="J7" i="6"/>
  <c r="F7" i="6"/>
  <c r="C7" i="6" s="1"/>
  <c r="A7" i="6"/>
  <c r="J6" i="6"/>
  <c r="F6" i="6"/>
  <c r="C6" i="6" s="1"/>
  <c r="A6" i="6"/>
  <c r="J5" i="6"/>
  <c r="F5" i="6"/>
  <c r="C5" i="6" s="1"/>
  <c r="A5" i="6"/>
  <c r="J4" i="6"/>
  <c r="F4" i="6"/>
  <c r="C4" i="6" s="1"/>
  <c r="A4" i="6"/>
  <c r="J3" i="6"/>
  <c r="F3" i="6"/>
  <c r="C3" i="6"/>
  <c r="A3" i="6"/>
  <c r="J2" i="6"/>
  <c r="G2" i="6"/>
  <c r="F2" i="6" s="1"/>
  <c r="C2" i="6" s="1"/>
  <c r="A2" i="6"/>
  <c r="Y25" i="5"/>
  <c r="Z25" i="5" s="1"/>
  <c r="Y24" i="5"/>
  <c r="Z24" i="5" s="1"/>
  <c r="Y23" i="5"/>
  <c r="Z23" i="5" s="1"/>
  <c r="Y22" i="5"/>
  <c r="Z22" i="5" s="1"/>
  <c r="Y21" i="5"/>
  <c r="Z21" i="5" s="1"/>
  <c r="Y20" i="5"/>
  <c r="Z20" i="5" s="1"/>
  <c r="Y19" i="5"/>
  <c r="Z19" i="5" s="1"/>
  <c r="Y18" i="5"/>
  <c r="Z18" i="5" s="1"/>
  <c r="Y17" i="5"/>
  <c r="Z17" i="5" s="1"/>
  <c r="Y16" i="5"/>
  <c r="Z16" i="5" s="1"/>
  <c r="Y15" i="5"/>
  <c r="Z15" i="5" s="1"/>
  <c r="Y14" i="5"/>
  <c r="Z14" i="5" s="1"/>
  <c r="Y13" i="5"/>
  <c r="Z13" i="5" s="1"/>
  <c r="Y12" i="5"/>
  <c r="Z12" i="5" s="1"/>
  <c r="Y11" i="5"/>
  <c r="Z11" i="5" s="1"/>
  <c r="Y10" i="5"/>
  <c r="Z10" i="5" s="1"/>
  <c r="Y9" i="5"/>
  <c r="Z9" i="5" s="1"/>
  <c r="Y8" i="5"/>
  <c r="Z8" i="5" s="1"/>
  <c r="Y7" i="5"/>
  <c r="Z7" i="5" s="1"/>
  <c r="Y6" i="5"/>
  <c r="Z6" i="5" s="1"/>
  <c r="Y5" i="5"/>
  <c r="Z5" i="5" s="1"/>
  <c r="Y4" i="5"/>
  <c r="Z4" i="5" s="1"/>
  <c r="Y3" i="5"/>
  <c r="Z3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Y2" i="5"/>
  <c r="Z2" i="5" s="1"/>
  <c r="AM32" i="4"/>
  <c r="AM32" i="2" s="1"/>
  <c r="AM31" i="4"/>
  <c r="AM30" i="4"/>
  <c r="AM30" i="2" s="1"/>
  <c r="AM29" i="4"/>
  <c r="AM29" i="2" s="1"/>
  <c r="AM28" i="4"/>
  <c r="AM28" i="2" s="1"/>
  <c r="AM27" i="4"/>
  <c r="AM26" i="4"/>
  <c r="AM26" i="2" s="1"/>
  <c r="AM25" i="4"/>
  <c r="AM24" i="4"/>
  <c r="AM24" i="2" s="1"/>
  <c r="AM23" i="4"/>
  <c r="AM23" i="2" s="1"/>
  <c r="AM22" i="4"/>
  <c r="AM21" i="4"/>
  <c r="AM21" i="2" s="1"/>
  <c r="AM20" i="4"/>
  <c r="AM20" i="2" s="1"/>
  <c r="AM19" i="4"/>
  <c r="AM19" i="2" s="1"/>
  <c r="AM18" i="4"/>
  <c r="AM18" i="2" s="1"/>
  <c r="AM17" i="4"/>
  <c r="AM17" i="2" s="1"/>
  <c r="AM16" i="4"/>
  <c r="AM16" i="2" s="1"/>
  <c r="AM15" i="4"/>
  <c r="AM15" i="2" s="1"/>
  <c r="B15" i="4"/>
  <c r="B15" i="2" s="1"/>
  <c r="AM14" i="4"/>
  <c r="AM14" i="2" s="1"/>
  <c r="B14" i="4"/>
  <c r="B14" i="2" s="1"/>
  <c r="AM13" i="4"/>
  <c r="AM13" i="2" s="1"/>
  <c r="B13" i="4"/>
  <c r="B13" i="2" s="1"/>
  <c r="AM12" i="4"/>
  <c r="B12" i="4"/>
  <c r="B12" i="2" s="1"/>
  <c r="AM11" i="4"/>
  <c r="B11" i="4"/>
  <c r="AM10" i="4"/>
  <c r="AM10" i="2" s="1"/>
  <c r="B10" i="4"/>
  <c r="AM9" i="4"/>
  <c r="AM9" i="2" s="1"/>
  <c r="B9" i="4"/>
  <c r="B9" i="2" s="1"/>
  <c r="AM8" i="4"/>
  <c r="AM8" i="2" s="1"/>
  <c r="AM7" i="4"/>
  <c r="B7" i="4"/>
  <c r="B7" i="2" s="1"/>
  <c r="AM6" i="4"/>
  <c r="AM6" i="2" s="1"/>
  <c r="B6" i="4"/>
  <c r="B6" i="2" s="1"/>
  <c r="AM5" i="4"/>
  <c r="AM5" i="2" s="1"/>
  <c r="B5" i="4"/>
  <c r="B5" i="2" s="1"/>
  <c r="AM4" i="4"/>
  <c r="B4" i="4"/>
  <c r="B4" i="2" s="1"/>
  <c r="AM3" i="4"/>
  <c r="AM3" i="2" s="1"/>
  <c r="B3" i="4"/>
  <c r="B3" i="2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M2" i="4"/>
  <c r="AM2" i="2" s="1"/>
  <c r="B1" i="4"/>
  <c r="AM32" i="3"/>
  <c r="AM31" i="3"/>
  <c r="AM30" i="3"/>
  <c r="AM29" i="3"/>
  <c r="AM28" i="3"/>
  <c r="AM27" i="3"/>
  <c r="AM26" i="3"/>
  <c r="AM25" i="3"/>
  <c r="AM24" i="3"/>
  <c r="AM23" i="3"/>
  <c r="AM22" i="3"/>
  <c r="AM21" i="3"/>
  <c r="AM20" i="3"/>
  <c r="AM19" i="3"/>
  <c r="AM18" i="3"/>
  <c r="AM17" i="3"/>
  <c r="AM16" i="3"/>
  <c r="AM15" i="3"/>
  <c r="B15" i="3"/>
  <c r="AM14" i="3"/>
  <c r="B14" i="3"/>
  <c r="AM13" i="3"/>
  <c r="B13" i="3"/>
  <c r="AM12" i="3"/>
  <c r="B12" i="3"/>
  <c r="AM11" i="3"/>
  <c r="B11" i="3"/>
  <c r="AM10" i="3"/>
  <c r="B10" i="3"/>
  <c r="AM9" i="3"/>
  <c r="B9" i="3"/>
  <c r="AM8" i="3"/>
  <c r="B8" i="3"/>
  <c r="AM7" i="3"/>
  <c r="B7" i="3"/>
  <c r="AM6" i="3"/>
  <c r="B6" i="3"/>
  <c r="AM5" i="3"/>
  <c r="B5" i="3"/>
  <c r="AM4" i="3"/>
  <c r="B4" i="3"/>
  <c r="AM3" i="3"/>
  <c r="B3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M2" i="3"/>
  <c r="B1" i="3"/>
  <c r="AM31" i="2"/>
  <c r="AM27" i="2"/>
  <c r="AM25" i="2"/>
  <c r="AM22" i="2"/>
  <c r="K14" i="2"/>
  <c r="AM12" i="2"/>
  <c r="AM11" i="2"/>
  <c r="B11" i="2"/>
  <c r="L10" i="2"/>
  <c r="B10" i="2"/>
  <c r="AM7" i="2"/>
  <c r="F7" i="2"/>
  <c r="AM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B1" i="2"/>
  <c r="R39" i="1"/>
  <c r="M39" i="1"/>
  <c r="C39" i="1"/>
  <c r="AM1" i="2" s="1"/>
  <c r="R37" i="1"/>
  <c r="M37" i="1"/>
  <c r="D37" i="1"/>
  <c r="C37" i="1"/>
  <c r="AK1" i="2" s="1"/>
  <c r="R36" i="1"/>
  <c r="M36" i="1"/>
  <c r="C36" i="1"/>
  <c r="AJ1" i="2" s="1"/>
  <c r="R34" i="1"/>
  <c r="M34" i="1"/>
  <c r="C34" i="1"/>
  <c r="R33" i="1"/>
  <c r="M33" i="1"/>
  <c r="C33" i="1"/>
  <c r="AG1" i="4" s="1"/>
  <c r="R31" i="1"/>
  <c r="M31" i="1"/>
  <c r="C31" i="1"/>
  <c r="AE1" i="2" s="1"/>
  <c r="R30" i="1"/>
  <c r="M30" i="1"/>
  <c r="D30" i="1"/>
  <c r="C30" i="1"/>
  <c r="AD1" i="4" s="1"/>
  <c r="R28" i="1"/>
  <c r="M28" i="1"/>
  <c r="C28" i="1"/>
  <c r="AB1" i="3" s="1"/>
  <c r="AB1" i="9" s="1"/>
  <c r="R27" i="1"/>
  <c r="M27" i="1"/>
  <c r="C27" i="1"/>
  <c r="R25" i="1"/>
  <c r="M25" i="1"/>
  <c r="C25" i="1"/>
  <c r="Y1" i="3" s="1"/>
  <c r="Y1" i="9" s="1"/>
  <c r="R24" i="1"/>
  <c r="M24" i="1"/>
  <c r="C24" i="1"/>
  <c r="X1" i="2" s="1"/>
  <c r="R22" i="1"/>
  <c r="M22" i="1"/>
  <c r="C22" i="1"/>
  <c r="R21" i="1"/>
  <c r="M21" i="1"/>
  <c r="C21" i="1"/>
  <c r="U1" i="2" s="1"/>
  <c r="M20" i="1"/>
  <c r="D20" i="1"/>
  <c r="C20" i="1"/>
  <c r="R19" i="1"/>
  <c r="M19" i="1"/>
  <c r="C19" i="1"/>
  <c r="S1" i="2" s="1"/>
  <c r="R18" i="1"/>
  <c r="M18" i="1"/>
  <c r="C18" i="1"/>
  <c r="R15" i="1"/>
  <c r="M15" i="1"/>
  <c r="C15" i="1"/>
  <c r="O1" i="3" s="1"/>
  <c r="R14" i="1"/>
  <c r="M14" i="1"/>
  <c r="C14" i="1"/>
  <c r="R13" i="1"/>
  <c r="M13" i="1"/>
  <c r="C13" i="1"/>
  <c r="M1" i="4" s="1"/>
  <c r="R12" i="1"/>
  <c r="M12" i="1"/>
  <c r="C12" i="1"/>
  <c r="L1" i="3" s="1"/>
  <c r="L1" i="9" s="1"/>
  <c r="R11" i="1"/>
  <c r="M11" i="1"/>
  <c r="C11" i="1"/>
  <c r="R10" i="1"/>
  <c r="M10" i="1"/>
  <c r="C10" i="1"/>
  <c r="R9" i="1"/>
  <c r="M9" i="1"/>
  <c r="C9" i="1"/>
  <c r="I1" i="2" s="1"/>
  <c r="R8" i="1"/>
  <c r="M8" i="1"/>
  <c r="C8" i="1"/>
  <c r="R7" i="1"/>
  <c r="M7" i="1"/>
  <c r="D7" i="1"/>
  <c r="C7" i="1"/>
  <c r="G1" i="2" s="1"/>
  <c r="R6" i="1"/>
  <c r="M6" i="1"/>
  <c r="C6" i="1"/>
  <c r="R5" i="1"/>
  <c r="M5" i="1"/>
  <c r="C5" i="1"/>
  <c r="E1" i="2" s="1"/>
  <c r="R4" i="1"/>
  <c r="M4" i="1"/>
  <c r="C4" i="1"/>
  <c r="R3" i="1"/>
  <c r="M3" i="1"/>
  <c r="C3" i="1"/>
  <c r="C1" i="4" s="1"/>
  <c r="R2" i="1"/>
  <c r="M2" i="1"/>
  <c r="J6" i="4" l="1"/>
  <c r="J6" i="2" s="1"/>
  <c r="F6" i="4"/>
  <c r="F6" i="2" s="1"/>
  <c r="N6" i="4"/>
  <c r="N6" i="2" s="1"/>
  <c r="AJ11" i="4"/>
  <c r="AJ11" i="2" s="1"/>
  <c r="AD11" i="4"/>
  <c r="AD11" i="2" s="1"/>
  <c r="R11" i="4"/>
  <c r="R11" i="2" s="1"/>
  <c r="X11" i="4"/>
  <c r="U11" i="4"/>
  <c r="U11" i="2" s="1"/>
  <c r="AA11" i="4"/>
  <c r="AA11" i="2" s="1"/>
  <c r="AG11" i="4"/>
  <c r="AG11" i="2" s="1"/>
  <c r="O11" i="4"/>
  <c r="O11" i="2" s="1"/>
  <c r="P11" i="2" s="1"/>
  <c r="Q11" i="2" s="1"/>
  <c r="L14" i="3"/>
  <c r="L11" i="3"/>
  <c r="L8" i="3"/>
  <c r="L5" i="3"/>
  <c r="K14" i="3"/>
  <c r="K11" i="3"/>
  <c r="K8" i="3"/>
  <c r="K5" i="3"/>
  <c r="N13" i="3"/>
  <c r="N10" i="3"/>
  <c r="N7" i="3"/>
  <c r="N4" i="3"/>
  <c r="M13" i="3"/>
  <c r="M10" i="3"/>
  <c r="M7" i="3"/>
  <c r="M4" i="3"/>
  <c r="L16" i="3"/>
  <c r="L13" i="3"/>
  <c r="L10" i="3"/>
  <c r="L7" i="3"/>
  <c r="L4" i="3"/>
  <c r="K13" i="3"/>
  <c r="K10" i="3"/>
  <c r="K7" i="3"/>
  <c r="K4" i="3"/>
  <c r="N15" i="3"/>
  <c r="N12" i="3"/>
  <c r="N9" i="3"/>
  <c r="N6" i="3"/>
  <c r="N3" i="3"/>
  <c r="M15" i="3"/>
  <c r="M12" i="3"/>
  <c r="M9" i="3"/>
  <c r="M6" i="3"/>
  <c r="M3" i="3"/>
  <c r="L15" i="3"/>
  <c r="L12" i="3"/>
  <c r="L9" i="3"/>
  <c r="L6" i="3"/>
  <c r="L3" i="3"/>
  <c r="K15" i="3"/>
  <c r="K12" i="3"/>
  <c r="K9" i="3"/>
  <c r="K6" i="3"/>
  <c r="K3" i="3"/>
  <c r="N14" i="3"/>
  <c r="N11" i="3"/>
  <c r="N8" i="3"/>
  <c r="N5" i="3"/>
  <c r="N2" i="3"/>
  <c r="M14" i="3"/>
  <c r="M11" i="3"/>
  <c r="M8" i="3"/>
  <c r="M5" i="3"/>
  <c r="N2" i="12"/>
  <c r="Q15" i="7"/>
  <c r="Q19" i="7"/>
  <c r="I6" i="4"/>
  <c r="I6" i="2" s="1"/>
  <c r="E6" i="4"/>
  <c r="M6" i="4"/>
  <c r="M6" i="2" s="1"/>
  <c r="J12" i="4"/>
  <c r="J12" i="2" s="1"/>
  <c r="F12" i="4"/>
  <c r="F12" i="2" s="1"/>
  <c r="N12" i="4"/>
  <c r="N12" i="2" s="1"/>
  <c r="H13" i="2"/>
  <c r="E4" i="4"/>
  <c r="E4" i="2" s="1"/>
  <c r="I4" i="4"/>
  <c r="I4" i="2" s="1"/>
  <c r="M4" i="4"/>
  <c r="M4" i="2" s="1"/>
  <c r="H5" i="4"/>
  <c r="H5" i="2" s="1"/>
  <c r="D5" i="4"/>
  <c r="D5" i="2" s="1"/>
  <c r="L5" i="4"/>
  <c r="L5" i="2" s="1"/>
  <c r="Z8" i="4"/>
  <c r="AL8" i="4"/>
  <c r="AF8" i="4"/>
  <c r="AC8" i="4"/>
  <c r="Q8" i="4"/>
  <c r="AI8" i="4"/>
  <c r="W8" i="4"/>
  <c r="T8" i="4"/>
  <c r="T8" i="2" s="1"/>
  <c r="E10" i="4"/>
  <c r="E10" i="2" s="1"/>
  <c r="I10" i="4"/>
  <c r="I10" i="2" s="1"/>
  <c r="M10" i="4"/>
  <c r="M10" i="2" s="1"/>
  <c r="H11" i="4"/>
  <c r="H11" i="2" s="1"/>
  <c r="D11" i="4"/>
  <c r="D11" i="2" s="1"/>
  <c r="L11" i="4"/>
  <c r="L11" i="2" s="1"/>
  <c r="AL14" i="4"/>
  <c r="AF14" i="4"/>
  <c r="Z14" i="4"/>
  <c r="AC14" i="4"/>
  <c r="AI14" i="4"/>
  <c r="T14" i="4"/>
  <c r="T14" i="2" s="1"/>
  <c r="W14" i="4"/>
  <c r="Q14" i="4"/>
  <c r="P16" i="12"/>
  <c r="N2" i="4"/>
  <c r="F2" i="4"/>
  <c r="J2" i="4"/>
  <c r="AL10" i="4"/>
  <c r="AF10" i="4"/>
  <c r="Z10" i="4"/>
  <c r="AC10" i="4"/>
  <c r="T10" i="4"/>
  <c r="T10" i="2" s="1"/>
  <c r="AI10" i="4"/>
  <c r="W10" i="4"/>
  <c r="Q10" i="4"/>
  <c r="Y10" i="4"/>
  <c r="AB10" i="4"/>
  <c r="AB10" i="2" s="1"/>
  <c r="AC10" i="2" s="1"/>
  <c r="AK10" i="4"/>
  <c r="AK10" i="2" s="1"/>
  <c r="AL10" i="2" s="1"/>
  <c r="S10" i="4"/>
  <c r="V10" i="4"/>
  <c r="V10" i="2" s="1"/>
  <c r="W10" i="2" s="1"/>
  <c r="AH10" i="4"/>
  <c r="AH10" i="2" s="1"/>
  <c r="AI10" i="2" s="1"/>
  <c r="P10" i="4"/>
  <c r="AE10" i="4"/>
  <c r="AE10" i="2" s="1"/>
  <c r="AF10" i="2" s="1"/>
  <c r="W14" i="3"/>
  <c r="W10" i="3"/>
  <c r="W6" i="3"/>
  <c r="V14" i="3"/>
  <c r="V10" i="3"/>
  <c r="V6" i="3"/>
  <c r="V13" i="3"/>
  <c r="V9" i="3"/>
  <c r="V5" i="3"/>
  <c r="U13" i="3"/>
  <c r="U9" i="3"/>
  <c r="U5" i="3"/>
  <c r="W16" i="3"/>
  <c r="W12" i="3"/>
  <c r="W8" i="3"/>
  <c r="W4" i="3"/>
  <c r="U12" i="3"/>
  <c r="W5" i="3"/>
  <c r="W11" i="3"/>
  <c r="V4" i="3"/>
  <c r="V11" i="3"/>
  <c r="U4" i="3"/>
  <c r="U11" i="3"/>
  <c r="W3" i="3"/>
  <c r="V16" i="3"/>
  <c r="U10" i="3"/>
  <c r="V3" i="3"/>
  <c r="U16" i="3"/>
  <c r="W9" i="3"/>
  <c r="U3" i="3"/>
  <c r="W15" i="3"/>
  <c r="V8" i="3"/>
  <c r="U2" i="3"/>
  <c r="V15" i="3"/>
  <c r="U8" i="3"/>
  <c r="U15" i="3"/>
  <c r="W7" i="3"/>
  <c r="U14" i="3"/>
  <c r="V7" i="3"/>
  <c r="W13" i="3"/>
  <c r="U7" i="3"/>
  <c r="V12" i="3"/>
  <c r="U6" i="3"/>
  <c r="AJ3" i="4"/>
  <c r="AJ3" i="2" s="1"/>
  <c r="AD3" i="4"/>
  <c r="AD3" i="2" s="1"/>
  <c r="X3" i="4"/>
  <c r="X3" i="2" s="1"/>
  <c r="R3" i="4"/>
  <c r="R3" i="2" s="1"/>
  <c r="AG3" i="4"/>
  <c r="AG3" i="2" s="1"/>
  <c r="U3" i="4"/>
  <c r="U3" i="2" s="1"/>
  <c r="AA3" i="4"/>
  <c r="AA3" i="2" s="1"/>
  <c r="O3" i="4"/>
  <c r="O3" i="2" s="1"/>
  <c r="P3" i="2" s="1"/>
  <c r="Q3" i="2" s="1"/>
  <c r="N4" i="4"/>
  <c r="N4" i="2" s="1"/>
  <c r="F4" i="4"/>
  <c r="F4" i="2" s="1"/>
  <c r="J4" i="4"/>
  <c r="J4" i="2" s="1"/>
  <c r="K5" i="4"/>
  <c r="K5" i="2" s="1"/>
  <c r="C5" i="4"/>
  <c r="C5" i="2" s="1"/>
  <c r="G5" i="4"/>
  <c r="G5" i="2" s="1"/>
  <c r="AB8" i="4"/>
  <c r="AB8" i="2" s="1"/>
  <c r="AC8" i="2" s="1"/>
  <c r="AK8" i="4"/>
  <c r="AK8" i="2" s="1"/>
  <c r="AL8" i="2" s="1"/>
  <c r="AE8" i="4"/>
  <c r="AE8" i="2" s="1"/>
  <c r="AF8" i="2" s="1"/>
  <c r="AH8" i="4"/>
  <c r="AH8" i="2" s="1"/>
  <c r="AI8" i="2" s="1"/>
  <c r="V8" i="4"/>
  <c r="V8" i="2" s="1"/>
  <c r="W8" i="2" s="1"/>
  <c r="P8" i="4"/>
  <c r="Y8" i="4"/>
  <c r="Y8" i="2" s="1"/>
  <c r="Z8" i="2" s="1"/>
  <c r="S8" i="4"/>
  <c r="S8" i="2" s="1"/>
  <c r="AG9" i="4"/>
  <c r="AG9" i="2" s="1"/>
  <c r="U9" i="4"/>
  <c r="U9" i="2" s="1"/>
  <c r="X9" i="4"/>
  <c r="X9" i="2" s="1"/>
  <c r="AA9" i="4"/>
  <c r="AA9" i="2" s="1"/>
  <c r="AJ9" i="4"/>
  <c r="AJ9" i="2" s="1"/>
  <c r="O9" i="4"/>
  <c r="O9" i="2" s="1"/>
  <c r="P9" i="2" s="1"/>
  <c r="Q9" i="2" s="1"/>
  <c r="AD9" i="4"/>
  <c r="AD9" i="2" s="1"/>
  <c r="R9" i="4"/>
  <c r="R9" i="2" s="1"/>
  <c r="N10" i="4"/>
  <c r="N10" i="2" s="1"/>
  <c r="J10" i="4"/>
  <c r="J10" i="2" s="1"/>
  <c r="F10" i="4"/>
  <c r="F10" i="2" s="1"/>
  <c r="K11" i="4"/>
  <c r="K11" i="2" s="1"/>
  <c r="G11" i="4"/>
  <c r="G11" i="2" s="1"/>
  <c r="C11" i="4"/>
  <c r="C11" i="2" s="1"/>
  <c r="Y14" i="4"/>
  <c r="Y14" i="2" s="1"/>
  <c r="Z14" i="2" s="1"/>
  <c r="AB14" i="4"/>
  <c r="AB14" i="2" s="1"/>
  <c r="AC14" i="2" s="1"/>
  <c r="V14" i="4"/>
  <c r="V14" i="2" s="1"/>
  <c r="W14" i="2" s="1"/>
  <c r="AH14" i="4"/>
  <c r="AH14" i="2" s="1"/>
  <c r="AI14" i="2" s="1"/>
  <c r="AE14" i="4"/>
  <c r="AE14" i="2" s="1"/>
  <c r="AF14" i="2" s="1"/>
  <c r="S14" i="4"/>
  <c r="S14" i="2" s="1"/>
  <c r="P14" i="4"/>
  <c r="AK14" i="4"/>
  <c r="AK14" i="2" s="1"/>
  <c r="AL14" i="2" s="1"/>
  <c r="AJ15" i="4"/>
  <c r="AJ15" i="2" s="1"/>
  <c r="AD15" i="4"/>
  <c r="AD15" i="2" s="1"/>
  <c r="R15" i="4"/>
  <c r="R15" i="2" s="1"/>
  <c r="AA15" i="4"/>
  <c r="AA15" i="2" s="1"/>
  <c r="AG15" i="4"/>
  <c r="AG15" i="2" s="1"/>
  <c r="X15" i="4"/>
  <c r="X15" i="2" s="1"/>
  <c r="O15" i="4"/>
  <c r="O15" i="2" s="1"/>
  <c r="P15" i="2" s="1"/>
  <c r="Q15" i="2" s="1"/>
  <c r="U15" i="4"/>
  <c r="U15" i="2" s="1"/>
  <c r="D7" i="4"/>
  <c r="D7" i="2" s="1"/>
  <c r="L7" i="4"/>
  <c r="L7" i="2" s="1"/>
  <c r="H7" i="4"/>
  <c r="X11" i="2"/>
  <c r="V6" i="9"/>
  <c r="AB6" i="9"/>
  <c r="N6" i="9"/>
  <c r="AH6" i="9"/>
  <c r="S6" i="9"/>
  <c r="AM6" i="9"/>
  <c r="AK6" i="9"/>
  <c r="Y6" i="9"/>
  <c r="P6" i="9"/>
  <c r="J6" i="9"/>
  <c r="AE6" i="9"/>
  <c r="X16" i="3"/>
  <c r="X12" i="3"/>
  <c r="X8" i="3"/>
  <c r="X4" i="3"/>
  <c r="Z15" i="3"/>
  <c r="Z11" i="3"/>
  <c r="Z7" i="3"/>
  <c r="Z3" i="3"/>
  <c r="Z14" i="3"/>
  <c r="Z10" i="3"/>
  <c r="Z6" i="3"/>
  <c r="Y14" i="3"/>
  <c r="Y10" i="3"/>
  <c r="Y6" i="3"/>
  <c r="X14" i="3"/>
  <c r="X10" i="3"/>
  <c r="X6" i="3"/>
  <c r="Y16" i="3"/>
  <c r="X9" i="3"/>
  <c r="Y15" i="3"/>
  <c r="Z8" i="3"/>
  <c r="X15" i="3"/>
  <c r="Y8" i="3"/>
  <c r="Z13" i="3"/>
  <c r="Y7" i="3"/>
  <c r="Y13" i="3"/>
  <c r="X7" i="3"/>
  <c r="X13" i="3"/>
  <c r="Z5" i="3"/>
  <c r="Z12" i="3"/>
  <c r="Y5" i="3"/>
  <c r="Y12" i="3"/>
  <c r="X5" i="3"/>
  <c r="Y11" i="3"/>
  <c r="Z4" i="3"/>
  <c r="X11" i="3"/>
  <c r="Y4" i="3"/>
  <c r="Z9" i="3"/>
  <c r="Y3" i="3"/>
  <c r="Z16" i="3"/>
  <c r="Y9" i="3"/>
  <c r="X3" i="3"/>
  <c r="AB4" i="4"/>
  <c r="AB4" i="2" s="1"/>
  <c r="AC4" i="2" s="1"/>
  <c r="AK4" i="4"/>
  <c r="AK4" i="2" s="1"/>
  <c r="AL4" i="2" s="1"/>
  <c r="AE4" i="4"/>
  <c r="AE4" i="2" s="1"/>
  <c r="AF4" i="2" s="1"/>
  <c r="AH4" i="4"/>
  <c r="AH4" i="2" s="1"/>
  <c r="AI4" i="2" s="1"/>
  <c r="V4" i="4"/>
  <c r="V4" i="2" s="1"/>
  <c r="W4" i="2" s="1"/>
  <c r="P4" i="4"/>
  <c r="S4" i="4"/>
  <c r="S4" i="2" s="1"/>
  <c r="Y4" i="4"/>
  <c r="Y4" i="2" s="1"/>
  <c r="Z4" i="2" s="1"/>
  <c r="C7" i="4"/>
  <c r="C7" i="2" s="1"/>
  <c r="G7" i="4"/>
  <c r="G7" i="2" s="1"/>
  <c r="K7" i="4"/>
  <c r="K7" i="2" s="1"/>
  <c r="S10" i="2"/>
  <c r="V1" i="3"/>
  <c r="V1" i="9" s="1"/>
  <c r="V1" i="2"/>
  <c r="D16" i="4"/>
  <c r="D16" i="2" s="1"/>
  <c r="L16" i="4"/>
  <c r="L16" i="2" s="1"/>
  <c r="H16" i="4"/>
  <c r="H16" i="2" s="1"/>
  <c r="AG5" i="4"/>
  <c r="AG5" i="2" s="1"/>
  <c r="X5" i="4"/>
  <c r="X5" i="2" s="1"/>
  <c r="U5" i="4"/>
  <c r="U5" i="2" s="1"/>
  <c r="O5" i="4"/>
  <c r="O5" i="2" s="1"/>
  <c r="P5" i="2" s="1"/>
  <c r="Q5" i="2" s="1"/>
  <c r="AA5" i="4"/>
  <c r="AA5" i="2" s="1"/>
  <c r="AD5" i="4"/>
  <c r="AD5" i="2" s="1"/>
  <c r="R5" i="4"/>
  <c r="R5" i="2" s="1"/>
  <c r="AJ5" i="4"/>
  <c r="AJ5" i="2" s="1"/>
  <c r="AH1" i="2"/>
  <c r="AH1" i="4"/>
  <c r="U4" i="2"/>
  <c r="C896" i="6"/>
  <c r="D13" i="4"/>
  <c r="D13" i="2" s="1"/>
  <c r="L13" i="4"/>
  <c r="L13" i="2" s="1"/>
  <c r="H13" i="4"/>
  <c r="C13" i="4"/>
  <c r="C13" i="2" s="1"/>
  <c r="G13" i="4"/>
  <c r="G13" i="2" s="1"/>
  <c r="K13" i="4"/>
  <c r="K13" i="2" s="1"/>
  <c r="B8" i="2"/>
  <c r="T11" i="2"/>
  <c r="C6" i="2"/>
  <c r="C889" i="6"/>
  <c r="C893" i="6"/>
  <c r="K3" i="4"/>
  <c r="K3" i="2" s="1"/>
  <c r="G3" i="4"/>
  <c r="G3" i="2" s="1"/>
  <c r="C3" i="4"/>
  <c r="C3" i="2" s="1"/>
  <c r="Y6" i="4"/>
  <c r="Y6" i="2" s="1"/>
  <c r="Z6" i="2" s="1"/>
  <c r="AB6" i="4"/>
  <c r="AB6" i="2" s="1"/>
  <c r="AC6" i="2" s="1"/>
  <c r="AE6" i="4"/>
  <c r="AE6" i="2" s="1"/>
  <c r="AF6" i="2" s="1"/>
  <c r="S6" i="4"/>
  <c r="S6" i="2" s="1"/>
  <c r="AK6" i="4"/>
  <c r="AK6" i="2" s="1"/>
  <c r="AL6" i="2" s="1"/>
  <c r="AH6" i="4"/>
  <c r="AH6" i="2" s="1"/>
  <c r="AI6" i="2" s="1"/>
  <c r="P6" i="4"/>
  <c r="V6" i="4"/>
  <c r="V6" i="2" s="1"/>
  <c r="W6" i="2" s="1"/>
  <c r="AJ7" i="4"/>
  <c r="AJ7" i="2" s="1"/>
  <c r="AD7" i="4"/>
  <c r="AD7" i="2" s="1"/>
  <c r="R7" i="4"/>
  <c r="R7" i="2" s="1"/>
  <c r="AA7" i="4"/>
  <c r="AA7" i="2" s="1"/>
  <c r="O7" i="4"/>
  <c r="O7" i="2" s="1"/>
  <c r="P7" i="2" s="1"/>
  <c r="Q7" i="2" s="1"/>
  <c r="X7" i="4"/>
  <c r="X7" i="2" s="1"/>
  <c r="U7" i="4"/>
  <c r="U7" i="2" s="1"/>
  <c r="AG7" i="4"/>
  <c r="AG7" i="2" s="1"/>
  <c r="N8" i="4"/>
  <c r="N8" i="2" s="1"/>
  <c r="F8" i="4"/>
  <c r="F8" i="2" s="1"/>
  <c r="J8" i="4"/>
  <c r="J8" i="2" s="1"/>
  <c r="K9" i="4"/>
  <c r="K9" i="2" s="1"/>
  <c r="G9" i="4"/>
  <c r="G9" i="2" s="1"/>
  <c r="C9" i="4"/>
  <c r="C9" i="2" s="1"/>
  <c r="AB12" i="4"/>
  <c r="AB12" i="2" s="1"/>
  <c r="AC12" i="2" s="1"/>
  <c r="AK12" i="4"/>
  <c r="AK12" i="2" s="1"/>
  <c r="AL12" i="2" s="1"/>
  <c r="AE12" i="4"/>
  <c r="AE12" i="2" s="1"/>
  <c r="AF12" i="2" s="1"/>
  <c r="AH12" i="4"/>
  <c r="AH12" i="2" s="1"/>
  <c r="AI12" i="2" s="1"/>
  <c r="V12" i="4"/>
  <c r="V12" i="2" s="1"/>
  <c r="W12" i="2" s="1"/>
  <c r="P12" i="4"/>
  <c r="Y12" i="4"/>
  <c r="Y12" i="2" s="1"/>
  <c r="Z12" i="2" s="1"/>
  <c r="S12" i="4"/>
  <c r="S12" i="2" s="1"/>
  <c r="AG13" i="4"/>
  <c r="AG13" i="2" s="1"/>
  <c r="U13" i="4"/>
  <c r="U13" i="2" s="1"/>
  <c r="X13" i="4"/>
  <c r="X13" i="2" s="1"/>
  <c r="O13" i="4"/>
  <c r="O13" i="2" s="1"/>
  <c r="P13" i="2" s="1"/>
  <c r="Q13" i="2" s="1"/>
  <c r="AD13" i="4"/>
  <c r="AD13" i="2" s="1"/>
  <c r="AJ13" i="4"/>
  <c r="AJ13" i="2" s="1"/>
  <c r="AA13" i="4"/>
  <c r="AA13" i="2" s="1"/>
  <c r="R13" i="4"/>
  <c r="R13" i="2" s="1"/>
  <c r="N14" i="4"/>
  <c r="N14" i="2" s="1"/>
  <c r="F14" i="4"/>
  <c r="F14" i="2" s="1"/>
  <c r="J14" i="4"/>
  <c r="J14" i="2" s="1"/>
  <c r="Z4" i="4"/>
  <c r="AL4" i="4"/>
  <c r="AF4" i="4"/>
  <c r="AI4" i="4"/>
  <c r="W4" i="4"/>
  <c r="T4" i="4"/>
  <c r="T4" i="2" s="1"/>
  <c r="AC4" i="4"/>
  <c r="Q4" i="4"/>
  <c r="I12" i="4"/>
  <c r="I12" i="2" s="1"/>
  <c r="E12" i="4"/>
  <c r="E12" i="2" s="1"/>
  <c r="M12" i="4"/>
  <c r="M12" i="2" s="1"/>
  <c r="J14" i="3"/>
  <c r="J11" i="3"/>
  <c r="J8" i="3"/>
  <c r="J5" i="3"/>
  <c r="J2" i="3"/>
  <c r="I14" i="3"/>
  <c r="I11" i="3"/>
  <c r="I8" i="3"/>
  <c r="I5" i="3"/>
  <c r="G2" i="3"/>
  <c r="H14" i="3"/>
  <c r="H11" i="3"/>
  <c r="H8" i="3"/>
  <c r="H5" i="3"/>
  <c r="G14" i="3"/>
  <c r="G11" i="3"/>
  <c r="G8" i="3"/>
  <c r="G5" i="3"/>
  <c r="J16" i="3"/>
  <c r="J13" i="3"/>
  <c r="J10" i="3"/>
  <c r="J7" i="3"/>
  <c r="J4" i="3"/>
  <c r="I16" i="3"/>
  <c r="I13" i="3"/>
  <c r="I10" i="3"/>
  <c r="I7" i="3"/>
  <c r="I4" i="3"/>
  <c r="H16" i="3"/>
  <c r="H13" i="3"/>
  <c r="H10" i="3"/>
  <c r="H7" i="3"/>
  <c r="H4" i="3"/>
  <c r="G13" i="3"/>
  <c r="G10" i="3"/>
  <c r="G7" i="3"/>
  <c r="G4" i="3"/>
  <c r="J15" i="3"/>
  <c r="J12" i="3"/>
  <c r="J9" i="3"/>
  <c r="J6" i="3"/>
  <c r="J3" i="3"/>
  <c r="I15" i="3"/>
  <c r="I12" i="3"/>
  <c r="I9" i="3"/>
  <c r="I6" i="3"/>
  <c r="I3" i="3"/>
  <c r="H15" i="3"/>
  <c r="H12" i="3"/>
  <c r="H9" i="3"/>
  <c r="H6" i="3"/>
  <c r="H3" i="3"/>
  <c r="G15" i="3"/>
  <c r="G12" i="3"/>
  <c r="G9" i="3"/>
  <c r="G6" i="3"/>
  <c r="G3" i="3"/>
  <c r="H7" i="2"/>
  <c r="E6" i="2"/>
  <c r="Y10" i="2"/>
  <c r="Z10" i="2" s="1"/>
  <c r="AL13" i="3"/>
  <c r="AL9" i="3"/>
  <c r="AL15" i="3"/>
  <c r="AL11" i="3"/>
  <c r="AL12" i="3"/>
  <c r="AJ8" i="3"/>
  <c r="AJ4" i="3"/>
  <c r="AK12" i="3"/>
  <c r="AL7" i="3"/>
  <c r="AL3" i="3"/>
  <c r="AJ12" i="3"/>
  <c r="AK7" i="3"/>
  <c r="AK3" i="3"/>
  <c r="AK11" i="3"/>
  <c r="AJ7" i="3"/>
  <c r="AJ3" i="3"/>
  <c r="AJ16" i="3"/>
  <c r="AJ11" i="3"/>
  <c r="AL6" i="3"/>
  <c r="AL2" i="3"/>
  <c r="AK15" i="3"/>
  <c r="AL10" i="3"/>
  <c r="AK6" i="3"/>
  <c r="AJ15" i="3"/>
  <c r="AK10" i="3"/>
  <c r="AJ6" i="3"/>
  <c r="AJ2" i="3"/>
  <c r="AJ14" i="3"/>
  <c r="AJ9" i="3"/>
  <c r="AJ5" i="3"/>
  <c r="AL14" i="3"/>
  <c r="AK14" i="3"/>
  <c r="AK13" i="3"/>
  <c r="AJ13" i="3"/>
  <c r="AJ10" i="3"/>
  <c r="AK9" i="3"/>
  <c r="AL8" i="3"/>
  <c r="AK8" i="3"/>
  <c r="AL5" i="3"/>
  <c r="AK5" i="3"/>
  <c r="AL4" i="3"/>
  <c r="AK4" i="3"/>
  <c r="AC5" i="4"/>
  <c r="Z5" i="4"/>
  <c r="AI5" i="4"/>
  <c r="W5" i="4"/>
  <c r="Q5" i="4"/>
  <c r="AF5" i="4"/>
  <c r="T5" i="4"/>
  <c r="T5" i="2" s="1"/>
  <c r="AL5" i="4"/>
  <c r="E7" i="4"/>
  <c r="E7" i="2" s="1"/>
  <c r="M7" i="4"/>
  <c r="M7" i="2" s="1"/>
  <c r="I7" i="4"/>
  <c r="I7" i="2" s="1"/>
  <c r="H8" i="4"/>
  <c r="H8" i="2" s="1"/>
  <c r="L8" i="4"/>
  <c r="L8" i="2" s="1"/>
  <c r="D8" i="4"/>
  <c r="D8" i="2" s="1"/>
  <c r="AC11" i="4"/>
  <c r="AL11" i="4"/>
  <c r="AF11" i="4"/>
  <c r="AI11" i="4"/>
  <c r="W11" i="4"/>
  <c r="Z11" i="4"/>
  <c r="T11" i="4"/>
  <c r="Q11" i="4"/>
  <c r="E13" i="4"/>
  <c r="E13" i="2" s="1"/>
  <c r="M13" i="4"/>
  <c r="M13" i="2" s="1"/>
  <c r="I13" i="4"/>
  <c r="I13" i="2" s="1"/>
  <c r="H14" i="4"/>
  <c r="H14" i="2" s="1"/>
  <c r="L14" i="4"/>
  <c r="L14" i="2" s="1"/>
  <c r="D14" i="4"/>
  <c r="D14" i="2" s="1"/>
  <c r="M2" i="12"/>
  <c r="T13" i="3"/>
  <c r="T9" i="3"/>
  <c r="S13" i="3"/>
  <c r="S9" i="3"/>
  <c r="S5" i="3"/>
  <c r="S12" i="3"/>
  <c r="P2" i="12"/>
  <c r="R2" i="3" s="1"/>
  <c r="AH3" i="4"/>
  <c r="AH3" i="2" s="1"/>
  <c r="AI3" i="2" s="1"/>
  <c r="V3" i="4"/>
  <c r="V3" i="2" s="1"/>
  <c r="W3" i="2" s="1"/>
  <c r="Y3" i="4"/>
  <c r="Y3" i="2" s="1"/>
  <c r="Z3" i="2" s="1"/>
  <c r="AB3" i="4"/>
  <c r="AB3" i="2" s="1"/>
  <c r="AC3" i="2" s="1"/>
  <c r="AK3" i="4"/>
  <c r="AK3" i="2" s="1"/>
  <c r="AL3" i="2" s="1"/>
  <c r="AE3" i="4"/>
  <c r="AE3" i="2" s="1"/>
  <c r="AF3" i="2" s="1"/>
  <c r="S3" i="4"/>
  <c r="S3" i="2" s="1"/>
  <c r="AG4" i="4"/>
  <c r="AG4" i="2" s="1"/>
  <c r="AD4" i="4"/>
  <c r="AD4" i="2" s="1"/>
  <c r="O4" i="4"/>
  <c r="O4" i="2" s="1"/>
  <c r="P4" i="2" s="1"/>
  <c r="Q4" i="2" s="1"/>
  <c r="U4" i="4"/>
  <c r="AJ4" i="4"/>
  <c r="AJ4" i="2" s="1"/>
  <c r="AA4" i="4"/>
  <c r="AA4" i="2" s="1"/>
  <c r="R4" i="4"/>
  <c r="R4" i="2" s="1"/>
  <c r="N5" i="4"/>
  <c r="N5" i="2" s="1"/>
  <c r="F5" i="4"/>
  <c r="F5" i="2" s="1"/>
  <c r="J5" i="4"/>
  <c r="J5" i="2" s="1"/>
  <c r="K6" i="4"/>
  <c r="K6" i="2" s="1"/>
  <c r="G6" i="4"/>
  <c r="G6" i="2" s="1"/>
  <c r="C6" i="4"/>
  <c r="AK9" i="4"/>
  <c r="AK9" i="2" s="1"/>
  <c r="AL9" i="2" s="1"/>
  <c r="AE9" i="4"/>
  <c r="AE9" i="2" s="1"/>
  <c r="AF9" i="2" s="1"/>
  <c r="AH9" i="4"/>
  <c r="AH9" i="2" s="1"/>
  <c r="AI9" i="2" s="1"/>
  <c r="V9" i="4"/>
  <c r="V9" i="2" s="1"/>
  <c r="W9" i="2" s="1"/>
  <c r="Y9" i="4"/>
  <c r="Y9" i="2" s="1"/>
  <c r="Z9" i="2" s="1"/>
  <c r="AB9" i="4"/>
  <c r="AB9" i="2" s="1"/>
  <c r="AC9" i="2" s="1"/>
  <c r="P9" i="4"/>
  <c r="S9" i="4"/>
  <c r="S9" i="2" s="1"/>
  <c r="AG10" i="4"/>
  <c r="AG10" i="2" s="1"/>
  <c r="U10" i="4"/>
  <c r="U10" i="2" s="1"/>
  <c r="AA10" i="4"/>
  <c r="AA10" i="2" s="1"/>
  <c r="O10" i="4"/>
  <c r="O10" i="2" s="1"/>
  <c r="P10" i="2" s="1"/>
  <c r="Q10" i="2" s="1"/>
  <c r="AJ10" i="4"/>
  <c r="AJ10" i="2" s="1"/>
  <c r="X10" i="4"/>
  <c r="X10" i="2" s="1"/>
  <c r="N11" i="4"/>
  <c r="N11" i="2" s="1"/>
  <c r="F11" i="4"/>
  <c r="F11" i="2" s="1"/>
  <c r="K12" i="4"/>
  <c r="K12" i="2" s="1"/>
  <c r="G12" i="4"/>
  <c r="G12" i="2" s="1"/>
  <c r="C12" i="4"/>
  <c r="C12" i="2" s="1"/>
  <c r="AH15" i="4"/>
  <c r="AH15" i="2" s="1"/>
  <c r="AI15" i="2" s="1"/>
  <c r="V15" i="4"/>
  <c r="V15" i="2" s="1"/>
  <c r="W15" i="2" s="1"/>
  <c r="Y15" i="4"/>
  <c r="Y15" i="2" s="1"/>
  <c r="Z15" i="2" s="1"/>
  <c r="AB15" i="4"/>
  <c r="AB15" i="2" s="1"/>
  <c r="AC15" i="2" s="1"/>
  <c r="AK15" i="4"/>
  <c r="AK15" i="2" s="1"/>
  <c r="AL15" i="2" s="1"/>
  <c r="AE15" i="4"/>
  <c r="AE15" i="2" s="1"/>
  <c r="AF15" i="2" s="1"/>
  <c r="S15" i="4"/>
  <c r="S15" i="2" s="1"/>
  <c r="P15" i="4"/>
  <c r="O16" i="12"/>
  <c r="H17" i="12"/>
  <c r="Q13" i="3"/>
  <c r="E3" i="3"/>
  <c r="E6" i="3"/>
  <c r="E9" i="3"/>
  <c r="E12" i="3"/>
  <c r="E15" i="3"/>
  <c r="O10" i="3"/>
  <c r="P16" i="3"/>
  <c r="P3" i="3"/>
  <c r="T6" i="3"/>
  <c r="S11" i="3"/>
  <c r="T16" i="3"/>
  <c r="AA6" i="3"/>
  <c r="AB13" i="3"/>
  <c r="AF2" i="3"/>
  <c r="AF10" i="3"/>
  <c r="AI4" i="3"/>
  <c r="AH15" i="3"/>
  <c r="Q2" i="3"/>
  <c r="Q14" i="3"/>
  <c r="F3" i="3"/>
  <c r="F6" i="3"/>
  <c r="F9" i="3"/>
  <c r="F12" i="3"/>
  <c r="F15" i="3"/>
  <c r="O9" i="3"/>
  <c r="P15" i="3"/>
  <c r="R7" i="3"/>
  <c r="T11" i="3"/>
  <c r="AB6" i="3"/>
  <c r="AC13" i="3"/>
  <c r="AD3" i="3"/>
  <c r="AD11" i="3"/>
  <c r="AG6" i="3"/>
  <c r="AI15" i="3"/>
  <c r="Q3" i="3"/>
  <c r="Q15" i="3"/>
  <c r="C4" i="3"/>
  <c r="C7" i="3"/>
  <c r="C10" i="3"/>
  <c r="C13" i="3"/>
  <c r="O8" i="3"/>
  <c r="P14" i="3"/>
  <c r="R3" i="3"/>
  <c r="S7" i="3"/>
  <c r="R12" i="3"/>
  <c r="AC6" i="3"/>
  <c r="AA14" i="3"/>
  <c r="AE3" i="3"/>
  <c r="AE11" i="3"/>
  <c r="AH7" i="3"/>
  <c r="AH16" i="3"/>
  <c r="AA13" i="3"/>
  <c r="AA9" i="3"/>
  <c r="AA5" i="3"/>
  <c r="AC16" i="3"/>
  <c r="AC12" i="3"/>
  <c r="AC8" i="3"/>
  <c r="AC4" i="3"/>
  <c r="AC15" i="3"/>
  <c r="AC11" i="3"/>
  <c r="AC7" i="3"/>
  <c r="AC3" i="3"/>
  <c r="AB15" i="3"/>
  <c r="AB11" i="3"/>
  <c r="AB7" i="3"/>
  <c r="AB3" i="3"/>
  <c r="AA15" i="3"/>
  <c r="AA11" i="3"/>
  <c r="AA7" i="3"/>
  <c r="AA3" i="3"/>
  <c r="Q2" i="12"/>
  <c r="I2" i="3" s="1"/>
  <c r="I3" i="4"/>
  <c r="I3" i="2" s="1"/>
  <c r="E3" i="4"/>
  <c r="E3" i="2" s="1"/>
  <c r="M3" i="4"/>
  <c r="M3" i="2" s="1"/>
  <c r="D4" i="4"/>
  <c r="D4" i="2" s="1"/>
  <c r="H4" i="4"/>
  <c r="H4" i="2" s="1"/>
  <c r="L4" i="4"/>
  <c r="L4" i="2" s="1"/>
  <c r="AC7" i="4"/>
  <c r="AL7" i="4"/>
  <c r="AF7" i="4"/>
  <c r="AI7" i="4"/>
  <c r="W7" i="4"/>
  <c r="Z7" i="4"/>
  <c r="T7" i="4"/>
  <c r="T7" i="2" s="1"/>
  <c r="Q7" i="4"/>
  <c r="I9" i="4"/>
  <c r="I9" i="2" s="1"/>
  <c r="E9" i="4"/>
  <c r="E9" i="2" s="1"/>
  <c r="M9" i="4"/>
  <c r="M9" i="2" s="1"/>
  <c r="D10" i="4"/>
  <c r="D10" i="2" s="1"/>
  <c r="H10" i="4"/>
  <c r="H10" i="2" s="1"/>
  <c r="AC13" i="4"/>
  <c r="Z13" i="4"/>
  <c r="W13" i="4"/>
  <c r="Q13" i="4"/>
  <c r="AI13" i="4"/>
  <c r="AF13" i="4"/>
  <c r="T13" i="4"/>
  <c r="T13" i="2" s="1"/>
  <c r="I15" i="4"/>
  <c r="I15" i="2" s="1"/>
  <c r="E15" i="4"/>
  <c r="E15" i="2" s="1"/>
  <c r="M15" i="4"/>
  <c r="M15" i="2" s="1"/>
  <c r="Q4" i="3"/>
  <c r="Q16" i="3"/>
  <c r="D4" i="3"/>
  <c r="D7" i="3"/>
  <c r="D10" i="3"/>
  <c r="D13" i="3"/>
  <c r="D16" i="3"/>
  <c r="O7" i="3"/>
  <c r="P13" i="3"/>
  <c r="S3" i="3"/>
  <c r="T7" i="3"/>
  <c r="T12" i="3"/>
  <c r="AA8" i="3"/>
  <c r="AB14" i="3"/>
  <c r="AF3" i="3"/>
  <c r="AF11" i="3"/>
  <c r="AI7" i="3"/>
  <c r="P3" i="4"/>
  <c r="O4" i="9"/>
  <c r="AJ4" i="9"/>
  <c r="D4" i="9"/>
  <c r="U4" i="9"/>
  <c r="L4" i="9"/>
  <c r="K4" i="9"/>
  <c r="AG4" i="9"/>
  <c r="AD4" i="9"/>
  <c r="R4" i="9"/>
  <c r="AA4" i="9"/>
  <c r="X4" i="9"/>
  <c r="G4" i="9"/>
  <c r="AF4" i="9"/>
  <c r="Q4" i="9"/>
  <c r="AL4" i="9"/>
  <c r="W4" i="9"/>
  <c r="AC4" i="9"/>
  <c r="Z4" i="9"/>
  <c r="T4" i="9"/>
  <c r="AI4" i="9"/>
  <c r="M4" i="9"/>
  <c r="I4" i="9"/>
  <c r="H4" i="9"/>
  <c r="B4" i="9"/>
  <c r="AD14" i="3"/>
  <c r="AD10" i="3"/>
  <c r="AD6" i="3"/>
  <c r="AF13" i="3"/>
  <c r="AF9" i="3"/>
  <c r="AF5" i="3"/>
  <c r="AE13" i="3"/>
  <c r="AE9" i="3"/>
  <c r="AE5" i="3"/>
  <c r="AF16" i="3"/>
  <c r="AF12" i="3"/>
  <c r="AF8" i="3"/>
  <c r="AF4" i="3"/>
  <c r="AE12" i="3"/>
  <c r="AE8" i="3"/>
  <c r="AE4" i="3"/>
  <c r="AD16" i="3"/>
  <c r="AD12" i="3"/>
  <c r="AD8" i="3"/>
  <c r="AD4" i="3"/>
  <c r="T2" i="12"/>
  <c r="K2" i="3" s="1"/>
  <c r="J3" i="4"/>
  <c r="J3" i="2" s="1"/>
  <c r="F3" i="4"/>
  <c r="F3" i="2" s="1"/>
  <c r="C4" i="4"/>
  <c r="C4" i="2" s="1"/>
  <c r="G4" i="4"/>
  <c r="G4" i="2" s="1"/>
  <c r="AH7" i="4"/>
  <c r="AH7" i="2" s="1"/>
  <c r="AI7" i="2" s="1"/>
  <c r="V7" i="4"/>
  <c r="V7" i="2" s="1"/>
  <c r="W7" i="2" s="1"/>
  <c r="Y7" i="4"/>
  <c r="Y7" i="2" s="1"/>
  <c r="Z7" i="2" s="1"/>
  <c r="AB7" i="4"/>
  <c r="AB7" i="2" s="1"/>
  <c r="AC7" i="2" s="1"/>
  <c r="AK7" i="4"/>
  <c r="AK7" i="2" s="1"/>
  <c r="AL7" i="2" s="1"/>
  <c r="AE7" i="4"/>
  <c r="AE7" i="2" s="1"/>
  <c r="AF7" i="2" s="1"/>
  <c r="S7" i="4"/>
  <c r="S7" i="2" s="1"/>
  <c r="P7" i="4"/>
  <c r="AG8" i="4"/>
  <c r="AG8" i="2" s="1"/>
  <c r="U8" i="4"/>
  <c r="U8" i="2" s="1"/>
  <c r="AD8" i="4"/>
  <c r="AD8" i="2" s="1"/>
  <c r="AA8" i="4"/>
  <c r="AA8" i="2" s="1"/>
  <c r="X8" i="4"/>
  <c r="X8" i="2" s="1"/>
  <c r="O8" i="4"/>
  <c r="O8" i="2" s="1"/>
  <c r="P8" i="2" s="1"/>
  <c r="Q8" i="2" s="1"/>
  <c r="R8" i="4"/>
  <c r="R8" i="2" s="1"/>
  <c r="AJ8" i="4"/>
  <c r="AJ8" i="2" s="1"/>
  <c r="J9" i="4"/>
  <c r="J9" i="2" s="1"/>
  <c r="N9" i="4"/>
  <c r="N9" i="2" s="1"/>
  <c r="F9" i="4"/>
  <c r="F9" i="2" s="1"/>
  <c r="C10" i="4"/>
  <c r="C10" i="2" s="1"/>
  <c r="G10" i="4"/>
  <c r="G10" i="2" s="1"/>
  <c r="K10" i="4"/>
  <c r="K10" i="2" s="1"/>
  <c r="AK13" i="4"/>
  <c r="AK13" i="2" s="1"/>
  <c r="AL13" i="2" s="1"/>
  <c r="AE13" i="4"/>
  <c r="AE13" i="2" s="1"/>
  <c r="AF13" i="2" s="1"/>
  <c r="AH13" i="4"/>
  <c r="AH13" i="2" s="1"/>
  <c r="AI13" i="2" s="1"/>
  <c r="V13" i="4"/>
  <c r="V13" i="2" s="1"/>
  <c r="W13" i="2" s="1"/>
  <c r="Y13" i="4"/>
  <c r="Y13" i="2" s="1"/>
  <c r="Z13" i="2" s="1"/>
  <c r="P13" i="4"/>
  <c r="S13" i="4"/>
  <c r="S13" i="2" s="1"/>
  <c r="AG14" i="4"/>
  <c r="AG14" i="2" s="1"/>
  <c r="U14" i="4"/>
  <c r="U14" i="2" s="1"/>
  <c r="AA14" i="4"/>
  <c r="AA14" i="2" s="1"/>
  <c r="O14" i="4"/>
  <c r="O14" i="2" s="1"/>
  <c r="P14" i="2" s="1"/>
  <c r="Q14" i="2" s="1"/>
  <c r="R14" i="4"/>
  <c r="R14" i="2" s="1"/>
  <c r="X14" i="4"/>
  <c r="X14" i="2" s="1"/>
  <c r="J15" i="4"/>
  <c r="J15" i="2" s="1"/>
  <c r="F15" i="4"/>
  <c r="F15" i="2" s="1"/>
  <c r="N15" i="4"/>
  <c r="N15" i="2" s="1"/>
  <c r="Q5" i="3"/>
  <c r="E4" i="3"/>
  <c r="E7" i="3"/>
  <c r="E10" i="3"/>
  <c r="E13" i="3"/>
  <c r="O6" i="3"/>
  <c r="P12" i="3"/>
  <c r="T3" i="3"/>
  <c r="R8" i="3"/>
  <c r="R13" i="3"/>
  <c r="AB8" i="3"/>
  <c r="AC14" i="3"/>
  <c r="AD5" i="3"/>
  <c r="AD13" i="3"/>
  <c r="AH8" i="3"/>
  <c r="C14" i="4"/>
  <c r="C14" i="2" s="1"/>
  <c r="AB13" i="4"/>
  <c r="AB13" i="2" s="1"/>
  <c r="AC13" i="2" s="1"/>
  <c r="P4" i="9"/>
  <c r="AK4" i="9"/>
  <c r="V4" i="9"/>
  <c r="AB4" i="9"/>
  <c r="N4" i="9"/>
  <c r="AH4" i="9"/>
  <c r="AE4" i="9"/>
  <c r="J4" i="9"/>
  <c r="Y4" i="9"/>
  <c r="AM4" i="9"/>
  <c r="S4" i="9"/>
  <c r="AG15" i="3"/>
  <c r="AG11" i="3"/>
  <c r="AG7" i="3"/>
  <c r="AG3" i="3"/>
  <c r="AI14" i="3"/>
  <c r="AI10" i="3"/>
  <c r="AI6" i="3"/>
  <c r="AI2" i="3"/>
  <c r="AH14" i="3"/>
  <c r="AH10" i="3"/>
  <c r="AH6" i="3"/>
  <c r="AH2" i="3"/>
  <c r="AI13" i="3"/>
  <c r="AI9" i="3"/>
  <c r="AI5" i="3"/>
  <c r="AH13" i="3"/>
  <c r="AH9" i="3"/>
  <c r="AH5" i="3"/>
  <c r="AG13" i="3"/>
  <c r="AG9" i="3"/>
  <c r="AG5" i="3"/>
  <c r="AG16" i="3"/>
  <c r="AG12" i="3"/>
  <c r="AG8" i="3"/>
  <c r="AG4" i="3"/>
  <c r="V2" i="12"/>
  <c r="L3" i="4"/>
  <c r="L3" i="2" s="1"/>
  <c r="H3" i="4"/>
  <c r="H3" i="2" s="1"/>
  <c r="AL6" i="4"/>
  <c r="AF6" i="4"/>
  <c r="Z6" i="4"/>
  <c r="AC6" i="4"/>
  <c r="T6" i="4"/>
  <c r="T6" i="2" s="1"/>
  <c r="W6" i="4"/>
  <c r="Q6" i="4"/>
  <c r="M8" i="4"/>
  <c r="M8" i="2" s="1"/>
  <c r="I8" i="4"/>
  <c r="I8" i="2" s="1"/>
  <c r="L9" i="4"/>
  <c r="L9" i="2" s="1"/>
  <c r="H9" i="4"/>
  <c r="H9" i="2" s="1"/>
  <c r="Z12" i="4"/>
  <c r="AL12" i="4"/>
  <c r="AF12" i="4"/>
  <c r="W12" i="4"/>
  <c r="AI12" i="4"/>
  <c r="AC12" i="4"/>
  <c r="T12" i="4"/>
  <c r="T12" i="2" s="1"/>
  <c r="M14" i="4"/>
  <c r="M14" i="2" s="1"/>
  <c r="I14" i="4"/>
  <c r="I14" i="2" s="1"/>
  <c r="E14" i="4"/>
  <c r="E14" i="2" s="1"/>
  <c r="L15" i="4"/>
  <c r="L15" i="2" s="1"/>
  <c r="H15" i="4"/>
  <c r="H15" i="2" s="1"/>
  <c r="AL1" i="2"/>
  <c r="AL1" i="4"/>
  <c r="Q6" i="3"/>
  <c r="F4" i="3"/>
  <c r="F7" i="3"/>
  <c r="F10" i="3"/>
  <c r="F13" i="3"/>
  <c r="O5" i="3"/>
  <c r="P11" i="3"/>
  <c r="R4" i="3"/>
  <c r="S8" i="3"/>
  <c r="R14" i="3"/>
  <c r="AA2" i="3"/>
  <c r="AB9" i="3"/>
  <c r="AA16" i="3"/>
  <c r="AE6" i="3"/>
  <c r="AE14" i="3"/>
  <c r="AI8" i="3"/>
  <c r="K15" i="4"/>
  <c r="K15" i="2" s="1"/>
  <c r="G15" i="4"/>
  <c r="G15" i="2" s="1"/>
  <c r="C15" i="4"/>
  <c r="C15" i="2" s="1"/>
  <c r="V16" i="12"/>
  <c r="Q7" i="3"/>
  <c r="C5" i="3"/>
  <c r="C8" i="3"/>
  <c r="C11" i="3"/>
  <c r="C14" i="3"/>
  <c r="O16" i="3"/>
  <c r="O4" i="3"/>
  <c r="P10" i="3"/>
  <c r="S4" i="3"/>
  <c r="T8" i="3"/>
  <c r="S14" i="3"/>
  <c r="AB2" i="3"/>
  <c r="AC9" i="3"/>
  <c r="AF6" i="3"/>
  <c r="AF14" i="3"/>
  <c r="AG10" i="3"/>
  <c r="D15" i="4"/>
  <c r="D15" i="2" s="1"/>
  <c r="R10" i="4"/>
  <c r="R10" i="2" s="1"/>
  <c r="V17" i="12"/>
  <c r="Q8" i="3"/>
  <c r="D5" i="3"/>
  <c r="D8" i="3"/>
  <c r="D11" i="3"/>
  <c r="D14" i="3"/>
  <c r="O15" i="3"/>
  <c r="O3" i="3"/>
  <c r="P9" i="3"/>
  <c r="T4" i="3"/>
  <c r="R9" i="3"/>
  <c r="T14" i="3"/>
  <c r="AC2" i="3"/>
  <c r="AA10" i="3"/>
  <c r="AD7" i="3"/>
  <c r="AD15" i="3"/>
  <c r="AH11" i="3"/>
  <c r="Q12" i="4"/>
  <c r="AK5" i="4"/>
  <c r="AK5" i="2" s="1"/>
  <c r="AL5" i="2" s="1"/>
  <c r="AE5" i="4"/>
  <c r="AE5" i="2" s="1"/>
  <c r="AF5" i="2" s="1"/>
  <c r="AH5" i="4"/>
  <c r="AH5" i="2" s="1"/>
  <c r="AI5" i="2" s="1"/>
  <c r="Y5" i="4"/>
  <c r="Y5" i="2" s="1"/>
  <c r="Z5" i="2" s="1"/>
  <c r="V5" i="4"/>
  <c r="V5" i="2" s="1"/>
  <c r="W5" i="2" s="1"/>
  <c r="P5" i="4"/>
  <c r="AB5" i="4"/>
  <c r="AB5" i="2" s="1"/>
  <c r="AC5" i="2" s="1"/>
  <c r="S5" i="4"/>
  <c r="S5" i="2" s="1"/>
  <c r="AG6" i="4"/>
  <c r="AG6" i="2" s="1"/>
  <c r="AA6" i="4"/>
  <c r="AA6" i="2" s="1"/>
  <c r="O6" i="4"/>
  <c r="O6" i="2" s="1"/>
  <c r="P6" i="2" s="1"/>
  <c r="Q6" i="2" s="1"/>
  <c r="AD6" i="4"/>
  <c r="AD6" i="2" s="1"/>
  <c r="AJ6" i="4"/>
  <c r="AJ6" i="2" s="1"/>
  <c r="U6" i="4"/>
  <c r="U6" i="2" s="1"/>
  <c r="R6" i="4"/>
  <c r="R6" i="2" s="1"/>
  <c r="N7" i="4"/>
  <c r="N7" i="2" s="1"/>
  <c r="J7" i="4"/>
  <c r="J7" i="2" s="1"/>
  <c r="K8" i="4"/>
  <c r="K8" i="2" s="1"/>
  <c r="G8" i="4"/>
  <c r="G8" i="2" s="1"/>
  <c r="AH11" i="4"/>
  <c r="AH11" i="2" s="1"/>
  <c r="AI11" i="2" s="1"/>
  <c r="V11" i="4"/>
  <c r="V11" i="2" s="1"/>
  <c r="W11" i="2" s="1"/>
  <c r="Y11" i="4"/>
  <c r="Y11" i="2" s="1"/>
  <c r="Z11" i="2" s="1"/>
  <c r="AB11" i="4"/>
  <c r="AB11" i="2" s="1"/>
  <c r="AC11" i="2" s="1"/>
  <c r="AK11" i="4"/>
  <c r="AK11" i="2" s="1"/>
  <c r="AL11" i="2" s="1"/>
  <c r="AE11" i="4"/>
  <c r="AE11" i="2" s="1"/>
  <c r="AF11" i="2" s="1"/>
  <c r="S11" i="4"/>
  <c r="S11" i="2" s="1"/>
  <c r="P11" i="4"/>
  <c r="AG12" i="4"/>
  <c r="AG12" i="2" s="1"/>
  <c r="U12" i="4"/>
  <c r="U12" i="2" s="1"/>
  <c r="X12" i="4"/>
  <c r="X12" i="2" s="1"/>
  <c r="O12" i="4"/>
  <c r="O12" i="2" s="1"/>
  <c r="P12" i="2" s="1"/>
  <c r="Q12" i="2" s="1"/>
  <c r="AJ12" i="4"/>
  <c r="AJ12" i="2" s="1"/>
  <c r="AA12" i="4"/>
  <c r="AA12" i="2" s="1"/>
  <c r="N13" i="4"/>
  <c r="N13" i="2" s="1"/>
  <c r="F13" i="4"/>
  <c r="F13" i="2" s="1"/>
  <c r="Q9" i="3"/>
  <c r="C2" i="3"/>
  <c r="E5" i="3"/>
  <c r="E8" i="3"/>
  <c r="E11" i="3"/>
  <c r="E14" i="3"/>
  <c r="O14" i="3"/>
  <c r="P8" i="3"/>
  <c r="R5" i="3"/>
  <c r="R10" i="3"/>
  <c r="R15" i="3"/>
  <c r="AA4" i="3"/>
  <c r="AB10" i="3"/>
  <c r="AE7" i="3"/>
  <c r="AE15" i="3"/>
  <c r="AG2" i="3"/>
  <c r="AI11" i="3"/>
  <c r="J11" i="4"/>
  <c r="J11" i="2" s="1"/>
  <c r="N3" i="4"/>
  <c r="N3" i="2" s="1"/>
  <c r="AL13" i="4"/>
  <c r="Q10" i="3"/>
  <c r="F2" i="3"/>
  <c r="F5" i="3"/>
  <c r="F8" i="3"/>
  <c r="F11" i="3"/>
  <c r="F14" i="3"/>
  <c r="O13" i="3"/>
  <c r="P7" i="3"/>
  <c r="T5" i="3"/>
  <c r="S10" i="3"/>
  <c r="S15" i="3"/>
  <c r="AB4" i="3"/>
  <c r="AC10" i="3"/>
  <c r="AF7" i="3"/>
  <c r="AF15" i="3"/>
  <c r="AH3" i="3"/>
  <c r="AH12" i="3"/>
  <c r="K4" i="4"/>
  <c r="K4" i="2" s="1"/>
  <c r="X4" i="4"/>
  <c r="X4" i="2" s="1"/>
  <c r="AD10" i="4"/>
  <c r="AD10" i="2" s="1"/>
  <c r="AJ14" i="4"/>
  <c r="AJ14" i="2" s="1"/>
  <c r="Q1" i="2"/>
  <c r="Q11" i="3"/>
  <c r="C3" i="3"/>
  <c r="C6" i="3"/>
  <c r="C9" i="3"/>
  <c r="C12" i="3"/>
  <c r="C15" i="3"/>
  <c r="O12" i="3"/>
  <c r="R6" i="3"/>
  <c r="T10" i="3"/>
  <c r="T15" i="3"/>
  <c r="AB5" i="3"/>
  <c r="AA12" i="3"/>
  <c r="AD9" i="3"/>
  <c r="AI3" i="3"/>
  <c r="AI12" i="3"/>
  <c r="J13" i="4"/>
  <c r="J13" i="2" s="1"/>
  <c r="X6" i="4"/>
  <c r="X6" i="2" s="1"/>
  <c r="AD12" i="4"/>
  <c r="AD12" i="2" s="1"/>
  <c r="O2" i="3"/>
  <c r="P6" i="3"/>
  <c r="AC3" i="4"/>
  <c r="AL3" i="4"/>
  <c r="AF3" i="4"/>
  <c r="AI3" i="4"/>
  <c r="W3" i="4"/>
  <c r="Z3" i="4"/>
  <c r="T3" i="4"/>
  <c r="T3" i="2" s="1"/>
  <c r="Q3" i="4"/>
  <c r="M5" i="4"/>
  <c r="M5" i="2" s="1"/>
  <c r="I5" i="4"/>
  <c r="I5" i="2" s="1"/>
  <c r="E5" i="4"/>
  <c r="E5" i="2" s="1"/>
  <c r="L6" i="4"/>
  <c r="L6" i="2" s="1"/>
  <c r="H6" i="4"/>
  <c r="H6" i="2" s="1"/>
  <c r="D6" i="4"/>
  <c r="D6" i="2" s="1"/>
  <c r="AC9" i="4"/>
  <c r="Z9" i="4"/>
  <c r="Q9" i="4"/>
  <c r="AL9" i="4"/>
  <c r="T9" i="4"/>
  <c r="T9" i="2" s="1"/>
  <c r="W9" i="4"/>
  <c r="AI9" i="4"/>
  <c r="M11" i="4"/>
  <c r="M11" i="2" s="1"/>
  <c r="I11" i="4"/>
  <c r="I11" i="2" s="1"/>
  <c r="E11" i="4"/>
  <c r="E11" i="2" s="1"/>
  <c r="L12" i="4"/>
  <c r="L12" i="2" s="1"/>
  <c r="H12" i="4"/>
  <c r="H12" i="2" s="1"/>
  <c r="D12" i="4"/>
  <c r="D12" i="2" s="1"/>
  <c r="AC15" i="4"/>
  <c r="AL15" i="4"/>
  <c r="AF15" i="4"/>
  <c r="AI15" i="4"/>
  <c r="W15" i="4"/>
  <c r="T15" i="4"/>
  <c r="T15" i="2" s="1"/>
  <c r="Z15" i="4"/>
  <c r="Q15" i="4"/>
  <c r="D17" i="12"/>
  <c r="D18" i="12" s="1"/>
  <c r="D19" i="12" s="1"/>
  <c r="D20" i="12" s="1"/>
  <c r="D21" i="12" s="1"/>
  <c r="Q12" i="3"/>
  <c r="D3" i="3"/>
  <c r="D6" i="3"/>
  <c r="D9" i="3"/>
  <c r="D12" i="3"/>
  <c r="D15" i="3"/>
  <c r="O11" i="3"/>
  <c r="P4" i="3"/>
  <c r="S6" i="3"/>
  <c r="R11" i="3"/>
  <c r="R16" i="3"/>
  <c r="AC5" i="3"/>
  <c r="AB12" i="3"/>
  <c r="AE10" i="3"/>
  <c r="AH4" i="3"/>
  <c r="AG14" i="3"/>
  <c r="D3" i="4"/>
  <c r="D3" i="2" s="1"/>
  <c r="G14" i="4"/>
  <c r="G14" i="2" s="1"/>
  <c r="AD14" i="4"/>
  <c r="AD14" i="2" s="1"/>
  <c r="AK5" i="9"/>
  <c r="V5" i="9"/>
  <c r="AB5" i="9"/>
  <c r="N5" i="9"/>
  <c r="AH5" i="9"/>
  <c r="S5" i="9"/>
  <c r="P5" i="9"/>
  <c r="B5" i="9"/>
  <c r="D5" i="9"/>
  <c r="AJ5" i="9"/>
  <c r="U5" i="9"/>
  <c r="L5" i="9"/>
  <c r="AA5" i="9"/>
  <c r="AG5" i="9"/>
  <c r="R5" i="9"/>
  <c r="O5" i="9"/>
  <c r="AF5" i="9"/>
  <c r="Q5" i="9"/>
  <c r="AL5" i="9"/>
  <c r="W5" i="9"/>
  <c r="AC5" i="9"/>
  <c r="M5" i="9"/>
  <c r="B6" i="9"/>
  <c r="D6" i="9"/>
  <c r="U6" i="9"/>
  <c r="L6" i="9"/>
  <c r="AA6" i="9"/>
  <c r="K6" i="9"/>
  <c r="R6" i="9"/>
  <c r="H6" i="9"/>
  <c r="AJ6" i="9"/>
  <c r="Q6" i="9"/>
  <c r="AL6" i="9"/>
  <c r="W6" i="9"/>
  <c r="AC6" i="9"/>
  <c r="M6" i="9"/>
  <c r="AI6" i="9"/>
  <c r="AF6" i="9"/>
  <c r="K5" i="9"/>
  <c r="AD5" i="9"/>
  <c r="I5" i="9"/>
  <c r="O6" i="9"/>
  <c r="AD6" i="9"/>
  <c r="I6" i="9"/>
  <c r="AM5" i="9"/>
  <c r="AG6" i="9"/>
  <c r="Y5" i="9"/>
  <c r="T5" i="9"/>
  <c r="B2" i="9"/>
  <c r="D2" i="9"/>
  <c r="G2" i="9"/>
  <c r="I2" i="9"/>
  <c r="J2" i="9"/>
  <c r="V11" i="9"/>
  <c r="K2" i="9"/>
  <c r="X11" i="9"/>
  <c r="T11" i="9"/>
  <c r="N2" i="9"/>
  <c r="Y11" i="9"/>
  <c r="AA2" i="9"/>
  <c r="W2" i="9"/>
  <c r="AB2" i="9"/>
  <c r="AM11" i="9"/>
  <c r="U2" i="9"/>
  <c r="AG11" i="9"/>
  <c r="Q2" i="9"/>
  <c r="AC11" i="9"/>
  <c r="V2" i="9"/>
  <c r="AH11" i="9"/>
  <c r="K11" i="9"/>
  <c r="AJ2" i="9"/>
  <c r="AF2" i="9"/>
  <c r="N11" i="9"/>
  <c r="AK2" i="9"/>
  <c r="O2" i="9"/>
  <c r="AA11" i="9"/>
  <c r="W11" i="9"/>
  <c r="P2" i="9"/>
  <c r="AD2" i="9"/>
  <c r="L11" i="9"/>
  <c r="G8" i="9"/>
  <c r="K8" i="9"/>
  <c r="O8" i="9"/>
  <c r="R8" i="9"/>
  <c r="U8" i="9"/>
  <c r="X8" i="9"/>
  <c r="AA8" i="9"/>
  <c r="AD8" i="9"/>
  <c r="AG8" i="9"/>
  <c r="AJ8" i="9"/>
  <c r="H8" i="9"/>
  <c r="L8" i="9"/>
  <c r="I8" i="9"/>
  <c r="D7" i="9"/>
  <c r="B7" i="9"/>
  <c r="M8" i="9"/>
  <c r="Q8" i="9"/>
  <c r="T8" i="9"/>
  <c r="W8" i="9"/>
  <c r="Z8" i="9"/>
  <c r="AC8" i="9"/>
  <c r="AF8" i="9"/>
  <c r="AI8" i="9"/>
  <c r="J8" i="9"/>
  <c r="N8" i="9"/>
  <c r="P8" i="9"/>
  <c r="S8" i="9"/>
  <c r="V8" i="9"/>
  <c r="Y8" i="9"/>
  <c r="AB8" i="9"/>
  <c r="AE8" i="9"/>
  <c r="AH8" i="9"/>
  <c r="AK8" i="9"/>
  <c r="G9" i="9"/>
  <c r="K9" i="9"/>
  <c r="O9" i="9"/>
  <c r="R9" i="9"/>
  <c r="U9" i="9"/>
  <c r="X9" i="9"/>
  <c r="AA9" i="9"/>
  <c r="AD9" i="9"/>
  <c r="AG9" i="9"/>
  <c r="AJ9" i="9"/>
  <c r="H9" i="9"/>
  <c r="I9" i="9"/>
  <c r="M9" i="9"/>
  <c r="Q9" i="9"/>
  <c r="T9" i="9"/>
  <c r="W9" i="9"/>
  <c r="Z9" i="9"/>
  <c r="AC9" i="9"/>
  <c r="AF9" i="9"/>
  <c r="AI9" i="9"/>
  <c r="J9" i="9"/>
  <c r="N9" i="9"/>
  <c r="P9" i="9"/>
  <c r="S9" i="9"/>
  <c r="V9" i="9"/>
  <c r="Y9" i="9"/>
  <c r="AB9" i="9"/>
  <c r="AE9" i="9"/>
  <c r="AH9" i="9"/>
  <c r="AK9" i="9"/>
  <c r="G10" i="9"/>
  <c r="K10" i="9"/>
  <c r="O10" i="9"/>
  <c r="R10" i="9"/>
  <c r="U10" i="9"/>
  <c r="X10" i="9"/>
  <c r="AA10" i="9"/>
  <c r="AD10" i="9"/>
  <c r="AG10" i="9"/>
  <c r="AJ10" i="9"/>
  <c r="H10" i="9"/>
  <c r="I10" i="9"/>
  <c r="M10" i="9"/>
  <c r="Q10" i="9"/>
  <c r="T10" i="9"/>
  <c r="W10" i="9"/>
  <c r="Z10" i="9"/>
  <c r="AC10" i="9"/>
  <c r="AF10" i="9"/>
  <c r="AI10" i="9"/>
  <c r="J10" i="9"/>
  <c r="N10" i="9"/>
  <c r="P10" i="9"/>
  <c r="S10" i="9"/>
  <c r="V10" i="9"/>
  <c r="Y10" i="9"/>
  <c r="AB10" i="9"/>
  <c r="AE10" i="9"/>
  <c r="AH10" i="9"/>
  <c r="AK10" i="9"/>
  <c r="G12" i="9"/>
  <c r="K12" i="9"/>
  <c r="O12" i="9"/>
  <c r="R12" i="9"/>
  <c r="U12" i="9"/>
  <c r="X12" i="9"/>
  <c r="AA12" i="9"/>
  <c r="AD12" i="9"/>
  <c r="AG12" i="9"/>
  <c r="AJ12" i="9"/>
  <c r="H12" i="9"/>
  <c r="L12" i="9"/>
  <c r="I12" i="9"/>
  <c r="D3" i="9"/>
  <c r="B3" i="9"/>
  <c r="M12" i="9"/>
  <c r="Q12" i="9"/>
  <c r="T12" i="9"/>
  <c r="W12" i="9"/>
  <c r="Z12" i="9"/>
  <c r="AC12" i="9"/>
  <c r="AF12" i="9"/>
  <c r="AI12" i="9"/>
  <c r="J12" i="9"/>
  <c r="N12" i="9"/>
  <c r="P12" i="9"/>
  <c r="S12" i="9"/>
  <c r="V12" i="9"/>
  <c r="Y12" i="9"/>
  <c r="AB12" i="9"/>
  <c r="AE12" i="9"/>
  <c r="AH12" i="9"/>
  <c r="AK12" i="9"/>
  <c r="G13" i="9"/>
  <c r="K13" i="9"/>
  <c r="O13" i="9"/>
  <c r="R13" i="9"/>
  <c r="U13" i="9"/>
  <c r="X13" i="9"/>
  <c r="AA13" i="9"/>
  <c r="AD13" i="9"/>
  <c r="AG13" i="9"/>
  <c r="AJ13" i="9"/>
  <c r="H13" i="9"/>
  <c r="I13" i="9"/>
  <c r="M13" i="9"/>
  <c r="Q13" i="9"/>
  <c r="T13" i="9"/>
  <c r="W13" i="9"/>
  <c r="Z13" i="9"/>
  <c r="AC13" i="9"/>
  <c r="AF13" i="9"/>
  <c r="AI13" i="9"/>
  <c r="J13" i="9"/>
  <c r="N13" i="9"/>
  <c r="P13" i="9"/>
  <c r="S13" i="9"/>
  <c r="V13" i="9"/>
  <c r="Y13" i="9"/>
  <c r="AB13" i="9"/>
  <c r="AE13" i="9"/>
  <c r="AH13" i="9"/>
  <c r="AK13" i="9"/>
  <c r="G3" i="9"/>
  <c r="K3" i="9"/>
  <c r="O3" i="9"/>
  <c r="R3" i="9"/>
  <c r="U3" i="9"/>
  <c r="X3" i="9"/>
  <c r="AA3" i="9"/>
  <c r="AD3" i="9"/>
  <c r="AG3" i="9"/>
  <c r="AJ3" i="9"/>
  <c r="H3" i="9"/>
  <c r="I3" i="9"/>
  <c r="D12" i="9"/>
  <c r="M3" i="9"/>
  <c r="Q3" i="9"/>
  <c r="T3" i="9"/>
  <c r="W3" i="9"/>
  <c r="Z3" i="9"/>
  <c r="AC3" i="9"/>
  <c r="AF3" i="9"/>
  <c r="AI3" i="9"/>
  <c r="J3" i="9"/>
  <c r="N3" i="9"/>
  <c r="P3" i="9"/>
  <c r="S3" i="9"/>
  <c r="V3" i="9"/>
  <c r="Y3" i="9"/>
  <c r="AB3" i="9"/>
  <c r="AE3" i="9"/>
  <c r="AH3" i="9"/>
  <c r="AK3" i="9"/>
  <c r="G7" i="9"/>
  <c r="K7" i="9"/>
  <c r="O7" i="9"/>
  <c r="R7" i="9"/>
  <c r="U7" i="9"/>
  <c r="X7" i="9"/>
  <c r="AA7" i="9"/>
  <c r="AD7" i="9"/>
  <c r="AG7" i="9"/>
  <c r="AJ7" i="9"/>
  <c r="H7" i="9"/>
  <c r="I7" i="9"/>
  <c r="D8" i="9"/>
  <c r="M7" i="9"/>
  <c r="Q7" i="9"/>
  <c r="T7" i="9"/>
  <c r="W7" i="9"/>
  <c r="Z7" i="9"/>
  <c r="AC7" i="9"/>
  <c r="AF7" i="9"/>
  <c r="AI7" i="9"/>
  <c r="J7" i="9"/>
  <c r="N7" i="9"/>
  <c r="P7" i="9"/>
  <c r="S7" i="9"/>
  <c r="V7" i="9"/>
  <c r="Y7" i="9"/>
  <c r="AB7" i="9"/>
  <c r="AE7" i="9"/>
  <c r="AH7" i="9"/>
  <c r="AK7" i="9"/>
  <c r="W1" i="5"/>
  <c r="W1" i="9"/>
  <c r="AF1" i="5"/>
  <c r="AF1" i="9"/>
  <c r="AC1" i="5"/>
  <c r="AC1" i="9"/>
  <c r="Z1" i="9"/>
  <c r="Z1" i="5"/>
  <c r="O1" i="9"/>
  <c r="O1" i="5"/>
  <c r="Q1" i="5"/>
  <c r="Q1" i="9"/>
  <c r="O1" i="2"/>
  <c r="P1" i="3"/>
  <c r="Q1" i="4"/>
  <c r="P1" i="2"/>
  <c r="AK1" i="4"/>
  <c r="W1" i="2"/>
  <c r="AB1" i="4"/>
  <c r="AF1" i="4"/>
  <c r="AE1" i="4"/>
  <c r="Y1" i="2"/>
  <c r="AK1" i="3"/>
  <c r="AK1" i="9" s="1"/>
  <c r="AC1" i="4"/>
  <c r="Z1" i="2"/>
  <c r="AH1" i="3"/>
  <c r="AL1" i="3"/>
  <c r="Y1" i="4"/>
  <c r="AC1" i="2"/>
  <c r="AE1" i="3"/>
  <c r="AE1" i="9" s="1"/>
  <c r="AI1" i="3"/>
  <c r="Z1" i="4"/>
  <c r="AI1" i="4"/>
  <c r="AF1" i="2"/>
  <c r="V1" i="4"/>
  <c r="W1" i="4"/>
  <c r="O1" i="4"/>
  <c r="O5" i="7"/>
  <c r="C892" i="6"/>
  <c r="C902" i="6"/>
  <c r="O8" i="7"/>
  <c r="Q8" i="7" s="1"/>
  <c r="C895" i="6"/>
  <c r="O16" i="7"/>
  <c r="Q16" i="7" s="1"/>
  <c r="C903" i="6"/>
  <c r="C911" i="6"/>
  <c r="C900" i="6"/>
  <c r="C897" i="6"/>
  <c r="C891" i="6"/>
  <c r="O11" i="7"/>
  <c r="Q11" i="7" s="1"/>
  <c r="C898" i="6"/>
  <c r="Q5" i="7"/>
  <c r="G53" i="7" s="1"/>
  <c r="AB1" i="2"/>
  <c r="L1" i="5"/>
  <c r="H1" i="4"/>
  <c r="H1" i="3"/>
  <c r="H1" i="9" s="1"/>
  <c r="F1" i="4"/>
  <c r="F1" i="3"/>
  <c r="T1" i="4"/>
  <c r="T1" i="3"/>
  <c r="T1" i="9" s="1"/>
  <c r="K1" i="4"/>
  <c r="K1" i="3"/>
  <c r="K1" i="9" s="1"/>
  <c r="AA1" i="4"/>
  <c r="AA1" i="3"/>
  <c r="AA1" i="9" s="1"/>
  <c r="AD1" i="3"/>
  <c r="AD1" i="9" s="1"/>
  <c r="F1" i="2"/>
  <c r="T1" i="2"/>
  <c r="AG1" i="3"/>
  <c r="AG1" i="9" s="1"/>
  <c r="E1" i="4"/>
  <c r="E1" i="3"/>
  <c r="H1" i="2"/>
  <c r="AM1" i="4"/>
  <c r="AM1" i="3"/>
  <c r="AM1" i="9" s="1"/>
  <c r="S1" i="3"/>
  <c r="S1" i="9" s="1"/>
  <c r="S1" i="4"/>
  <c r="J1" i="4"/>
  <c r="J1" i="3"/>
  <c r="J1" i="9" s="1"/>
  <c r="Y1" i="5"/>
  <c r="D1" i="4"/>
  <c r="D1" i="3"/>
  <c r="R1" i="4"/>
  <c r="R1" i="3"/>
  <c r="R1" i="9" s="1"/>
  <c r="I1" i="3"/>
  <c r="I1" i="9" s="1"/>
  <c r="I1" i="4"/>
  <c r="X1" i="3"/>
  <c r="X1" i="9" s="1"/>
  <c r="X1" i="4"/>
  <c r="N1" i="4"/>
  <c r="N1" i="3"/>
  <c r="N1" i="9" s="1"/>
  <c r="G1" i="4"/>
  <c r="G1" i="3"/>
  <c r="G1" i="9" s="1"/>
  <c r="U1" i="3"/>
  <c r="U1" i="9" s="1"/>
  <c r="U1" i="4"/>
  <c r="J1" i="2"/>
  <c r="AJ1" i="4"/>
  <c r="AJ1" i="3"/>
  <c r="AJ1" i="9" s="1"/>
  <c r="K1" i="2"/>
  <c r="AA1" i="2"/>
  <c r="L1" i="4"/>
  <c r="L1" i="2"/>
  <c r="C1" i="3"/>
  <c r="C1" i="5" s="1"/>
  <c r="M1" i="2"/>
  <c r="AD1" i="2"/>
  <c r="N1" i="2"/>
  <c r="M1" i="3"/>
  <c r="M1" i="9" s="1"/>
  <c r="C1" i="2"/>
  <c r="AG1" i="2"/>
  <c r="D1" i="2"/>
  <c r="R1" i="2"/>
  <c r="B1" i="9"/>
  <c r="B1" i="5"/>
  <c r="G30" i="7"/>
  <c r="G54" i="7"/>
  <c r="G26" i="7"/>
  <c r="G50" i="7"/>
  <c r="C904" i="6"/>
  <c r="O17" i="7"/>
  <c r="Q17" i="7" s="1"/>
  <c r="O14" i="7"/>
  <c r="Q14" i="7" s="1"/>
  <c r="C901" i="6"/>
  <c r="G59" i="7"/>
  <c r="G35" i="7"/>
  <c r="Q25" i="7"/>
  <c r="C908" i="6"/>
  <c r="G72" i="7"/>
  <c r="G48" i="7"/>
  <c r="C905" i="6"/>
  <c r="G66" i="7"/>
  <c r="G42" i="7"/>
  <c r="Q4" i="7"/>
  <c r="F890" i="6"/>
  <c r="F899" i="6"/>
  <c r="G63" i="7"/>
  <c r="G39" i="7"/>
  <c r="C912" i="6"/>
  <c r="C909" i="6"/>
  <c r="Q9" i="7"/>
  <c r="C906" i="6"/>
  <c r="G70" i="7"/>
  <c r="G46" i="7"/>
  <c r="G67" i="7"/>
  <c r="G43" i="7"/>
  <c r="Q21" i="7"/>
  <c r="G55" i="7"/>
  <c r="G31" i="7"/>
  <c r="G58" i="7"/>
  <c r="G34" i="7"/>
  <c r="O23" i="7"/>
  <c r="Q23" i="7" s="1"/>
  <c r="C910" i="6"/>
  <c r="O20" i="7"/>
  <c r="Q20" i="7" s="1"/>
  <c r="C907" i="6"/>
  <c r="Q13" i="7"/>
  <c r="B20" i="12"/>
  <c r="C18" i="12"/>
  <c r="M17" i="12"/>
  <c r="Q17" i="3" s="1"/>
  <c r="I18" i="12"/>
  <c r="T16" i="12"/>
  <c r="C16" i="3" s="1"/>
  <c r="R16" i="12"/>
  <c r="N16" i="3" s="1"/>
  <c r="Q16" i="12"/>
  <c r="F17" i="12"/>
  <c r="T17" i="12" s="1"/>
  <c r="C17" i="3" s="1"/>
  <c r="J19" i="12"/>
  <c r="R17" i="12"/>
  <c r="F17" i="3" s="1"/>
  <c r="G18" i="12"/>
  <c r="K18" i="12"/>
  <c r="U17" i="12"/>
  <c r="S2" i="12"/>
  <c r="M16" i="12"/>
  <c r="AL16" i="3" s="1"/>
  <c r="N16" i="12"/>
  <c r="E17" i="12"/>
  <c r="H18" i="12"/>
  <c r="U16" i="12"/>
  <c r="E16" i="4" l="1"/>
  <c r="M16" i="4"/>
  <c r="I16" i="4"/>
  <c r="I16" i="2" s="1"/>
  <c r="K17" i="3"/>
  <c r="Y2" i="4"/>
  <c r="AB2" i="4"/>
  <c r="AK2" i="4"/>
  <c r="AE2" i="4"/>
  <c r="AE2" i="2" s="1"/>
  <c r="AF2" i="2" s="1"/>
  <c r="P2" i="4"/>
  <c r="V2" i="4"/>
  <c r="AH2" i="4"/>
  <c r="S2" i="3"/>
  <c r="AA2" i="2"/>
  <c r="Y2" i="2"/>
  <c r="Z2" i="2" s="1"/>
  <c r="S2" i="4"/>
  <c r="S2" i="2" s="1"/>
  <c r="AE2" i="3"/>
  <c r="AF2" i="4"/>
  <c r="AL2" i="4"/>
  <c r="Z2" i="4"/>
  <c r="AC2" i="4"/>
  <c r="T2" i="4"/>
  <c r="AI2" i="4"/>
  <c r="W2" i="4"/>
  <c r="Q2" i="4"/>
  <c r="Z17" i="3"/>
  <c r="M16" i="3"/>
  <c r="N16" i="4"/>
  <c r="J16" i="4"/>
  <c r="J16" i="2" s="1"/>
  <c r="F16" i="4"/>
  <c r="F16" i="2" s="1"/>
  <c r="N17" i="4"/>
  <c r="F17" i="4"/>
  <c r="J17" i="4"/>
  <c r="AB16" i="4"/>
  <c r="AK16" i="4"/>
  <c r="AE16" i="4"/>
  <c r="AH16" i="4"/>
  <c r="V16" i="4"/>
  <c r="V16" i="2" s="1"/>
  <c r="W16" i="2" s="1"/>
  <c r="P16" i="4"/>
  <c r="Y16" i="4"/>
  <c r="S16" i="4"/>
  <c r="C16" i="4"/>
  <c r="C16" i="2" s="1"/>
  <c r="G16" i="4"/>
  <c r="K16" i="4"/>
  <c r="K2" i="4"/>
  <c r="K2" i="2" s="1"/>
  <c r="G2" i="4"/>
  <c r="G2" i="2" s="1"/>
  <c r="C2" i="4"/>
  <c r="C2" i="2" s="1"/>
  <c r="N2" i="2"/>
  <c r="W17" i="3"/>
  <c r="W2" i="3"/>
  <c r="N17" i="3"/>
  <c r="E16" i="3"/>
  <c r="Z16" i="4"/>
  <c r="AL16" i="4"/>
  <c r="AF16" i="4"/>
  <c r="T16" i="4"/>
  <c r="Q16" i="4"/>
  <c r="AI16" i="4"/>
  <c r="W16" i="4"/>
  <c r="AC16" i="4"/>
  <c r="B2" i="3"/>
  <c r="B2" i="4"/>
  <c r="B2" i="2" s="1"/>
  <c r="AF17" i="3"/>
  <c r="AK2" i="3"/>
  <c r="AL17" i="3"/>
  <c r="G16" i="3"/>
  <c r="J17" i="3"/>
  <c r="Z2" i="3"/>
  <c r="J2" i="2"/>
  <c r="O17" i="12"/>
  <c r="F16" i="3"/>
  <c r="AE16" i="3"/>
  <c r="P2" i="3"/>
  <c r="S16" i="3"/>
  <c r="F2" i="2"/>
  <c r="K16" i="3"/>
  <c r="B16" i="4"/>
  <c r="B16" i="2" s="1"/>
  <c r="B16" i="3"/>
  <c r="N17" i="12"/>
  <c r="AI17" i="3"/>
  <c r="AI16" i="3"/>
  <c r="AC17" i="3"/>
  <c r="AG2" i="4"/>
  <c r="AG2" i="2" s="1"/>
  <c r="AJ2" i="4"/>
  <c r="AJ2" i="2" s="1"/>
  <c r="AA2" i="4"/>
  <c r="O2" i="4"/>
  <c r="O2" i="2" s="1"/>
  <c r="P2" i="2" s="1"/>
  <c r="Q2" i="2" s="1"/>
  <c r="R2" i="4"/>
  <c r="R2" i="2" s="1"/>
  <c r="AD2" i="4"/>
  <c r="AD2" i="2" s="1"/>
  <c r="U2" i="4"/>
  <c r="U2" i="2" s="1"/>
  <c r="AH2" i="2"/>
  <c r="AI2" i="2" s="1"/>
  <c r="X2" i="3"/>
  <c r="T2" i="3"/>
  <c r="AB2" i="2"/>
  <c r="AC2" i="2" s="1"/>
  <c r="AK2" i="2"/>
  <c r="AL2" i="2" s="1"/>
  <c r="X2" i="4"/>
  <c r="X2" i="2" s="1"/>
  <c r="V2" i="2"/>
  <c r="W2" i="2" s="1"/>
  <c r="T2" i="2"/>
  <c r="AK16" i="3"/>
  <c r="V2" i="3"/>
  <c r="AG16" i="4"/>
  <c r="U16" i="4"/>
  <c r="AD16" i="4"/>
  <c r="AA16" i="4"/>
  <c r="AJ16" i="4"/>
  <c r="O16" i="4"/>
  <c r="O16" i="2" s="1"/>
  <c r="P16" i="2" s="1"/>
  <c r="Q16" i="2" s="1"/>
  <c r="X16" i="4"/>
  <c r="R16" i="4"/>
  <c r="AH16" i="2"/>
  <c r="AI16" i="2" s="1"/>
  <c r="AB16" i="2"/>
  <c r="AC16" i="2" s="1"/>
  <c r="AE16" i="2"/>
  <c r="AF16" i="2" s="1"/>
  <c r="AK16" i="2"/>
  <c r="AL16" i="2" s="1"/>
  <c r="X16" i="2"/>
  <c r="T16" i="2"/>
  <c r="K17" i="4"/>
  <c r="G17" i="4"/>
  <c r="C17" i="4"/>
  <c r="AC17" i="4"/>
  <c r="Z17" i="4"/>
  <c r="AF17" i="4"/>
  <c r="Q17" i="4"/>
  <c r="T17" i="4"/>
  <c r="AI17" i="4"/>
  <c r="W17" i="4"/>
  <c r="AL17" i="4"/>
  <c r="B17" i="4"/>
  <c r="B17" i="2"/>
  <c r="B17" i="3"/>
  <c r="AB16" i="3"/>
  <c r="AD2" i="3"/>
  <c r="M2" i="3"/>
  <c r="I2" i="4"/>
  <c r="I2" i="2" s="1"/>
  <c r="E2" i="3"/>
  <c r="E2" i="4"/>
  <c r="E2" i="2" s="1"/>
  <c r="M2" i="4"/>
  <c r="M2" i="2" s="1"/>
  <c r="G17" i="3"/>
  <c r="Y2" i="3"/>
  <c r="AH1" i="9"/>
  <c r="AH1" i="5"/>
  <c r="AL1" i="9"/>
  <c r="AL1" i="5"/>
  <c r="P1" i="5"/>
  <c r="P1" i="9"/>
  <c r="AI1" i="9"/>
  <c r="AI1" i="5"/>
  <c r="G29" i="7"/>
  <c r="G68" i="7"/>
  <c r="G44" i="7"/>
  <c r="F17" i="2"/>
  <c r="J17" i="2"/>
  <c r="N17" i="2"/>
  <c r="G65" i="7"/>
  <c r="G41" i="7"/>
  <c r="D1" i="9"/>
  <c r="D1" i="5"/>
  <c r="AE1" i="5"/>
  <c r="K1" i="5"/>
  <c r="D2" i="4"/>
  <c r="D2" i="2" s="1"/>
  <c r="L2" i="4"/>
  <c r="L2" i="2" s="1"/>
  <c r="D2" i="3"/>
  <c r="L2" i="3"/>
  <c r="H2" i="4"/>
  <c r="H2" i="2" s="1"/>
  <c r="H2" i="3"/>
  <c r="N16" i="2"/>
  <c r="G32" i="7"/>
  <c r="G56" i="7"/>
  <c r="G62" i="7"/>
  <c r="G38" i="7"/>
  <c r="U1" i="5"/>
  <c r="E1" i="9"/>
  <c r="E1" i="5"/>
  <c r="G1" i="5"/>
  <c r="G57" i="7"/>
  <c r="G33" i="7"/>
  <c r="C1" i="9"/>
  <c r="T1" i="5"/>
  <c r="G71" i="7"/>
  <c r="G47" i="7"/>
  <c r="AK1" i="5"/>
  <c r="D22" i="12"/>
  <c r="I19" i="12"/>
  <c r="C19" i="12"/>
  <c r="N1" i="5"/>
  <c r="J1" i="5"/>
  <c r="AG1" i="5"/>
  <c r="F1" i="9"/>
  <c r="F1" i="5"/>
  <c r="B21" i="12"/>
  <c r="K16" i="2"/>
  <c r="G16" i="2"/>
  <c r="V1" i="5"/>
  <c r="H19" i="12"/>
  <c r="K17" i="2"/>
  <c r="G17" i="2"/>
  <c r="C17" i="2"/>
  <c r="G73" i="7"/>
  <c r="G49" i="7"/>
  <c r="X1" i="5"/>
  <c r="S1" i="5"/>
  <c r="P17" i="12"/>
  <c r="E18" i="12"/>
  <c r="N18" i="12" s="1"/>
  <c r="U19" i="12"/>
  <c r="J20" i="12"/>
  <c r="G69" i="7"/>
  <c r="G45" i="7"/>
  <c r="O12" i="7"/>
  <c r="Q12" i="7" s="1"/>
  <c r="C899" i="6"/>
  <c r="AJ1" i="5"/>
  <c r="AM1" i="5"/>
  <c r="H1" i="5"/>
  <c r="V18" i="12"/>
  <c r="K19" i="12"/>
  <c r="O3" i="7"/>
  <c r="Q3" i="7" s="1"/>
  <c r="C890" i="6"/>
  <c r="M1" i="5"/>
  <c r="I1" i="5"/>
  <c r="AD1" i="5"/>
  <c r="R18" i="12"/>
  <c r="G19" i="12"/>
  <c r="U18" i="12"/>
  <c r="G64" i="7"/>
  <c r="G40" i="7"/>
  <c r="AG16" i="2"/>
  <c r="AJ16" i="2"/>
  <c r="AA16" i="2"/>
  <c r="Y16" i="2"/>
  <c r="Z16" i="2" s="1"/>
  <c r="U16" i="2"/>
  <c r="S16" i="2"/>
  <c r="AD16" i="2"/>
  <c r="Q17" i="12"/>
  <c r="F18" i="12"/>
  <c r="T18" i="12" s="1"/>
  <c r="S17" i="12"/>
  <c r="G61" i="7"/>
  <c r="G37" i="7"/>
  <c r="R1" i="5"/>
  <c r="AA1" i="5"/>
  <c r="R16" i="2"/>
  <c r="M16" i="2"/>
  <c r="E16" i="2"/>
  <c r="G52" i="7"/>
  <c r="G28" i="7"/>
  <c r="AB1" i="5"/>
  <c r="K18" i="4" l="1"/>
  <c r="G18" i="4"/>
  <c r="C18" i="4"/>
  <c r="K18" i="3"/>
  <c r="G18" i="3"/>
  <c r="C18" i="3"/>
  <c r="Y18" i="4"/>
  <c r="AB18" i="4"/>
  <c r="AK18" i="4"/>
  <c r="S18" i="4"/>
  <c r="P18" i="4"/>
  <c r="AH18" i="4"/>
  <c r="V18" i="4"/>
  <c r="AE18" i="4"/>
  <c r="AK18" i="3"/>
  <c r="S18" i="3"/>
  <c r="AB18" i="3"/>
  <c r="AH18" i="3"/>
  <c r="Y18" i="3"/>
  <c r="V18" i="3"/>
  <c r="P18" i="3"/>
  <c r="AE18" i="3"/>
  <c r="AK17" i="4"/>
  <c r="AK17" i="2" s="1"/>
  <c r="AL17" i="2" s="1"/>
  <c r="AE17" i="4"/>
  <c r="AE17" i="2" s="1"/>
  <c r="AF17" i="2" s="1"/>
  <c r="AH17" i="4"/>
  <c r="V17" i="4"/>
  <c r="Y17" i="4"/>
  <c r="Y17" i="2" s="1"/>
  <c r="Z17" i="2" s="1"/>
  <c r="AB17" i="4"/>
  <c r="P17" i="4"/>
  <c r="S17" i="4"/>
  <c r="S17" i="2" s="1"/>
  <c r="Y17" i="3"/>
  <c r="AB17" i="3"/>
  <c r="V17" i="3"/>
  <c r="P17" i="3"/>
  <c r="S17" i="3"/>
  <c r="AH17" i="3"/>
  <c r="AK17" i="3"/>
  <c r="AE17" i="3"/>
  <c r="AG17" i="4"/>
  <c r="AG17" i="2" s="1"/>
  <c r="U17" i="4"/>
  <c r="U17" i="2" s="1"/>
  <c r="X17" i="4"/>
  <c r="AD17" i="4"/>
  <c r="AD17" i="2" s="1"/>
  <c r="AA17" i="4"/>
  <c r="AA17" i="2" s="1"/>
  <c r="O17" i="4"/>
  <c r="O17" i="2" s="1"/>
  <c r="P17" i="2" s="1"/>
  <c r="Q17" i="2" s="1"/>
  <c r="AJ17" i="4"/>
  <c r="AJ17" i="2" s="1"/>
  <c r="R17" i="4"/>
  <c r="R17" i="2" s="1"/>
  <c r="U17" i="3"/>
  <c r="AA17" i="3"/>
  <c r="AJ17" i="3"/>
  <c r="T17" i="3"/>
  <c r="O17" i="3"/>
  <c r="AG17" i="3"/>
  <c r="X17" i="3"/>
  <c r="R17" i="3"/>
  <c r="AD17" i="3"/>
  <c r="S18" i="12"/>
  <c r="H17" i="4"/>
  <c r="H17" i="2" s="1"/>
  <c r="D17" i="4"/>
  <c r="L17" i="4"/>
  <c r="L17" i="2" s="1"/>
  <c r="L17" i="3"/>
  <c r="D17" i="3"/>
  <c r="H17" i="3"/>
  <c r="M17" i="4"/>
  <c r="I17" i="4"/>
  <c r="E17" i="4"/>
  <c r="I17" i="3"/>
  <c r="E17" i="3"/>
  <c r="M17" i="3"/>
  <c r="J18" i="4"/>
  <c r="J18" i="2" s="1"/>
  <c r="F18" i="4"/>
  <c r="F18" i="2" s="1"/>
  <c r="N18" i="4"/>
  <c r="N18" i="2" s="1"/>
  <c r="N18" i="3"/>
  <c r="J18" i="3"/>
  <c r="F18" i="3"/>
  <c r="H20" i="12"/>
  <c r="K18" i="2"/>
  <c r="G18" i="2"/>
  <c r="C18" i="2"/>
  <c r="G51" i="7"/>
  <c r="G27" i="7"/>
  <c r="G36" i="7"/>
  <c r="G60" i="7"/>
  <c r="V19" i="12"/>
  <c r="K20" i="12"/>
  <c r="B18" i="4"/>
  <c r="B18" i="2" s="1"/>
  <c r="B18" i="3"/>
  <c r="G20" i="12"/>
  <c r="U20" i="12"/>
  <c r="J21" i="12"/>
  <c r="C20" i="12"/>
  <c r="D17" i="2"/>
  <c r="Y18" i="2"/>
  <c r="Z18" i="2" s="1"/>
  <c r="S18" i="2"/>
  <c r="F19" i="12"/>
  <c r="Q18" i="12"/>
  <c r="P18" i="12"/>
  <c r="E19" i="12"/>
  <c r="O18" i="12"/>
  <c r="M18" i="12"/>
  <c r="I20" i="12"/>
  <c r="I17" i="2"/>
  <c r="E17" i="2"/>
  <c r="M17" i="2"/>
  <c r="V17" i="2"/>
  <c r="W17" i="2" s="1"/>
  <c r="T17" i="2"/>
  <c r="AH17" i="2"/>
  <c r="AI17" i="2" s="1"/>
  <c r="X17" i="2"/>
  <c r="AB17" i="2"/>
  <c r="AC17" i="2" s="1"/>
  <c r="D23" i="12"/>
  <c r="B22" i="12"/>
  <c r="L18" i="4" l="1"/>
  <c r="H18" i="4"/>
  <c r="D18" i="4"/>
  <c r="D18" i="3"/>
  <c r="L18" i="3"/>
  <c r="H18" i="3"/>
  <c r="AL18" i="4"/>
  <c r="AF18" i="4"/>
  <c r="Z18" i="4"/>
  <c r="AC18" i="4"/>
  <c r="T18" i="4"/>
  <c r="T18" i="2" s="1"/>
  <c r="W18" i="4"/>
  <c r="AI18" i="4"/>
  <c r="Q18" i="4"/>
  <c r="Z18" i="3"/>
  <c r="W18" i="3"/>
  <c r="AC18" i="3"/>
  <c r="AF18" i="3"/>
  <c r="AI18" i="3"/>
  <c r="Q18" i="3"/>
  <c r="AL18" i="3"/>
  <c r="I18" i="4"/>
  <c r="I18" i="2" s="1"/>
  <c r="E18" i="4"/>
  <c r="E18" i="2" s="1"/>
  <c r="M18" i="4"/>
  <c r="M18" i="2" s="1"/>
  <c r="M18" i="3"/>
  <c r="I18" i="3"/>
  <c r="E18" i="3"/>
  <c r="L18" i="2"/>
  <c r="AG18" i="4"/>
  <c r="AG18" i="2" s="1"/>
  <c r="U18" i="4"/>
  <c r="U18" i="2" s="1"/>
  <c r="AA18" i="4"/>
  <c r="AA18" i="2" s="1"/>
  <c r="O18" i="4"/>
  <c r="O18" i="2" s="1"/>
  <c r="P18" i="2" s="1"/>
  <c r="Q18" i="2" s="1"/>
  <c r="AJ18" i="4"/>
  <c r="AJ18" i="2" s="1"/>
  <c r="X18" i="4"/>
  <c r="X18" i="2" s="1"/>
  <c r="AD18" i="4"/>
  <c r="AD18" i="2" s="1"/>
  <c r="R18" i="4"/>
  <c r="R18" i="2" s="1"/>
  <c r="U18" i="3"/>
  <c r="O18" i="3"/>
  <c r="AA18" i="3"/>
  <c r="R18" i="3"/>
  <c r="X18" i="3"/>
  <c r="AD18" i="3"/>
  <c r="AJ18" i="3"/>
  <c r="T18" i="3"/>
  <c r="AG18" i="3"/>
  <c r="H18" i="2"/>
  <c r="D18" i="2"/>
  <c r="D24" i="12"/>
  <c r="E20" i="12"/>
  <c r="P19" i="12"/>
  <c r="M19" i="12"/>
  <c r="AK18" i="2"/>
  <c r="AL18" i="2" s="1"/>
  <c r="AH18" i="2"/>
  <c r="AI18" i="2" s="1"/>
  <c r="AE18" i="2"/>
  <c r="AF18" i="2" s="1"/>
  <c r="AB18" i="2"/>
  <c r="AC18" i="2" s="1"/>
  <c r="V18" i="2"/>
  <c r="W18" i="2" s="1"/>
  <c r="O19" i="12"/>
  <c r="N20" i="12"/>
  <c r="C21" i="12"/>
  <c r="Q19" i="12"/>
  <c r="F20" i="12"/>
  <c r="T20" i="12" s="1"/>
  <c r="N19" i="12"/>
  <c r="R19" i="12"/>
  <c r="R20" i="12"/>
  <c r="G21" i="12"/>
  <c r="B23" i="12"/>
  <c r="J22" i="12"/>
  <c r="H21" i="12"/>
  <c r="V20" i="12"/>
  <c r="K21" i="12"/>
  <c r="S19" i="12"/>
  <c r="T19" i="12"/>
  <c r="B19" i="3"/>
  <c r="B19" i="4"/>
  <c r="B19" i="2" s="1"/>
  <c r="I21" i="12"/>
  <c r="K20" i="4" l="1"/>
  <c r="C20" i="4"/>
  <c r="G20" i="4"/>
  <c r="C20" i="3"/>
  <c r="K20" i="3"/>
  <c r="G20" i="3"/>
  <c r="C19" i="4"/>
  <c r="G19" i="4"/>
  <c r="G19" i="2" s="1"/>
  <c r="K19" i="4"/>
  <c r="K19" i="2" s="1"/>
  <c r="K19" i="3"/>
  <c r="G19" i="3"/>
  <c r="C19" i="3"/>
  <c r="N19" i="4"/>
  <c r="F19" i="4"/>
  <c r="J19" i="4"/>
  <c r="N19" i="3"/>
  <c r="F19" i="3"/>
  <c r="J19" i="3"/>
  <c r="E19" i="4"/>
  <c r="M19" i="4"/>
  <c r="I19" i="4"/>
  <c r="E19" i="3"/>
  <c r="M19" i="3"/>
  <c r="I19" i="3"/>
  <c r="D19" i="4"/>
  <c r="H19" i="4"/>
  <c r="L19" i="4"/>
  <c r="D19" i="3"/>
  <c r="L19" i="3"/>
  <c r="H19" i="3"/>
  <c r="AC19" i="4"/>
  <c r="AL19" i="4"/>
  <c r="AF19" i="4"/>
  <c r="AI19" i="4"/>
  <c r="W19" i="4"/>
  <c r="Z19" i="4"/>
  <c r="T19" i="4"/>
  <c r="Q19" i="4"/>
  <c r="AF19" i="3"/>
  <c r="Q19" i="3"/>
  <c r="AL19" i="3"/>
  <c r="AC19" i="3"/>
  <c r="W19" i="3"/>
  <c r="Z19" i="3"/>
  <c r="AI19" i="3"/>
  <c r="AH19" i="4"/>
  <c r="AH19" i="2" s="1"/>
  <c r="AI19" i="2" s="1"/>
  <c r="V19" i="4"/>
  <c r="V19" i="2" s="1"/>
  <c r="W19" i="2" s="1"/>
  <c r="Y19" i="4"/>
  <c r="Y19" i="2" s="1"/>
  <c r="Z19" i="2" s="1"/>
  <c r="AB19" i="4"/>
  <c r="AK19" i="4"/>
  <c r="AE19" i="4"/>
  <c r="S19" i="4"/>
  <c r="P19" i="4"/>
  <c r="V19" i="3"/>
  <c r="AE19" i="3"/>
  <c r="AH19" i="3"/>
  <c r="P19" i="3"/>
  <c r="Y19" i="3"/>
  <c r="AK19" i="3"/>
  <c r="AB19" i="3"/>
  <c r="S19" i="3"/>
  <c r="N20" i="4"/>
  <c r="F20" i="4"/>
  <c r="J20" i="4"/>
  <c r="F20" i="3"/>
  <c r="J20" i="3"/>
  <c r="N20" i="3"/>
  <c r="AJ19" i="4"/>
  <c r="AJ19" i="2" s="1"/>
  <c r="AD19" i="4"/>
  <c r="AD19" i="2" s="1"/>
  <c r="AA19" i="4"/>
  <c r="AA19" i="2" s="1"/>
  <c r="R19" i="4"/>
  <c r="R19" i="2" s="1"/>
  <c r="U19" i="4"/>
  <c r="U19" i="2" s="1"/>
  <c r="AG19" i="4"/>
  <c r="O19" i="4"/>
  <c r="O19" i="2" s="1"/>
  <c r="P19" i="2" s="1"/>
  <c r="Q19" i="2" s="1"/>
  <c r="X19" i="4"/>
  <c r="T19" i="3"/>
  <c r="AJ19" i="3"/>
  <c r="X19" i="3"/>
  <c r="AG19" i="3"/>
  <c r="R19" i="3"/>
  <c r="AD19" i="3"/>
  <c r="U19" i="3"/>
  <c r="AA19" i="3"/>
  <c r="O19" i="3"/>
  <c r="AB20" i="4"/>
  <c r="AK20" i="4"/>
  <c r="AE20" i="4"/>
  <c r="AH20" i="4"/>
  <c r="V20" i="4"/>
  <c r="Y20" i="4"/>
  <c r="Y20" i="2" s="1"/>
  <c r="Z20" i="2" s="1"/>
  <c r="P20" i="4"/>
  <c r="S20" i="4"/>
  <c r="S20" i="2" s="1"/>
  <c r="S20" i="3"/>
  <c r="AB20" i="3"/>
  <c r="AE20" i="3"/>
  <c r="V20" i="3"/>
  <c r="AH20" i="3"/>
  <c r="P20" i="3"/>
  <c r="Y20" i="3"/>
  <c r="AK20" i="3"/>
  <c r="G22" i="12"/>
  <c r="B24" i="12"/>
  <c r="I22" i="12"/>
  <c r="Q20" i="12"/>
  <c r="F21" i="12"/>
  <c r="T21" i="12" s="1"/>
  <c r="P20" i="12"/>
  <c r="E21" i="12"/>
  <c r="O21" i="12" s="1"/>
  <c r="K20" i="2"/>
  <c r="G20" i="2"/>
  <c r="C20" i="2"/>
  <c r="AG19" i="2"/>
  <c r="S19" i="2"/>
  <c r="C19" i="2"/>
  <c r="I19" i="2"/>
  <c r="E19" i="2"/>
  <c r="M19" i="2"/>
  <c r="L19" i="2"/>
  <c r="D19" i="2"/>
  <c r="H19" i="2"/>
  <c r="F19" i="2"/>
  <c r="N19" i="2"/>
  <c r="J19" i="2"/>
  <c r="S20" i="12"/>
  <c r="N20" i="2"/>
  <c r="F20" i="2"/>
  <c r="J20" i="2"/>
  <c r="AK19" i="2"/>
  <c r="AL19" i="2" s="1"/>
  <c r="T19" i="2"/>
  <c r="AE19" i="2"/>
  <c r="AF19" i="2" s="1"/>
  <c r="X19" i="2"/>
  <c r="AB19" i="2"/>
  <c r="AC19" i="2" s="1"/>
  <c r="K22" i="12"/>
  <c r="V21" i="12"/>
  <c r="H22" i="12"/>
  <c r="B20" i="3"/>
  <c r="B20" i="4"/>
  <c r="B20" i="2" s="1"/>
  <c r="J23" i="12"/>
  <c r="M20" i="12"/>
  <c r="U21" i="12"/>
  <c r="O20" i="12"/>
  <c r="C22" i="12"/>
  <c r="D25" i="12"/>
  <c r="K21" i="4" l="1"/>
  <c r="G21" i="4"/>
  <c r="C21" i="4"/>
  <c r="C21" i="3"/>
  <c r="K21" i="3"/>
  <c r="G21" i="3"/>
  <c r="AG20" i="4"/>
  <c r="AG20" i="2" s="1"/>
  <c r="U20" i="4"/>
  <c r="U20" i="2" s="1"/>
  <c r="AA20" i="4"/>
  <c r="AA20" i="2" s="1"/>
  <c r="AJ20" i="4"/>
  <c r="AJ20" i="2" s="1"/>
  <c r="X20" i="4"/>
  <c r="O20" i="4"/>
  <c r="O20" i="2" s="1"/>
  <c r="P20" i="2" s="1"/>
  <c r="Q20" i="2" s="1"/>
  <c r="AD20" i="4"/>
  <c r="AD20" i="2" s="1"/>
  <c r="R20" i="4"/>
  <c r="U20" i="3"/>
  <c r="O20" i="3"/>
  <c r="X20" i="3"/>
  <c r="AA20" i="3"/>
  <c r="AD20" i="3"/>
  <c r="T20" i="3"/>
  <c r="R20" i="3"/>
  <c r="AJ20" i="3"/>
  <c r="AG20" i="3"/>
  <c r="H20" i="4"/>
  <c r="H20" i="2" s="1"/>
  <c r="D20" i="4"/>
  <c r="L20" i="4"/>
  <c r="L20" i="3"/>
  <c r="H20" i="3"/>
  <c r="D20" i="3"/>
  <c r="M20" i="4"/>
  <c r="I20" i="4"/>
  <c r="E20" i="4"/>
  <c r="I20" i="3"/>
  <c r="M20" i="3"/>
  <c r="E20" i="3"/>
  <c r="M21" i="12"/>
  <c r="N21" i="12"/>
  <c r="Z20" i="4"/>
  <c r="AL20" i="4"/>
  <c r="AF20" i="4"/>
  <c r="AI20" i="4"/>
  <c r="AC20" i="4"/>
  <c r="W20" i="4"/>
  <c r="Q20" i="4"/>
  <c r="T20" i="4"/>
  <c r="T20" i="2" s="1"/>
  <c r="Z20" i="3"/>
  <c r="Q20" i="3"/>
  <c r="AC20" i="3"/>
  <c r="AL20" i="3"/>
  <c r="AF20" i="3"/>
  <c r="W20" i="3"/>
  <c r="AI20" i="3"/>
  <c r="C23" i="12"/>
  <c r="V22" i="12"/>
  <c r="K23" i="12"/>
  <c r="X20" i="2"/>
  <c r="V20" i="2"/>
  <c r="W20" i="2" s="1"/>
  <c r="AK20" i="2"/>
  <c r="AL20" i="2" s="1"/>
  <c r="AH20" i="2"/>
  <c r="AI20" i="2" s="1"/>
  <c r="AE20" i="2"/>
  <c r="AF20" i="2" s="1"/>
  <c r="AB20" i="2"/>
  <c r="AC20" i="2" s="1"/>
  <c r="I20" i="2"/>
  <c r="E20" i="2"/>
  <c r="M20" i="2"/>
  <c r="R20" i="2"/>
  <c r="T22" i="12"/>
  <c r="I23" i="12"/>
  <c r="Q21" i="12"/>
  <c r="F22" i="12"/>
  <c r="R22" i="12" s="1"/>
  <c r="U23" i="12"/>
  <c r="J24" i="12"/>
  <c r="U22" i="12"/>
  <c r="D26" i="12"/>
  <c r="D20" i="2"/>
  <c r="L20" i="2"/>
  <c r="H23" i="12"/>
  <c r="S21" i="12"/>
  <c r="G23" i="12"/>
  <c r="B25" i="12"/>
  <c r="B21" i="4"/>
  <c r="B21" i="2" s="1"/>
  <c r="B21" i="3"/>
  <c r="P21" i="12"/>
  <c r="E22" i="12"/>
  <c r="N22" i="12" s="1"/>
  <c r="R21" i="12"/>
  <c r="N22" i="4" l="1"/>
  <c r="J22" i="4"/>
  <c r="F22" i="4"/>
  <c r="F22" i="3"/>
  <c r="J22" i="3"/>
  <c r="N22" i="3"/>
  <c r="AC21" i="4"/>
  <c r="Z21" i="4"/>
  <c r="Q21" i="4"/>
  <c r="W21" i="4"/>
  <c r="T21" i="4"/>
  <c r="T21" i="2" s="1"/>
  <c r="AL21" i="4"/>
  <c r="AF21" i="4"/>
  <c r="AI21" i="4"/>
  <c r="Z21" i="3"/>
  <c r="AI21" i="3"/>
  <c r="AL21" i="3"/>
  <c r="AF21" i="3"/>
  <c r="W21" i="3"/>
  <c r="AC21" i="3"/>
  <c r="Q21" i="3"/>
  <c r="L21" i="4"/>
  <c r="L21" i="2" s="1"/>
  <c r="H21" i="4"/>
  <c r="H21" i="2" s="1"/>
  <c r="D21" i="4"/>
  <c r="D21" i="2" s="1"/>
  <c r="H21" i="3"/>
  <c r="D21" i="3"/>
  <c r="L21" i="3"/>
  <c r="C22" i="4"/>
  <c r="G22" i="4"/>
  <c r="G22" i="2" s="1"/>
  <c r="K22" i="4"/>
  <c r="K22" i="3"/>
  <c r="G22" i="3"/>
  <c r="C22" i="3"/>
  <c r="S22" i="12"/>
  <c r="Y22" i="4"/>
  <c r="Y22" i="2" s="1"/>
  <c r="Z22" i="2" s="1"/>
  <c r="AB22" i="4"/>
  <c r="V22" i="4"/>
  <c r="AH22" i="4"/>
  <c r="S22" i="4"/>
  <c r="AE22" i="4"/>
  <c r="P22" i="4"/>
  <c r="AK22" i="4"/>
  <c r="AK22" i="3"/>
  <c r="S22" i="3"/>
  <c r="AE22" i="3"/>
  <c r="P22" i="3"/>
  <c r="AH22" i="3"/>
  <c r="AB22" i="3"/>
  <c r="Y22" i="3"/>
  <c r="V22" i="3"/>
  <c r="M22" i="12"/>
  <c r="J21" i="4"/>
  <c r="J21" i="2" s="1"/>
  <c r="F21" i="4"/>
  <c r="F21" i="2" s="1"/>
  <c r="N21" i="4"/>
  <c r="N21" i="2" s="1"/>
  <c r="J21" i="3"/>
  <c r="F21" i="3"/>
  <c r="N21" i="3"/>
  <c r="R21" i="2"/>
  <c r="AG21" i="4"/>
  <c r="AG21" i="2" s="1"/>
  <c r="U21" i="4"/>
  <c r="U21" i="2" s="1"/>
  <c r="X21" i="4"/>
  <c r="AJ21" i="4"/>
  <c r="AJ21" i="2" s="1"/>
  <c r="O21" i="4"/>
  <c r="O21" i="2" s="1"/>
  <c r="P21" i="2" s="1"/>
  <c r="Q21" i="2" s="1"/>
  <c r="AD21" i="4"/>
  <c r="AD21" i="2" s="1"/>
  <c r="R21" i="4"/>
  <c r="AA21" i="4"/>
  <c r="AA21" i="2" s="1"/>
  <c r="AJ21" i="3"/>
  <c r="T21" i="3"/>
  <c r="O21" i="3"/>
  <c r="AG21" i="3"/>
  <c r="AD21" i="3"/>
  <c r="X21" i="3"/>
  <c r="R21" i="3"/>
  <c r="U21" i="3"/>
  <c r="AA21" i="3"/>
  <c r="I21" i="4"/>
  <c r="E21" i="4"/>
  <c r="E21" i="2" s="1"/>
  <c r="M21" i="4"/>
  <c r="E21" i="3"/>
  <c r="M21" i="3"/>
  <c r="I21" i="3"/>
  <c r="AK21" i="4"/>
  <c r="AK21" i="2" s="1"/>
  <c r="AL21" i="2" s="1"/>
  <c r="AE21" i="4"/>
  <c r="AE21" i="2" s="1"/>
  <c r="AF21" i="2" s="1"/>
  <c r="AH21" i="4"/>
  <c r="AH21" i="2" s="1"/>
  <c r="AI21" i="2" s="1"/>
  <c r="V21" i="4"/>
  <c r="Y21" i="4"/>
  <c r="Y21" i="2" s="1"/>
  <c r="Z21" i="2" s="1"/>
  <c r="P21" i="4"/>
  <c r="S21" i="4"/>
  <c r="S21" i="2" s="1"/>
  <c r="AB21" i="4"/>
  <c r="AB21" i="3"/>
  <c r="AE21" i="3"/>
  <c r="V21" i="3"/>
  <c r="Y21" i="3"/>
  <c r="P21" i="3"/>
  <c r="S21" i="3"/>
  <c r="AH21" i="3"/>
  <c r="AK21" i="3"/>
  <c r="S22" i="2"/>
  <c r="O22" i="12"/>
  <c r="B26" i="12"/>
  <c r="N23" i="12"/>
  <c r="C24" i="12"/>
  <c r="K22" i="2"/>
  <c r="C22" i="2"/>
  <c r="H24" i="12"/>
  <c r="D27" i="12"/>
  <c r="C21" i="2"/>
  <c r="K21" i="2"/>
  <c r="G21" i="2"/>
  <c r="G24" i="12"/>
  <c r="AB21" i="2"/>
  <c r="AC21" i="2" s="1"/>
  <c r="X21" i="2"/>
  <c r="V21" i="2"/>
  <c r="W21" i="2" s="1"/>
  <c r="J22" i="2"/>
  <c r="F22" i="2"/>
  <c r="N22" i="2"/>
  <c r="U24" i="12"/>
  <c r="J25" i="12"/>
  <c r="F23" i="12"/>
  <c r="Q22" i="12"/>
  <c r="P22" i="12"/>
  <c r="E23" i="12"/>
  <c r="O23" i="12" s="1"/>
  <c r="M21" i="2"/>
  <c r="I21" i="2"/>
  <c r="V23" i="12"/>
  <c r="K24" i="12"/>
  <c r="I24" i="12"/>
  <c r="B22" i="4"/>
  <c r="B22" i="2" s="1"/>
  <c r="B22" i="3"/>
  <c r="AH23" i="4" l="1"/>
  <c r="V23" i="4"/>
  <c r="Y23" i="4"/>
  <c r="AB23" i="4"/>
  <c r="AK23" i="4"/>
  <c r="AE23" i="4"/>
  <c r="S23" i="4"/>
  <c r="S23" i="2" s="1"/>
  <c r="P23" i="4"/>
  <c r="P23" i="3"/>
  <c r="V23" i="3"/>
  <c r="S23" i="3"/>
  <c r="AK23" i="3"/>
  <c r="AE23" i="3"/>
  <c r="Y23" i="3"/>
  <c r="AB23" i="3"/>
  <c r="AH23" i="3"/>
  <c r="E22" i="4"/>
  <c r="M22" i="4"/>
  <c r="I22" i="4"/>
  <c r="M22" i="3"/>
  <c r="I22" i="3"/>
  <c r="E22" i="3"/>
  <c r="D22" i="4"/>
  <c r="D22" i="2" s="1"/>
  <c r="L22" i="4"/>
  <c r="H22" i="4"/>
  <c r="L22" i="3"/>
  <c r="D22" i="3"/>
  <c r="H22" i="3"/>
  <c r="L22" i="2"/>
  <c r="M23" i="12"/>
  <c r="AL22" i="4"/>
  <c r="AF22" i="4"/>
  <c r="Z22" i="4"/>
  <c r="AC22" i="4"/>
  <c r="W22" i="4"/>
  <c r="AI22" i="4"/>
  <c r="T22" i="4"/>
  <c r="Q22" i="4"/>
  <c r="W22" i="3"/>
  <c r="AC22" i="3"/>
  <c r="Q22" i="3"/>
  <c r="AF22" i="3"/>
  <c r="AL22" i="3"/>
  <c r="AI22" i="3"/>
  <c r="Z22" i="3"/>
  <c r="H22" i="2"/>
  <c r="AG22" i="4"/>
  <c r="AG22" i="2" s="1"/>
  <c r="U22" i="4"/>
  <c r="U22" i="2" s="1"/>
  <c r="AA22" i="4"/>
  <c r="AA22" i="2" s="1"/>
  <c r="X22" i="4"/>
  <c r="O22" i="4"/>
  <c r="O22" i="2" s="1"/>
  <c r="P22" i="2" s="1"/>
  <c r="Q22" i="2" s="1"/>
  <c r="AD22" i="4"/>
  <c r="AD22" i="2" s="1"/>
  <c r="R22" i="4"/>
  <c r="R22" i="2" s="1"/>
  <c r="AJ22" i="4"/>
  <c r="AJ22" i="2" s="1"/>
  <c r="U22" i="3"/>
  <c r="AA22" i="3"/>
  <c r="X22" i="3"/>
  <c r="T22" i="3"/>
  <c r="O22" i="3"/>
  <c r="AJ22" i="3"/>
  <c r="AD22" i="3"/>
  <c r="R22" i="3"/>
  <c r="AG22" i="3"/>
  <c r="C25" i="12"/>
  <c r="B23" i="4"/>
  <c r="B23" i="2" s="1"/>
  <c r="B23" i="3"/>
  <c r="I22" i="2"/>
  <c r="M22" i="2"/>
  <c r="E22" i="2"/>
  <c r="D28" i="12"/>
  <c r="J26" i="12"/>
  <c r="Q23" i="12"/>
  <c r="F24" i="12"/>
  <c r="H25" i="12"/>
  <c r="B27" i="12"/>
  <c r="I25" i="12"/>
  <c r="E24" i="12"/>
  <c r="N24" i="12" s="1"/>
  <c r="P23" i="12"/>
  <c r="R24" i="12"/>
  <c r="G25" i="12"/>
  <c r="S23" i="12"/>
  <c r="Y23" i="2"/>
  <c r="Z23" i="2" s="1"/>
  <c r="T23" i="12"/>
  <c r="V24" i="12"/>
  <c r="K25" i="12"/>
  <c r="X22" i="2"/>
  <c r="AE22" i="2"/>
  <c r="AF22" i="2" s="1"/>
  <c r="AB22" i="2"/>
  <c r="AC22" i="2" s="1"/>
  <c r="V22" i="2"/>
  <c r="W22" i="2" s="1"/>
  <c r="T22" i="2"/>
  <c r="AK22" i="2"/>
  <c r="AL22" i="2" s="1"/>
  <c r="AH22" i="2"/>
  <c r="AI22" i="2" s="1"/>
  <c r="R23" i="12"/>
  <c r="AB24" i="4" l="1"/>
  <c r="AK24" i="4"/>
  <c r="AE24" i="4"/>
  <c r="AH24" i="4"/>
  <c r="V24" i="4"/>
  <c r="P24" i="4"/>
  <c r="S24" i="4"/>
  <c r="S24" i="2" s="1"/>
  <c r="Y24" i="4"/>
  <c r="Y24" i="2" s="1"/>
  <c r="Z24" i="2" s="1"/>
  <c r="AH24" i="3"/>
  <c r="S24" i="3"/>
  <c r="AE24" i="3"/>
  <c r="AB24" i="3"/>
  <c r="Y24" i="3"/>
  <c r="P24" i="3"/>
  <c r="AK24" i="3"/>
  <c r="V24" i="3"/>
  <c r="H23" i="4"/>
  <c r="L23" i="4"/>
  <c r="D23" i="4"/>
  <c r="H23" i="3"/>
  <c r="L23" i="3"/>
  <c r="D23" i="3"/>
  <c r="J24" i="4"/>
  <c r="F24" i="4"/>
  <c r="N24" i="4"/>
  <c r="N24" i="3"/>
  <c r="J24" i="3"/>
  <c r="F24" i="3"/>
  <c r="K23" i="4"/>
  <c r="G23" i="4"/>
  <c r="C23" i="4"/>
  <c r="C23" i="2" s="1"/>
  <c r="C23" i="3"/>
  <c r="K23" i="3"/>
  <c r="G23" i="3"/>
  <c r="AC23" i="4"/>
  <c r="AL23" i="4"/>
  <c r="AF23" i="4"/>
  <c r="AI23" i="4"/>
  <c r="W23" i="4"/>
  <c r="T23" i="4"/>
  <c r="Z23" i="4"/>
  <c r="Q23" i="4"/>
  <c r="AL23" i="3"/>
  <c r="AC23" i="3"/>
  <c r="Z23" i="3"/>
  <c r="AI23" i="3"/>
  <c r="AF23" i="3"/>
  <c r="Q23" i="3"/>
  <c r="W23" i="3"/>
  <c r="N23" i="4"/>
  <c r="F23" i="4"/>
  <c r="J23" i="4"/>
  <c r="J23" i="3"/>
  <c r="N23" i="3"/>
  <c r="F23" i="3"/>
  <c r="AJ23" i="4"/>
  <c r="AJ23" i="2" s="1"/>
  <c r="AD23" i="4"/>
  <c r="AD23" i="2" s="1"/>
  <c r="U23" i="4"/>
  <c r="U23" i="2" s="1"/>
  <c r="AG23" i="4"/>
  <c r="AG23" i="2" s="1"/>
  <c r="R23" i="4"/>
  <c r="R23" i="2" s="1"/>
  <c r="X23" i="4"/>
  <c r="O23" i="4"/>
  <c r="O23" i="2" s="1"/>
  <c r="P23" i="2" s="1"/>
  <c r="Q23" i="2" s="1"/>
  <c r="AA23" i="4"/>
  <c r="AA23" i="2" s="1"/>
  <c r="AJ23" i="3"/>
  <c r="R23" i="3"/>
  <c r="AG23" i="3"/>
  <c r="AD23" i="3"/>
  <c r="AA23" i="3"/>
  <c r="U23" i="3"/>
  <c r="O23" i="3"/>
  <c r="X23" i="3"/>
  <c r="T23" i="3"/>
  <c r="M23" i="4"/>
  <c r="I23" i="4"/>
  <c r="E23" i="4"/>
  <c r="I23" i="3"/>
  <c r="M23" i="3"/>
  <c r="E23" i="3"/>
  <c r="H23" i="2"/>
  <c r="D23" i="2"/>
  <c r="L23" i="2"/>
  <c r="K26" i="12"/>
  <c r="V25" i="12"/>
  <c r="Q24" i="12"/>
  <c r="F25" i="12"/>
  <c r="T25" i="12" s="1"/>
  <c r="M23" i="2"/>
  <c r="E23" i="2"/>
  <c r="I23" i="2"/>
  <c r="R25" i="12"/>
  <c r="G26" i="12"/>
  <c r="U26" i="12"/>
  <c r="J27" i="12"/>
  <c r="G23" i="2"/>
  <c r="K23" i="2"/>
  <c r="I26" i="12"/>
  <c r="U25" i="12"/>
  <c r="N23" i="2"/>
  <c r="F23" i="2"/>
  <c r="J23" i="2"/>
  <c r="P24" i="12"/>
  <c r="E25" i="12"/>
  <c r="M25" i="12" s="1"/>
  <c r="T24" i="12"/>
  <c r="D29" i="12"/>
  <c r="B28" i="12"/>
  <c r="M24" i="12"/>
  <c r="B24" i="4"/>
  <c r="B24" i="3"/>
  <c r="B24" i="2"/>
  <c r="AE23" i="2"/>
  <c r="AF23" i="2" s="1"/>
  <c r="X23" i="2"/>
  <c r="V23" i="2"/>
  <c r="W23" i="2" s="1"/>
  <c r="AK23" i="2"/>
  <c r="AL23" i="2" s="1"/>
  <c r="AH23" i="2"/>
  <c r="AI23" i="2" s="1"/>
  <c r="AB23" i="2"/>
  <c r="AC23" i="2" s="1"/>
  <c r="T23" i="2"/>
  <c r="S24" i="12"/>
  <c r="O24" i="12"/>
  <c r="H26" i="12"/>
  <c r="C26" i="12"/>
  <c r="C25" i="4" l="1"/>
  <c r="G25" i="4"/>
  <c r="K25" i="4"/>
  <c r="K25" i="3"/>
  <c r="G25" i="3"/>
  <c r="C25" i="3"/>
  <c r="AC25" i="4"/>
  <c r="Z25" i="4"/>
  <c r="Q25" i="4"/>
  <c r="AF25" i="4"/>
  <c r="T25" i="4"/>
  <c r="AL25" i="4"/>
  <c r="AI25" i="4"/>
  <c r="W25" i="4"/>
  <c r="AI25" i="3"/>
  <c r="AL25" i="3"/>
  <c r="AF25" i="3"/>
  <c r="Z25" i="3"/>
  <c r="Q25" i="3"/>
  <c r="W25" i="3"/>
  <c r="AC25" i="3"/>
  <c r="N25" i="4"/>
  <c r="J25" i="4"/>
  <c r="J25" i="2" s="1"/>
  <c r="F25" i="4"/>
  <c r="F25" i="2" s="1"/>
  <c r="N25" i="3"/>
  <c r="F25" i="3"/>
  <c r="J25" i="3"/>
  <c r="K24" i="4"/>
  <c r="K24" i="2" s="1"/>
  <c r="G24" i="4"/>
  <c r="G24" i="2" s="1"/>
  <c r="C24" i="4"/>
  <c r="C24" i="2" s="1"/>
  <c r="C24" i="3"/>
  <c r="K24" i="3"/>
  <c r="G24" i="3"/>
  <c r="AG24" i="4"/>
  <c r="AG24" i="2" s="1"/>
  <c r="U24" i="4"/>
  <c r="U24" i="2" s="1"/>
  <c r="O24" i="4"/>
  <c r="O24" i="2" s="1"/>
  <c r="P24" i="2" s="1"/>
  <c r="Q24" i="2" s="1"/>
  <c r="AD24" i="4"/>
  <c r="AD24" i="2" s="1"/>
  <c r="R24" i="4"/>
  <c r="AJ24" i="4"/>
  <c r="AJ24" i="2" s="1"/>
  <c r="AA24" i="4"/>
  <c r="AA24" i="2" s="1"/>
  <c r="X24" i="4"/>
  <c r="AA24" i="3"/>
  <c r="AG24" i="3"/>
  <c r="U24" i="3"/>
  <c r="AJ24" i="3"/>
  <c r="O24" i="3"/>
  <c r="X24" i="3"/>
  <c r="R24" i="3"/>
  <c r="T24" i="3"/>
  <c r="AD24" i="3"/>
  <c r="N25" i="12"/>
  <c r="O25" i="12"/>
  <c r="S25" i="12"/>
  <c r="I24" i="4"/>
  <c r="I24" i="2" s="1"/>
  <c r="E24" i="4"/>
  <c r="E24" i="2" s="1"/>
  <c r="M24" i="4"/>
  <c r="M24" i="2" s="1"/>
  <c r="E24" i="3"/>
  <c r="M24" i="3"/>
  <c r="I24" i="3"/>
  <c r="L24" i="4"/>
  <c r="L24" i="2" s="1"/>
  <c r="H24" i="4"/>
  <c r="D24" i="4"/>
  <c r="D24" i="3"/>
  <c r="L24" i="3"/>
  <c r="H24" i="3"/>
  <c r="Z24" i="4"/>
  <c r="AL24" i="4"/>
  <c r="AF24" i="4"/>
  <c r="AI24" i="4"/>
  <c r="AC24" i="4"/>
  <c r="W24" i="4"/>
  <c r="T24" i="4"/>
  <c r="T24" i="2" s="1"/>
  <c r="Q24" i="4"/>
  <c r="AL24" i="3"/>
  <c r="AI24" i="3"/>
  <c r="AF24" i="3"/>
  <c r="W24" i="3"/>
  <c r="AC24" i="3"/>
  <c r="Q24" i="3"/>
  <c r="Z24" i="3"/>
  <c r="P25" i="12"/>
  <c r="E26" i="12"/>
  <c r="N26" i="12" s="1"/>
  <c r="I27" i="12"/>
  <c r="Q25" i="12"/>
  <c r="F26" i="12"/>
  <c r="T26" i="12" s="1"/>
  <c r="V26" i="12"/>
  <c r="K27" i="12"/>
  <c r="C25" i="2"/>
  <c r="G25" i="2"/>
  <c r="K25" i="2"/>
  <c r="N24" i="2"/>
  <c r="J24" i="2"/>
  <c r="F24" i="2"/>
  <c r="C27" i="12"/>
  <c r="O26" i="12"/>
  <c r="R26" i="12"/>
  <c r="G27" i="12"/>
  <c r="B25" i="4"/>
  <c r="B25" i="2" s="1"/>
  <c r="B25" i="3"/>
  <c r="AH24" i="2"/>
  <c r="AI24" i="2" s="1"/>
  <c r="AB24" i="2"/>
  <c r="AC24" i="2" s="1"/>
  <c r="X24" i="2"/>
  <c r="V24" i="2"/>
  <c r="W24" i="2" s="1"/>
  <c r="AK24" i="2"/>
  <c r="AL24" i="2" s="1"/>
  <c r="AE24" i="2"/>
  <c r="AF24" i="2" s="1"/>
  <c r="R24" i="2"/>
  <c r="D30" i="12"/>
  <c r="N25" i="2"/>
  <c r="H27" i="12"/>
  <c r="D24" i="2"/>
  <c r="H24" i="2"/>
  <c r="U27" i="12"/>
  <c r="J28" i="12"/>
  <c r="B29" i="12"/>
  <c r="K26" i="4" l="1"/>
  <c r="C26" i="4"/>
  <c r="G26" i="4"/>
  <c r="K26" i="3"/>
  <c r="G26" i="3"/>
  <c r="C26" i="3"/>
  <c r="N26" i="4"/>
  <c r="F26" i="4"/>
  <c r="J26" i="4"/>
  <c r="J26" i="2" s="1"/>
  <c r="F26" i="3"/>
  <c r="J26" i="3"/>
  <c r="N26" i="3"/>
  <c r="E25" i="4"/>
  <c r="I25" i="4"/>
  <c r="M25" i="4"/>
  <c r="M25" i="3"/>
  <c r="I25" i="3"/>
  <c r="E25" i="3"/>
  <c r="Y26" i="4"/>
  <c r="AB26" i="4"/>
  <c r="AE26" i="4"/>
  <c r="S26" i="4"/>
  <c r="P26" i="4"/>
  <c r="V26" i="4"/>
  <c r="AK26" i="4"/>
  <c r="AH26" i="4"/>
  <c r="AE26" i="3"/>
  <c r="P26" i="3"/>
  <c r="AH26" i="3"/>
  <c r="AB26" i="3"/>
  <c r="Y26" i="3"/>
  <c r="S26" i="3"/>
  <c r="V26" i="3"/>
  <c r="AK26" i="3"/>
  <c r="D25" i="4"/>
  <c r="D25" i="2" s="1"/>
  <c r="H25" i="4"/>
  <c r="H25" i="2" s="1"/>
  <c r="L25" i="4"/>
  <c r="L25" i="2" s="1"/>
  <c r="L25" i="3"/>
  <c r="H25" i="3"/>
  <c r="D25" i="3"/>
  <c r="AG25" i="4"/>
  <c r="AG25" i="2" s="1"/>
  <c r="U25" i="4"/>
  <c r="U25" i="2" s="1"/>
  <c r="X25" i="4"/>
  <c r="X25" i="2" s="1"/>
  <c r="AD25" i="4"/>
  <c r="AD25" i="2" s="1"/>
  <c r="O25" i="4"/>
  <c r="O25" i="2" s="1"/>
  <c r="P25" i="2" s="1"/>
  <c r="Q25" i="2" s="1"/>
  <c r="AA25" i="4"/>
  <c r="AA25" i="2" s="1"/>
  <c r="R25" i="4"/>
  <c r="R25" i="2" s="1"/>
  <c r="AJ25" i="4"/>
  <c r="AJ25" i="2" s="1"/>
  <c r="AJ25" i="3"/>
  <c r="AG25" i="3"/>
  <c r="O25" i="3"/>
  <c r="AD25" i="3"/>
  <c r="R25" i="3"/>
  <c r="AA25" i="3"/>
  <c r="X25" i="3"/>
  <c r="U25" i="3"/>
  <c r="T25" i="3"/>
  <c r="AK25" i="4"/>
  <c r="AE25" i="4"/>
  <c r="AH25" i="4"/>
  <c r="AH25" i="2" s="1"/>
  <c r="AI25" i="2" s="1"/>
  <c r="V25" i="4"/>
  <c r="Y25" i="4"/>
  <c r="Y25" i="2" s="1"/>
  <c r="Z25" i="2" s="1"/>
  <c r="P25" i="4"/>
  <c r="S25" i="4"/>
  <c r="S25" i="2" s="1"/>
  <c r="AB25" i="4"/>
  <c r="AB25" i="2" s="1"/>
  <c r="AC25" i="2" s="1"/>
  <c r="Y25" i="3"/>
  <c r="AK25" i="3"/>
  <c r="V25" i="3"/>
  <c r="AH25" i="3"/>
  <c r="AB25" i="3"/>
  <c r="S25" i="3"/>
  <c r="AE25" i="3"/>
  <c r="P25" i="3"/>
  <c r="Y26" i="2"/>
  <c r="Z26" i="2" s="1"/>
  <c r="S26" i="2"/>
  <c r="M26" i="12"/>
  <c r="F26" i="2"/>
  <c r="N26" i="2"/>
  <c r="C28" i="12"/>
  <c r="O27" i="12"/>
  <c r="M27" i="12"/>
  <c r="T25" i="2"/>
  <c r="AK25" i="2"/>
  <c r="AL25" i="2" s="1"/>
  <c r="V25" i="2"/>
  <c r="W25" i="2" s="1"/>
  <c r="AE25" i="2"/>
  <c r="AF25" i="2" s="1"/>
  <c r="B30" i="12"/>
  <c r="P26" i="12"/>
  <c r="E27" i="12"/>
  <c r="V27" i="12"/>
  <c r="K28" i="12"/>
  <c r="K26" i="2"/>
  <c r="G26" i="2"/>
  <c r="C26" i="2"/>
  <c r="U28" i="12"/>
  <c r="J29" i="12"/>
  <c r="D31" i="12"/>
  <c r="B26" i="3"/>
  <c r="B26" i="4"/>
  <c r="B26" i="2" s="1"/>
  <c r="H28" i="12"/>
  <c r="F27" i="12"/>
  <c r="Q26" i="12"/>
  <c r="S26" i="12"/>
  <c r="G28" i="12"/>
  <c r="E25" i="2"/>
  <c r="M25" i="2"/>
  <c r="I25" i="2"/>
  <c r="I28" i="12"/>
  <c r="AL26" i="4" l="1"/>
  <c r="AF26" i="4"/>
  <c r="Z26" i="4"/>
  <c r="AC26" i="4"/>
  <c r="T26" i="4"/>
  <c r="W26" i="4"/>
  <c r="Q26" i="4"/>
  <c r="AI26" i="4"/>
  <c r="AI26" i="3"/>
  <c r="Q26" i="3"/>
  <c r="AC26" i="3"/>
  <c r="AL26" i="3"/>
  <c r="AF26" i="3"/>
  <c r="Z26" i="3"/>
  <c r="W26" i="3"/>
  <c r="AC27" i="4"/>
  <c r="AL27" i="4"/>
  <c r="AF27" i="4"/>
  <c r="AI27" i="4"/>
  <c r="W27" i="4"/>
  <c r="Z27" i="4"/>
  <c r="T27" i="4"/>
  <c r="Q27" i="4"/>
  <c r="AL27" i="3"/>
  <c r="Q27" i="3"/>
  <c r="AC27" i="3"/>
  <c r="Z27" i="3"/>
  <c r="AI27" i="3"/>
  <c r="AF27" i="3"/>
  <c r="W27" i="3"/>
  <c r="M26" i="4"/>
  <c r="I26" i="4"/>
  <c r="E26" i="4"/>
  <c r="E26" i="2" s="1"/>
  <c r="I26" i="3"/>
  <c r="M26" i="3"/>
  <c r="E26" i="3"/>
  <c r="H26" i="4"/>
  <c r="D26" i="4"/>
  <c r="L26" i="4"/>
  <c r="L26" i="3"/>
  <c r="H26" i="3"/>
  <c r="D26" i="3"/>
  <c r="AG26" i="4"/>
  <c r="AG26" i="2" s="1"/>
  <c r="U26" i="4"/>
  <c r="U26" i="2" s="1"/>
  <c r="AA26" i="4"/>
  <c r="AA26" i="2" s="1"/>
  <c r="O26" i="4"/>
  <c r="O26" i="2" s="1"/>
  <c r="P26" i="2" s="1"/>
  <c r="Q26" i="2" s="1"/>
  <c r="AD26" i="4"/>
  <c r="AD26" i="2" s="1"/>
  <c r="AJ26" i="4"/>
  <c r="AJ26" i="2" s="1"/>
  <c r="R26" i="4"/>
  <c r="X26" i="4"/>
  <c r="U26" i="3"/>
  <c r="AJ26" i="3"/>
  <c r="O26" i="3"/>
  <c r="X26" i="3"/>
  <c r="AG26" i="3"/>
  <c r="R26" i="3"/>
  <c r="AD26" i="3"/>
  <c r="AA26" i="3"/>
  <c r="T26" i="3"/>
  <c r="I29" i="12"/>
  <c r="H26" i="2"/>
  <c r="D26" i="2"/>
  <c r="L26" i="2"/>
  <c r="E28" i="12"/>
  <c r="P27" i="12"/>
  <c r="Q27" i="12"/>
  <c r="F28" i="12"/>
  <c r="R28" i="12" s="1"/>
  <c r="R26" i="2"/>
  <c r="C29" i="12"/>
  <c r="M28" i="12"/>
  <c r="N27" i="12"/>
  <c r="S27" i="12"/>
  <c r="AK26" i="2"/>
  <c r="AL26" i="2" s="1"/>
  <c r="AE26" i="2"/>
  <c r="AF26" i="2" s="1"/>
  <c r="AB26" i="2"/>
  <c r="AC26" i="2" s="1"/>
  <c r="AH26" i="2"/>
  <c r="AI26" i="2" s="1"/>
  <c r="X26" i="2"/>
  <c r="V26" i="2"/>
  <c r="W26" i="2" s="1"/>
  <c r="T26" i="2"/>
  <c r="M26" i="2"/>
  <c r="I26" i="2"/>
  <c r="H29" i="12"/>
  <c r="S28" i="12"/>
  <c r="B31" i="12"/>
  <c r="D32" i="12"/>
  <c r="G29" i="12"/>
  <c r="V28" i="12"/>
  <c r="K29" i="12"/>
  <c r="T27" i="12"/>
  <c r="R27" i="12"/>
  <c r="U29" i="12"/>
  <c r="J30" i="12"/>
  <c r="B27" i="4"/>
  <c r="B27" i="2" s="1"/>
  <c r="B27" i="3"/>
  <c r="N28" i="4" l="1"/>
  <c r="J28" i="4"/>
  <c r="F28" i="4"/>
  <c r="F28" i="3"/>
  <c r="N28" i="3"/>
  <c r="J28" i="3"/>
  <c r="Z28" i="4"/>
  <c r="AL28" i="4"/>
  <c r="AF28" i="4"/>
  <c r="AC28" i="4"/>
  <c r="W28" i="4"/>
  <c r="T28" i="4"/>
  <c r="AI28" i="4"/>
  <c r="Q28" i="4"/>
  <c r="Q28" i="3"/>
  <c r="Z28" i="3"/>
  <c r="AF28" i="3"/>
  <c r="W28" i="3"/>
  <c r="AC28" i="3"/>
  <c r="AI28" i="3"/>
  <c r="AL28" i="3"/>
  <c r="D28" i="4"/>
  <c r="L28" i="4"/>
  <c r="L28" i="2" s="1"/>
  <c r="H28" i="4"/>
  <c r="H28" i="2" s="1"/>
  <c r="L28" i="3"/>
  <c r="H28" i="3"/>
  <c r="D28" i="3"/>
  <c r="AH27" i="4"/>
  <c r="V27" i="4"/>
  <c r="Y27" i="4"/>
  <c r="AB27" i="4"/>
  <c r="AB27" i="2" s="1"/>
  <c r="AC27" i="2" s="1"/>
  <c r="AK27" i="4"/>
  <c r="AK27" i="2" s="1"/>
  <c r="AL27" i="2" s="1"/>
  <c r="AE27" i="4"/>
  <c r="S27" i="4"/>
  <c r="S27" i="2" s="1"/>
  <c r="P27" i="4"/>
  <c r="Y27" i="3"/>
  <c r="AH27" i="3"/>
  <c r="P27" i="3"/>
  <c r="AE27" i="3"/>
  <c r="AK27" i="3"/>
  <c r="AB27" i="3"/>
  <c r="V27" i="3"/>
  <c r="S27" i="3"/>
  <c r="J27" i="4"/>
  <c r="F27" i="4"/>
  <c r="F27" i="2" s="1"/>
  <c r="N27" i="4"/>
  <c r="N27" i="2" s="1"/>
  <c r="F27" i="3"/>
  <c r="N27" i="3"/>
  <c r="J27" i="3"/>
  <c r="K27" i="4"/>
  <c r="G27" i="4"/>
  <c r="C27" i="4"/>
  <c r="K27" i="3"/>
  <c r="G27" i="3"/>
  <c r="C27" i="3"/>
  <c r="I27" i="4"/>
  <c r="I27" i="2" s="1"/>
  <c r="E27" i="4"/>
  <c r="E27" i="2" s="1"/>
  <c r="M27" i="4"/>
  <c r="M27" i="2" s="1"/>
  <c r="E27" i="3"/>
  <c r="I27" i="3"/>
  <c r="M27" i="3"/>
  <c r="L27" i="4"/>
  <c r="H27" i="4"/>
  <c r="D27" i="4"/>
  <c r="L27" i="3"/>
  <c r="H27" i="3"/>
  <c r="D27" i="3"/>
  <c r="AJ27" i="4"/>
  <c r="AJ27" i="2" s="1"/>
  <c r="AD27" i="4"/>
  <c r="AD27" i="2" s="1"/>
  <c r="R27" i="4"/>
  <c r="R27" i="2" s="1"/>
  <c r="AA27" i="4"/>
  <c r="AA27" i="2" s="1"/>
  <c r="X27" i="4"/>
  <c r="U27" i="4"/>
  <c r="O27" i="4"/>
  <c r="O27" i="2" s="1"/>
  <c r="P27" i="2" s="1"/>
  <c r="Q27" i="2" s="1"/>
  <c r="AG27" i="4"/>
  <c r="AG27" i="3"/>
  <c r="O27" i="3"/>
  <c r="U27" i="3"/>
  <c r="X27" i="3"/>
  <c r="AD27" i="3"/>
  <c r="AA27" i="3"/>
  <c r="T27" i="3"/>
  <c r="AJ27" i="3"/>
  <c r="R27" i="3"/>
  <c r="J31" i="12"/>
  <c r="B32" i="12"/>
  <c r="H27" i="2"/>
  <c r="D27" i="2"/>
  <c r="L27" i="2"/>
  <c r="P28" i="12"/>
  <c r="E29" i="12"/>
  <c r="O29" i="12" s="1"/>
  <c r="G27" i="2"/>
  <c r="C27" i="2"/>
  <c r="K27" i="2"/>
  <c r="J27" i="2"/>
  <c r="O28" i="12"/>
  <c r="C30" i="12"/>
  <c r="M29" i="12"/>
  <c r="Y27" i="2"/>
  <c r="Z27" i="2" s="1"/>
  <c r="AG27" i="2"/>
  <c r="U27" i="2"/>
  <c r="K30" i="12"/>
  <c r="V29" i="12"/>
  <c r="D28" i="2"/>
  <c r="B28" i="4"/>
  <c r="B28" i="2" s="1"/>
  <c r="B28" i="3"/>
  <c r="H30" i="12"/>
  <c r="N28" i="12"/>
  <c r="Q28" i="12"/>
  <c r="F29" i="12"/>
  <c r="I30" i="12"/>
  <c r="R29" i="12"/>
  <c r="G30" i="12"/>
  <c r="AE27" i="2"/>
  <c r="AF27" i="2" s="1"/>
  <c r="X27" i="2"/>
  <c r="T27" i="2"/>
  <c r="AH27" i="2"/>
  <c r="AI27" i="2" s="1"/>
  <c r="V27" i="2"/>
  <c r="W27" i="2" s="1"/>
  <c r="T28" i="12"/>
  <c r="AG28" i="4" l="1"/>
  <c r="U28" i="4"/>
  <c r="AA28" i="4"/>
  <c r="AJ28" i="4"/>
  <c r="O28" i="4"/>
  <c r="O28" i="2" s="1"/>
  <c r="P28" i="2" s="1"/>
  <c r="Q28" i="2" s="1"/>
  <c r="AD28" i="4"/>
  <c r="AD28" i="2" s="1"/>
  <c r="X28" i="4"/>
  <c r="X28" i="2" s="1"/>
  <c r="R28" i="4"/>
  <c r="R28" i="2" s="1"/>
  <c r="O28" i="3"/>
  <c r="T28" i="3"/>
  <c r="U28" i="3"/>
  <c r="AA28" i="3"/>
  <c r="X28" i="3"/>
  <c r="R28" i="3"/>
  <c r="AG28" i="3"/>
  <c r="AJ28" i="3"/>
  <c r="AD28" i="3"/>
  <c r="C28" i="4"/>
  <c r="C28" i="2" s="1"/>
  <c r="G28" i="4"/>
  <c r="G28" i="2" s="1"/>
  <c r="K28" i="4"/>
  <c r="K28" i="2" s="1"/>
  <c r="G28" i="3"/>
  <c r="C28" i="3"/>
  <c r="K28" i="3"/>
  <c r="N29" i="12"/>
  <c r="AC29" i="4"/>
  <c r="Z29" i="4"/>
  <c r="AL29" i="4"/>
  <c r="Q29" i="4"/>
  <c r="W29" i="4"/>
  <c r="T29" i="4"/>
  <c r="AI29" i="4"/>
  <c r="AF29" i="4"/>
  <c r="Z29" i="3"/>
  <c r="AL29" i="3"/>
  <c r="AF29" i="3"/>
  <c r="Q29" i="3"/>
  <c r="W29" i="3"/>
  <c r="AI29" i="3"/>
  <c r="AC29" i="3"/>
  <c r="N29" i="4"/>
  <c r="F29" i="4"/>
  <c r="J29" i="4"/>
  <c r="J29" i="3"/>
  <c r="N29" i="3"/>
  <c r="F29" i="3"/>
  <c r="E28" i="4"/>
  <c r="E28" i="2" s="1"/>
  <c r="M28" i="4"/>
  <c r="M28" i="2" s="1"/>
  <c r="I28" i="4"/>
  <c r="I28" i="2" s="1"/>
  <c r="M28" i="3"/>
  <c r="I28" i="3"/>
  <c r="E28" i="3"/>
  <c r="AB28" i="4"/>
  <c r="AK28" i="4"/>
  <c r="AK28" i="2" s="1"/>
  <c r="AL28" i="2" s="1"/>
  <c r="AE28" i="4"/>
  <c r="AH28" i="4"/>
  <c r="AH28" i="2" s="1"/>
  <c r="AI28" i="2" s="1"/>
  <c r="V28" i="4"/>
  <c r="V28" i="2" s="1"/>
  <c r="W28" i="2" s="1"/>
  <c r="Y28" i="4"/>
  <c r="Y28" i="2" s="1"/>
  <c r="Z28" i="2" s="1"/>
  <c r="P28" i="4"/>
  <c r="S28" i="4"/>
  <c r="S28" i="3"/>
  <c r="AE28" i="3"/>
  <c r="Y28" i="3"/>
  <c r="AK28" i="3"/>
  <c r="P28" i="3"/>
  <c r="AH28" i="3"/>
  <c r="AB28" i="3"/>
  <c r="V28" i="3"/>
  <c r="Q29" i="12"/>
  <c r="F30" i="12"/>
  <c r="R30" i="12" s="1"/>
  <c r="I31" i="12"/>
  <c r="H31" i="12"/>
  <c r="T29" i="12"/>
  <c r="S29" i="12"/>
  <c r="B29" i="4"/>
  <c r="B29" i="2" s="1"/>
  <c r="B29" i="3"/>
  <c r="N28" i="2"/>
  <c r="J28" i="2"/>
  <c r="F28" i="2"/>
  <c r="V30" i="12"/>
  <c r="K31" i="12"/>
  <c r="P29" i="12"/>
  <c r="E30" i="12"/>
  <c r="M30" i="12" s="1"/>
  <c r="G31" i="12"/>
  <c r="AE28" i="2"/>
  <c r="AF28" i="2" s="1"/>
  <c r="AB28" i="2"/>
  <c r="AC28" i="2" s="1"/>
  <c r="T28" i="2"/>
  <c r="J32" i="12"/>
  <c r="AG28" i="2"/>
  <c r="U28" i="2"/>
  <c r="S28" i="2"/>
  <c r="AJ28" i="2"/>
  <c r="AA28" i="2"/>
  <c r="C31" i="12"/>
  <c r="U30" i="12"/>
  <c r="AL30" i="4" l="1"/>
  <c r="AF30" i="4"/>
  <c r="Z30" i="4"/>
  <c r="AC30" i="4"/>
  <c r="T30" i="4"/>
  <c r="W30" i="4"/>
  <c r="AI30" i="4"/>
  <c r="Q30" i="4"/>
  <c r="AF30" i="3"/>
  <c r="AC30" i="3"/>
  <c r="Q30" i="3"/>
  <c r="AL30" i="3"/>
  <c r="AI30" i="3"/>
  <c r="Z30" i="3"/>
  <c r="W30" i="3"/>
  <c r="AG29" i="4"/>
  <c r="AG29" i="2" s="1"/>
  <c r="U29" i="4"/>
  <c r="U29" i="2" s="1"/>
  <c r="X29" i="4"/>
  <c r="AA29" i="4"/>
  <c r="AA29" i="2" s="1"/>
  <c r="AJ29" i="4"/>
  <c r="AJ29" i="2" s="1"/>
  <c r="O29" i="4"/>
  <c r="O29" i="2" s="1"/>
  <c r="P29" i="2" s="1"/>
  <c r="Q29" i="2" s="1"/>
  <c r="AD29" i="4"/>
  <c r="AD29" i="2" s="1"/>
  <c r="R29" i="4"/>
  <c r="R29" i="2" s="1"/>
  <c r="X29" i="3"/>
  <c r="AG29" i="3"/>
  <c r="R29" i="3"/>
  <c r="AJ29" i="3"/>
  <c r="U29" i="3"/>
  <c r="AA29" i="3"/>
  <c r="O29" i="3"/>
  <c r="T29" i="3"/>
  <c r="AD29" i="3"/>
  <c r="M29" i="4"/>
  <c r="M29" i="2" s="1"/>
  <c r="I29" i="4"/>
  <c r="I29" i="2" s="1"/>
  <c r="E29" i="4"/>
  <c r="M29" i="3"/>
  <c r="I29" i="3"/>
  <c r="E29" i="3"/>
  <c r="Y29" i="2"/>
  <c r="Z29" i="2" s="1"/>
  <c r="O30" i="12"/>
  <c r="S29" i="2"/>
  <c r="AK29" i="4"/>
  <c r="AE29" i="4"/>
  <c r="AH29" i="4"/>
  <c r="AH29" i="2" s="1"/>
  <c r="AI29" i="2" s="1"/>
  <c r="V29" i="4"/>
  <c r="V29" i="2" s="1"/>
  <c r="W29" i="2" s="1"/>
  <c r="Y29" i="4"/>
  <c r="P29" i="4"/>
  <c r="S29" i="4"/>
  <c r="AB29" i="4"/>
  <c r="AB29" i="2" s="1"/>
  <c r="AC29" i="2" s="1"/>
  <c r="V29" i="3"/>
  <c r="AB29" i="3"/>
  <c r="S29" i="3"/>
  <c r="Y29" i="3"/>
  <c r="AH29" i="3"/>
  <c r="AK29" i="3"/>
  <c r="AE29" i="3"/>
  <c r="P29" i="3"/>
  <c r="J30" i="4"/>
  <c r="F30" i="4"/>
  <c r="N30" i="4"/>
  <c r="F30" i="3"/>
  <c r="N30" i="3"/>
  <c r="J30" i="3"/>
  <c r="H29" i="4"/>
  <c r="H29" i="2" s="1"/>
  <c r="L29" i="4"/>
  <c r="L29" i="2" s="1"/>
  <c r="D29" i="4"/>
  <c r="D29" i="3"/>
  <c r="L29" i="3"/>
  <c r="H29" i="3"/>
  <c r="K29" i="4"/>
  <c r="K29" i="2" s="1"/>
  <c r="G29" i="4"/>
  <c r="G29" i="2" s="1"/>
  <c r="C29" i="4"/>
  <c r="C29" i="2" s="1"/>
  <c r="K29" i="3"/>
  <c r="C29" i="3"/>
  <c r="G29" i="3"/>
  <c r="H32" i="12"/>
  <c r="T30" i="12"/>
  <c r="E29" i="2"/>
  <c r="R31" i="12"/>
  <c r="G32" i="12"/>
  <c r="S30" i="12"/>
  <c r="V31" i="12"/>
  <c r="K32" i="12"/>
  <c r="V32" i="12" s="1"/>
  <c r="X29" i="2"/>
  <c r="AK29" i="2"/>
  <c r="AL29" i="2" s="1"/>
  <c r="AE29" i="2"/>
  <c r="AF29" i="2" s="1"/>
  <c r="T29" i="2"/>
  <c r="B30" i="3"/>
  <c r="B30" i="4"/>
  <c r="B30" i="2" s="1"/>
  <c r="D29" i="2"/>
  <c r="N29" i="2"/>
  <c r="J29" i="2"/>
  <c r="F29" i="2"/>
  <c r="F31" i="12"/>
  <c r="Q30" i="12"/>
  <c r="C32" i="12"/>
  <c r="P30" i="12"/>
  <c r="E31" i="12"/>
  <c r="N31" i="12" s="1"/>
  <c r="N30" i="12"/>
  <c r="U31" i="12"/>
  <c r="I32" i="12"/>
  <c r="T31" i="12"/>
  <c r="AH31" i="4" l="1"/>
  <c r="V31" i="4"/>
  <c r="Y31" i="4"/>
  <c r="AB31" i="4"/>
  <c r="S31" i="4"/>
  <c r="S31" i="2" s="1"/>
  <c r="AK31" i="4"/>
  <c r="AE31" i="4"/>
  <c r="P31" i="4"/>
  <c r="AB31" i="3"/>
  <c r="V31" i="3"/>
  <c r="AH31" i="3"/>
  <c r="S31" i="3"/>
  <c r="P31" i="3"/>
  <c r="AK31" i="3"/>
  <c r="AE31" i="3"/>
  <c r="Y31" i="3"/>
  <c r="C31" i="4"/>
  <c r="G31" i="4"/>
  <c r="K31" i="4"/>
  <c r="K31" i="3"/>
  <c r="G31" i="3"/>
  <c r="C31" i="3"/>
  <c r="AG30" i="4"/>
  <c r="AG30" i="2" s="1"/>
  <c r="U30" i="4"/>
  <c r="U30" i="2" s="1"/>
  <c r="AA30" i="4"/>
  <c r="AJ30" i="4"/>
  <c r="O30" i="4"/>
  <c r="O30" i="2" s="1"/>
  <c r="P30" i="2" s="1"/>
  <c r="Q30" i="2" s="1"/>
  <c r="X30" i="4"/>
  <c r="R30" i="4"/>
  <c r="R30" i="2" s="1"/>
  <c r="AD30" i="4"/>
  <c r="AD30" i="2" s="1"/>
  <c r="U30" i="3"/>
  <c r="X30" i="3"/>
  <c r="O30" i="3"/>
  <c r="AA30" i="3"/>
  <c r="R30" i="3"/>
  <c r="AD30" i="3"/>
  <c r="AJ30" i="3"/>
  <c r="T30" i="3"/>
  <c r="AG30" i="3"/>
  <c r="Y30" i="4"/>
  <c r="AB30" i="4"/>
  <c r="S30" i="4"/>
  <c r="AH30" i="4"/>
  <c r="AK30" i="4"/>
  <c r="AK30" i="2" s="1"/>
  <c r="AL30" i="2" s="1"/>
  <c r="P30" i="4"/>
  <c r="V30" i="4"/>
  <c r="V30" i="2" s="1"/>
  <c r="W30" i="2" s="1"/>
  <c r="AE30" i="4"/>
  <c r="AE30" i="2" s="1"/>
  <c r="AF30" i="2" s="1"/>
  <c r="AK30" i="3"/>
  <c r="S30" i="3"/>
  <c r="P30" i="3"/>
  <c r="AH30" i="3"/>
  <c r="AB30" i="3"/>
  <c r="Y30" i="3"/>
  <c r="AE30" i="3"/>
  <c r="V30" i="3"/>
  <c r="N31" i="4"/>
  <c r="J31" i="4"/>
  <c r="F31" i="4"/>
  <c r="F31" i="3"/>
  <c r="N31" i="3"/>
  <c r="J31" i="3"/>
  <c r="O31" i="12"/>
  <c r="L30" i="4"/>
  <c r="H30" i="4"/>
  <c r="D30" i="4"/>
  <c r="D30" i="3"/>
  <c r="L30" i="3"/>
  <c r="H30" i="3"/>
  <c r="I30" i="4"/>
  <c r="I30" i="2" s="1"/>
  <c r="E30" i="4"/>
  <c r="M30" i="4"/>
  <c r="M30" i="2" s="1"/>
  <c r="E30" i="3"/>
  <c r="M30" i="3"/>
  <c r="I30" i="3"/>
  <c r="K30" i="4"/>
  <c r="K30" i="2" s="1"/>
  <c r="G30" i="4"/>
  <c r="G30" i="2" s="1"/>
  <c r="C30" i="4"/>
  <c r="C30" i="2" s="1"/>
  <c r="K30" i="3"/>
  <c r="G30" i="3"/>
  <c r="C30" i="3"/>
  <c r="F30" i="2"/>
  <c r="N30" i="2"/>
  <c r="J30" i="2"/>
  <c r="Y31" i="2"/>
  <c r="Z31" i="2" s="1"/>
  <c r="E30" i="2"/>
  <c r="F31" i="2"/>
  <c r="J31" i="2"/>
  <c r="N31" i="2"/>
  <c r="AA30" i="2"/>
  <c r="Y30" i="2"/>
  <c r="Z30" i="2" s="1"/>
  <c r="S30" i="2"/>
  <c r="AJ30" i="2"/>
  <c r="T32" i="12"/>
  <c r="G31" i="2"/>
  <c r="K31" i="2"/>
  <c r="C31" i="2"/>
  <c r="Q31" i="12"/>
  <c r="F32" i="12"/>
  <c r="Q32" i="12" s="1"/>
  <c r="E32" i="12"/>
  <c r="P32" i="12" s="1"/>
  <c r="P31" i="12"/>
  <c r="AB30" i="2"/>
  <c r="AC30" i="2" s="1"/>
  <c r="T30" i="2"/>
  <c r="AH30" i="2"/>
  <c r="AI30" i="2" s="1"/>
  <c r="X30" i="2"/>
  <c r="R32" i="12"/>
  <c r="M31" i="12"/>
  <c r="B31" i="4"/>
  <c r="B31" i="2" s="1"/>
  <c r="B31" i="3"/>
  <c r="S31" i="12"/>
  <c r="B32" i="4"/>
  <c r="B32" i="2" s="1"/>
  <c r="B32" i="3"/>
  <c r="D30" i="2"/>
  <c r="L30" i="2"/>
  <c r="H30" i="2"/>
  <c r="U32" i="12"/>
  <c r="AC31" i="4" l="1"/>
  <c r="AL31" i="4"/>
  <c r="AF31" i="4"/>
  <c r="AI31" i="4"/>
  <c r="W31" i="4"/>
  <c r="Z31" i="4"/>
  <c r="T31" i="4"/>
  <c r="Q31" i="4"/>
  <c r="AC31" i="3"/>
  <c r="AI31" i="3"/>
  <c r="Z31" i="3"/>
  <c r="Q31" i="3"/>
  <c r="AF31" i="3"/>
  <c r="W31" i="3"/>
  <c r="AL31" i="3"/>
  <c r="N32" i="4"/>
  <c r="F32" i="4"/>
  <c r="J32" i="4"/>
  <c r="N32" i="3"/>
  <c r="F32" i="3"/>
  <c r="J32" i="3"/>
  <c r="K32" i="4"/>
  <c r="K32" i="2" s="1"/>
  <c r="G32" i="4"/>
  <c r="G32" i="2" s="1"/>
  <c r="C32" i="4"/>
  <c r="C32" i="2" s="1"/>
  <c r="K32" i="3"/>
  <c r="G32" i="3"/>
  <c r="C32" i="3"/>
  <c r="AJ31" i="4"/>
  <c r="AJ31" i="2" s="1"/>
  <c r="AD31" i="4"/>
  <c r="AD31" i="2" s="1"/>
  <c r="X31" i="4"/>
  <c r="R31" i="4"/>
  <c r="R31" i="2" s="1"/>
  <c r="U31" i="4"/>
  <c r="U31" i="2" s="1"/>
  <c r="AG31" i="4"/>
  <c r="AG31" i="2" s="1"/>
  <c r="AA31" i="4"/>
  <c r="AA31" i="2" s="1"/>
  <c r="O31" i="4"/>
  <c r="O31" i="2" s="1"/>
  <c r="P31" i="2" s="1"/>
  <c r="Q31" i="2" s="1"/>
  <c r="X31" i="3"/>
  <c r="AD31" i="3"/>
  <c r="AA31" i="3"/>
  <c r="U31" i="3"/>
  <c r="O31" i="3"/>
  <c r="T31" i="3"/>
  <c r="AJ31" i="3"/>
  <c r="R31" i="3"/>
  <c r="AG31" i="3"/>
  <c r="D31" i="4"/>
  <c r="D31" i="2" s="1"/>
  <c r="L31" i="4"/>
  <c r="L31" i="2" s="1"/>
  <c r="H31" i="4"/>
  <c r="H31" i="2" s="1"/>
  <c r="L31" i="3"/>
  <c r="H31" i="3"/>
  <c r="D31" i="3"/>
  <c r="AG32" i="4"/>
  <c r="U32" i="4"/>
  <c r="AD32" i="4"/>
  <c r="O32" i="4"/>
  <c r="O32" i="2" s="1"/>
  <c r="P32" i="2" s="1"/>
  <c r="Q32" i="2" s="1"/>
  <c r="X32" i="4"/>
  <c r="X32" i="2" s="1"/>
  <c r="R32" i="4"/>
  <c r="AJ32" i="4"/>
  <c r="AA32" i="4"/>
  <c r="O32" i="3"/>
  <c r="AG32" i="3"/>
  <c r="U32" i="3"/>
  <c r="X32" i="3"/>
  <c r="R32" i="3"/>
  <c r="AA32" i="3"/>
  <c r="AD32" i="3"/>
  <c r="AJ32" i="3"/>
  <c r="T32" i="3"/>
  <c r="E31" i="4"/>
  <c r="I31" i="4"/>
  <c r="I31" i="2" s="1"/>
  <c r="M31" i="4"/>
  <c r="E31" i="3"/>
  <c r="M31" i="3"/>
  <c r="I31" i="3"/>
  <c r="M32" i="4"/>
  <c r="I32" i="4"/>
  <c r="E32" i="4"/>
  <c r="E32" i="3"/>
  <c r="I32" i="3"/>
  <c r="M32" i="3"/>
  <c r="E32" i="2"/>
  <c r="M32" i="2"/>
  <c r="I32" i="2"/>
  <c r="E31" i="2"/>
  <c r="M31" i="2"/>
  <c r="J32" i="2"/>
  <c r="F32" i="2"/>
  <c r="N32" i="2"/>
  <c r="N32" i="12"/>
  <c r="M32" i="12"/>
  <c r="AK31" i="2"/>
  <c r="AL31" i="2" s="1"/>
  <c r="V31" i="2"/>
  <c r="W31" i="2" s="1"/>
  <c r="AH31" i="2"/>
  <c r="AI31" i="2" s="1"/>
  <c r="AE31" i="2"/>
  <c r="AF31" i="2" s="1"/>
  <c r="AB31" i="2"/>
  <c r="AC31" i="2" s="1"/>
  <c r="T31" i="2"/>
  <c r="X31" i="2"/>
  <c r="S32" i="12"/>
  <c r="O32" i="12"/>
  <c r="AB32" i="4" l="1"/>
  <c r="AB32" i="2" s="1"/>
  <c r="AC32" i="2" s="1"/>
  <c r="AK32" i="4"/>
  <c r="AK32" i="2" s="1"/>
  <c r="AL32" i="2" s="1"/>
  <c r="AE32" i="4"/>
  <c r="AE32" i="2" s="1"/>
  <c r="AF32" i="2" s="1"/>
  <c r="AH32" i="4"/>
  <c r="AH32" i="2" s="1"/>
  <c r="AI32" i="2" s="1"/>
  <c r="V32" i="4"/>
  <c r="V32" i="2" s="1"/>
  <c r="W32" i="2" s="1"/>
  <c r="P32" i="4"/>
  <c r="S32" i="4"/>
  <c r="Y32" i="4"/>
  <c r="V32" i="3"/>
  <c r="AH32" i="3"/>
  <c r="AB32" i="3"/>
  <c r="P32" i="3"/>
  <c r="Y32" i="3"/>
  <c r="AK32" i="3"/>
  <c r="S32" i="3"/>
  <c r="AE32" i="3"/>
  <c r="Z32" i="4"/>
  <c r="AL32" i="4"/>
  <c r="AF32" i="4"/>
  <c r="W32" i="4"/>
  <c r="AI32" i="4"/>
  <c r="AC32" i="4"/>
  <c r="T32" i="4"/>
  <c r="T32" i="2" s="1"/>
  <c r="Q32" i="4"/>
  <c r="Z32" i="3"/>
  <c r="AF32" i="3"/>
  <c r="Q32" i="3"/>
  <c r="W32" i="3"/>
  <c r="AC32" i="3"/>
  <c r="AI32" i="3"/>
  <c r="AL32" i="3"/>
  <c r="H32" i="4"/>
  <c r="H32" i="2" s="1"/>
  <c r="D32" i="4"/>
  <c r="D32" i="2" s="1"/>
  <c r="L32" i="4"/>
  <c r="L32" i="2" s="1"/>
  <c r="D32" i="3"/>
  <c r="H32" i="3"/>
  <c r="L32" i="3"/>
  <c r="AG32" i="2"/>
  <c r="U32" i="2"/>
  <c r="S32" i="2"/>
  <c r="AA32" i="2"/>
  <c r="Y32" i="2"/>
  <c r="Z32" i="2" s="1"/>
  <c r="AD32" i="2"/>
  <c r="AJ32" i="2"/>
  <c r="R3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400-000001000000}">
      <text>
        <r>
          <rPr>
            <sz val="10"/>
            <rFont val="Arial"/>
            <family val="2"/>
            <charset val="1"/>
          </rPr>
          <t>Need to improve VEIN adding TFS by type of vehicle. In the meantime, mean from national file (MOVES TOOLS)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899" authorId="0" shapeId="0" xr:uid="{00000000-0006-0000-0500-000001000000}">
      <text>
        <r>
          <rPr>
            <sz val="10"/>
            <rFont val="Arial"/>
            <family val="2"/>
            <charset val="1"/>
          </rPr>
          <t xml:space="preserve">Sergio:
</t>
        </r>
        <r>
          <rPr>
            <sz val="9"/>
            <color rgb="FF000000"/>
            <rFont val="Segoe UI"/>
            <family val="2"/>
            <charset val="1"/>
          </rPr>
          <t>extrapolado</t>
        </r>
      </text>
    </comment>
  </commentList>
</comments>
</file>

<file path=xl/sharedStrings.xml><?xml version="1.0" encoding="utf-8"?>
<sst xmlns="http://schemas.openxmlformats.org/spreadsheetml/2006/main" count="6268" uniqueCount="168">
  <si>
    <t>family</t>
  </si>
  <si>
    <t>vehicles</t>
  </si>
  <si>
    <t>name</t>
  </si>
  <si>
    <t>fuel</t>
  </si>
  <si>
    <t>fuel_long</t>
  </si>
  <si>
    <t>sourceTypeID</t>
  </si>
  <si>
    <t>moves_name</t>
  </si>
  <si>
    <t>vein_name</t>
  </si>
  <si>
    <t>HPMSVtypeID</t>
  </si>
  <si>
    <t>vehicle_type</t>
  </si>
  <si>
    <t>fuelTypeID</t>
  </si>
  <si>
    <t>Description</t>
  </si>
  <si>
    <t>trips_day</t>
  </si>
  <si>
    <t>survival</t>
  </si>
  <si>
    <t>survival_param_a</t>
  </si>
  <si>
    <t>survival_param_b</t>
  </si>
  <si>
    <t>sppm</t>
  </si>
  <si>
    <t>MC</t>
  </si>
  <si>
    <t>MC_G</t>
  </si>
  <si>
    <t>G</t>
  </si>
  <si>
    <t>Gasoline</t>
  </si>
  <si>
    <t>Motorcycle</t>
  </si>
  <si>
    <t>Motorcycles</t>
  </si>
  <si>
    <t>gompertz</t>
  </si>
  <si>
    <t>D</t>
  </si>
  <si>
    <t>Passenger Car</t>
  </si>
  <si>
    <t>PC</t>
  </si>
  <si>
    <t>Light Duty Vehicles</t>
  </si>
  <si>
    <t>double_logistic</t>
  </si>
  <si>
    <t>ELEC</t>
  </si>
  <si>
    <t>E85</t>
  </si>
  <si>
    <t>Passenger Truck</t>
  </si>
  <si>
    <t>PT</t>
  </si>
  <si>
    <t>Light Commercial Truck</t>
  </si>
  <si>
    <t>LCT</t>
  </si>
  <si>
    <t>Intercity Bus</t>
  </si>
  <si>
    <t>BUS_INTERCITY</t>
  </si>
  <si>
    <t>Buses</t>
  </si>
  <si>
    <t>CNG</t>
  </si>
  <si>
    <t>Transit Bus</t>
  </si>
  <si>
    <t>BUS_TRANSIT</t>
  </si>
  <si>
    <t>School Bus</t>
  </si>
  <si>
    <t>BUS_SCHOOL</t>
  </si>
  <si>
    <t>Refuse Truck</t>
  </si>
  <si>
    <t>TRUCKS_REFUSE</t>
  </si>
  <si>
    <t>Single Unit Trucks</t>
  </si>
  <si>
    <t>TRUCKS</t>
  </si>
  <si>
    <t>Single Unit Short-haul Truck</t>
  </si>
  <si>
    <t>TRUCKS_SU_SH</t>
  </si>
  <si>
    <t>Single Unit Long-haul Truck</t>
  </si>
  <si>
    <t>TRUCKS_SU_LH</t>
  </si>
  <si>
    <t>Trucks Motor Home</t>
  </si>
  <si>
    <t>TRUCKS_MH</t>
  </si>
  <si>
    <t>Combination Short-haul Truck</t>
  </si>
  <si>
    <t>TRUCKS_CU_SH</t>
  </si>
  <si>
    <t>CombinationTrucks</t>
  </si>
  <si>
    <t>Combination Long-haul Truck</t>
  </si>
  <si>
    <t>TRUCKS_CU_LH</t>
  </si>
  <si>
    <t>Age</t>
  </si>
  <si>
    <t>Year</t>
  </si>
  <si>
    <t>Hour</t>
  </si>
  <si>
    <t>density_tm3</t>
  </si>
  <si>
    <t>consumption_lt</t>
  </si>
  <si>
    <t>UF</t>
  </si>
  <si>
    <t>region</t>
  </si>
  <si>
    <t>gal_month</t>
  </si>
  <si>
    <t>thoudand_gal_day</t>
  </si>
  <si>
    <t>date</t>
  </si>
  <si>
    <t>Month</t>
  </si>
  <si>
    <t>MES</t>
  </si>
  <si>
    <t>FUEL</t>
  </si>
  <si>
    <t>MD</t>
  </si>
  <si>
    <t>MARYLAND</t>
  </si>
  <si>
    <t>ENE</t>
  </si>
  <si>
    <t>GASOLINE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</si>
  <si>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</si>
  <si>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</si>
  <si>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</si>
  <si>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</si>
  <si>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</si>
  <si>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</si>
  <si>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</si>
  <si>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</si>
  <si>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</si>
  <si>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</si>
  <si>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</si>
  <si>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DIESEL</t>
  </si>
  <si>
    <t>PROPANE</t>
  </si>
  <si>
    <t>gallons</t>
  </si>
  <si>
    <t>gallons_MD</t>
  </si>
  <si>
    <t>gal_especial</t>
  </si>
  <si>
    <t>thoudand_gal_day_gasoline</t>
  </si>
  <si>
    <t>thoudand_gal_day_diesel</t>
  </si>
  <si>
    <t>thoudand_gal_day_cng</t>
  </si>
  <si>
    <t>fraction_diesel_cng</t>
  </si>
  <si>
    <t>source URL</t>
  </si>
  <si>
    <t>SET</t>
  </si>
  <si>
    <t>OUT</t>
  </si>
  <si>
    <t>DEZ</t>
  </si>
  <si>
    <t>JAN</t>
  </si>
  <si>
    <t>FEV</t>
  </si>
  <si>
    <t>MAI</t>
  </si>
  <si>
    <t>celsius</t>
  </si>
  <si>
    <t>County</t>
  </si>
  <si>
    <t>State</t>
  </si>
  <si>
    <t>Temperature</t>
  </si>
  <si>
    <t>Baltimore</t>
  </si>
  <si>
    <t>Maryland</t>
  </si>
  <si>
    <t>yearID</t>
  </si>
  <si>
    <t>ageID</t>
  </si>
  <si>
    <t>ageFraction</t>
  </si>
  <si>
    <t>sourceTypePopulation</t>
  </si>
  <si>
    <t>HPMSBaseYearVMT</t>
  </si>
  <si>
    <t>VMT</t>
  </si>
  <si>
    <t>Motor Home</t>
  </si>
  <si>
    <t>year</t>
  </si>
  <si>
    <t>HDV_CNG</t>
  </si>
  <si>
    <t>HDV_D</t>
  </si>
  <si>
    <t>HDV_ELEC</t>
  </si>
  <si>
    <t>HDV_G</t>
  </si>
  <si>
    <t>LDV_CNG</t>
  </si>
  <si>
    <t>LDV_D</t>
  </si>
  <si>
    <t>LDV_ELEC</t>
  </si>
  <si>
    <t>LDV_G</t>
  </si>
  <si>
    <t>MC_ELEC</t>
  </si>
  <si>
    <t>roadTypeID</t>
  </si>
  <si>
    <t>dayID</t>
  </si>
  <si>
    <t>hourID</t>
  </si>
  <si>
    <t>hourVMTFraction</t>
  </si>
  <si>
    <t>roadType</t>
  </si>
  <si>
    <t>Off-Network</t>
  </si>
  <si>
    <t>Rural Restricted Access</t>
  </si>
  <si>
    <t>Rural Unrestricted Access</t>
  </si>
  <si>
    <t>Urban Restricted Access</t>
  </si>
  <si>
    <t>Urban Unrestricted Access</t>
  </si>
  <si>
    <t>fuelTypeDesc</t>
  </si>
  <si>
    <t>fuelSubtypeID</t>
  </si>
  <si>
    <t>fuelSubtypeDesc</t>
  </si>
  <si>
    <t>fuelSubtypePetroleumFraction</t>
  </si>
  <si>
    <t>fuelSubtypeFossilFraction</t>
  </si>
  <si>
    <t>carbonContent</t>
  </si>
  <si>
    <t>oxidationFraction</t>
  </si>
  <si>
    <t>humidityCorrectionCoeff</t>
  </si>
  <si>
    <t>energyContent</t>
  </si>
  <si>
    <t>fuelDensity</t>
  </si>
  <si>
    <t>source</t>
  </si>
  <si>
    <t>Conventional Gasoline</t>
  </si>
  <si>
    <t>Greenhouse Gas and Energy Consumption Rates for On-road Vehicles: Updates for MOVES2014, p44</t>
  </si>
  <si>
    <t>Reformulated Gasoline (RFG)</t>
  </si>
  <si>
    <t>Gasohol (E10)</t>
  </si>
  <si>
    <t>Gasohol (E8)</t>
  </si>
  <si>
    <t>Gasohol (E5)</t>
  </si>
  <si>
    <t>Gasohol (E15)</t>
  </si>
  <si>
    <t>Diesel Fuel</t>
  </si>
  <si>
    <t>Conventional Diesel Fuel</t>
  </si>
  <si>
    <t>Biodiesel (BD20)</t>
  </si>
  <si>
    <t>Fischer-Tropsch Diesel (FTD100)</t>
  </si>
  <si>
    <t>Compressed Natural Gas (CNG)</t>
  </si>
  <si>
    <t>https://www.aqua-calc.com/page/density-table/substance/compressed-blank-natural-blank-gas</t>
  </si>
  <si>
    <t>Ethanol (E-85)</t>
  </si>
  <si>
    <t>Ethanol</t>
  </si>
  <si>
    <t>Ethanol (E85)</t>
  </si>
  <si>
    <t>Ethanol (E70)</t>
  </si>
  <si>
    <t>Electricity</t>
  </si>
  <si>
    <t>Baltimore City</t>
  </si>
  <si>
    <t>BUS</t>
  </si>
  <si>
    <t>id</t>
  </si>
  <si>
    <t>km_trip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</si>
</sst>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"/>
    <numFmt numFmtId="165" formatCode="m/d/yyyy"/>
  </numFmts>
  <fonts count="11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0"/>
      <color rgb="FFFF0000"/>
      <name val="Arial"/>
      <family val="2"/>
      <charset val="1"/>
    </font>
    <font>
      <sz val="9"/>
      <color rgb="FF000000"/>
      <name val="Segoe UI"/>
      <family val="2"/>
      <charset val="1"/>
    </font>
    <font>
      <sz val="10"/>
      <name val="Arial"/>
      <charset val="1"/>
    </font>
    <font>
      <sz val="10"/>
      <name val="Arial"/>
      <family val="2"/>
      <charset val="1"/>
    </font>
    <font>
      <u/>
      <sz val="1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98FB98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/>
  </cellStyleXfs>
  <cellXfs count="29">
    <xf numFmtId="0" fontId="0" fillId="0" borderId="0" xfId="0"/>
    <xf numFmtId="0" fontId="1" fillId="0" borderId="0" xfId="0" applyFont="1"/>
    <xf numFmtId="0" fontId="0" fillId="0" borderId="0" xfId="0" applyFont="1"/>
    <xf numFmtId="0" fontId="1" fillId="2" borderId="0" xfId="0" applyFont="1" applyFill="1"/>
    <xf numFmtId="0" fontId="2" fillId="0" borderId="0" xfId="0" applyFont="1"/>
    <xf numFmtId="0" fontId="0" fillId="0" borderId="0" xfId="0" applyFont="1"/>
    <xf numFmtId="0" fontId="3" fillId="0" borderId="0" xfId="0" applyFont="1"/>
    <xf numFmtId="0" fontId="2" fillId="0" borderId="0" xfId="0" applyFont="1"/>
    <xf numFmtId="0" fontId="4" fillId="0" borderId="0" xfId="0" applyFont="1"/>
    <xf numFmtId="164" fontId="0" fillId="0" borderId="0" xfId="0" applyNumberFormat="1"/>
    <xf numFmtId="0" fontId="0" fillId="3" borderId="0" xfId="0" applyFill="1"/>
    <xf numFmtId="0" fontId="0" fillId="4" borderId="0" xfId="0" applyFill="1"/>
    <xf numFmtId="0" fontId="1" fillId="3" borderId="0" xfId="0" applyFont="1" applyFill="1"/>
    <xf numFmtId="0" fontId="1" fillId="4" borderId="0" xfId="0" applyFont="1" applyFill="1"/>
    <xf numFmtId="0" fontId="5" fillId="0" borderId="0" xfId="0" applyFont="1" applyAlignment="1">
      <alignment horizontal="center"/>
    </xf>
    <xf numFmtId="165" fontId="9" fillId="0" borderId="0" xfId="1" applyNumberFormat="1"/>
    <xf numFmtId="0" fontId="9" fillId="0" borderId="0" xfId="1"/>
    <xf numFmtId="0" fontId="6" fillId="0" borderId="0" xfId="0" applyFont="1"/>
    <xf numFmtId="3" fontId="0" fillId="0" borderId="0" xfId="0" applyNumberFormat="1"/>
    <xf numFmtId="0" fontId="1" fillId="0" borderId="0" xfId="0" applyFont="1"/>
    <xf numFmtId="0" fontId="8" fillId="0" borderId="0" xfId="0" applyFont="1"/>
    <xf numFmtId="0" fontId="10" fillId="0" borderId="0" xfId="0" applyFont="1"/>
    <xf numFmtId="0" fontId="0" fillId="2" borderId="0" xfId="0" applyFont="1" applyFill="1"/>
    <xf numFmtId="0" fontId="5" fillId="5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0" fillId="8" borderId="0" xfId="0" applyFill="1" applyAlignment="1">
      <alignment wrapText="1"/>
    </xf>
    <xf numFmtId="0" fontId="0" fillId="9" borderId="0" xfId="0" applyFill="1" applyAlignment="1">
      <alignment wrapText="1"/>
    </xf>
    <xf numFmtId="0" fontId="0" fillId="10" borderId="0" xfId="0" applyFill="1" applyAlignment="1">
      <alignment wrapText="1"/>
    </xf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9"/>
  <sheetViews>
    <sheetView topLeftCell="K28" zoomScale="140" zoomScaleNormal="140" workbookViewId="0">
      <selection activeCell="S38" sqref="S38"/>
    </sheetView>
  </sheetViews>
  <sheetFormatPr defaultColWidth="11.6640625" defaultRowHeight="13.2" x14ac:dyDescent="0.25"/>
  <cols>
    <col min="2" max="2" width="8.6640625" customWidth="1"/>
    <col min="3" max="3" width="22.5546875" bestFit="1" customWidth="1"/>
    <col min="4" max="4" width="37" bestFit="1" customWidth="1"/>
    <col min="5" max="5" width="5.88671875" customWidth="1"/>
    <col min="6" max="6" width="23.21875" bestFit="1" customWidth="1"/>
    <col min="7" max="7" width="14.6640625" bestFit="1" customWidth="1"/>
    <col min="8" max="8" width="25.5546875" customWidth="1"/>
    <col min="9" max="9" width="16.88671875" bestFit="1" customWidth="1"/>
    <col min="10" max="10" width="14.88671875" bestFit="1" customWidth="1"/>
    <col min="11" max="11" width="16.77734375" customWidth="1"/>
    <col min="12" max="12" width="12" bestFit="1" customWidth="1"/>
    <col min="13" max="13" width="27.5546875" bestFit="1" customWidth="1"/>
    <col min="14" max="14" width="11.33203125" customWidth="1"/>
    <col min="15" max="15" width="12.88671875" bestFit="1" customWidth="1"/>
    <col min="16" max="16" width="18.5546875" bestFit="1" customWidth="1"/>
    <col min="17" max="17" width="18.6640625" bestFit="1" customWidth="1"/>
    <col min="18" max="18" width="8" customWidth="1"/>
  </cols>
  <sheetData>
    <row r="1" spans="1:19" x14ac:dyDescent="0.25">
      <c r="A1" t="s">
        <v>166</v>
      </c>
      <c r="B1" s="19" t="s">
        <v>0</v>
      </c>
      <c r="C1" s="19" t="s">
        <v>1</v>
      </c>
      <c r="D1" s="19" t="s">
        <v>2</v>
      </c>
      <c r="E1" s="19" t="s">
        <v>3</v>
      </c>
      <c r="F1" s="19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19" t="s">
        <v>12</v>
      </c>
      <c r="O1" s="19" t="s">
        <v>13</v>
      </c>
      <c r="P1" s="19" t="s">
        <v>14</v>
      </c>
      <c r="Q1" s="19" t="s">
        <v>15</v>
      </c>
      <c r="R1" s="3" t="s">
        <v>16</v>
      </c>
      <c r="S1" s="19" t="s">
        <v>167</v>
      </c>
    </row>
    <row r="2" spans="1:19" x14ac:dyDescent="0.25">
      <c r="A2">
        <v>1</v>
      </c>
      <c r="B2" s="19" t="s">
        <v>17</v>
      </c>
      <c r="C2" s="19" t="s">
        <v>18</v>
      </c>
      <c r="D2" s="5" t="str">
        <f t="shared" ref="D2:D39" si="0">_xlfn.CONCAT(H2," with ",F2)</f>
        <v>Motorcycle with Gasoline</v>
      </c>
      <c r="E2" s="19" t="s">
        <v>19</v>
      </c>
      <c r="F2" s="19" t="str">
        <f>IF(E2="G","Gasoline",IF(E2="D","Diesel",IF(E2="E85","Diesel",IF(E2="E85","Ethanol (E85)",IF(E2="CNG","Compressed Gas Natural",IF(E2="ELEC","Electricity",0))))))</f>
        <v>Gasoline</v>
      </c>
      <c r="G2" s="5">
        <v>11</v>
      </c>
      <c r="H2" s="5" t="s">
        <v>21</v>
      </c>
      <c r="I2" s="5" t="s">
        <v>17</v>
      </c>
      <c r="J2" s="5">
        <v>10</v>
      </c>
      <c r="K2" s="5" t="s">
        <v>22</v>
      </c>
      <c r="L2" s="5">
        <f>IF(E2="G",1,IF(E2="D",2,IF(E2="E85",5,IF(E2="CNG",3,IF(E2="ELEC", 9, 0)))))</f>
        <v>1</v>
      </c>
      <c r="M2" s="5" t="str">
        <f t="shared" ref="M2:M39" si="1">IF(E2="G","Gasoline",IF(E2="D","Diesel",IF(E2="E85","Ethanol (E-85)",IF(E2="CNG","Compressed Natural Gas (CNG)","other"))))</f>
        <v>Gasoline</v>
      </c>
      <c r="N2" s="5">
        <v>4.5</v>
      </c>
      <c r="O2" s="5" t="s">
        <v>23</v>
      </c>
      <c r="P2" s="5">
        <v>1.798</v>
      </c>
      <c r="Q2" s="5">
        <v>-0.13700000000000001</v>
      </c>
      <c r="R2" s="22">
        <f t="shared" ref="R2:R16" si="2">IF(E2="D", 250, 50)</f>
        <v>50</v>
      </c>
      <c r="S2">
        <f>IF(B2="MC",60,33)</f>
        <v>60</v>
      </c>
    </row>
    <row r="3" spans="1:19" x14ac:dyDescent="0.25">
      <c r="A3">
        <f>A2+1</f>
        <v>2</v>
      </c>
      <c r="B3" s="19" t="s">
        <v>26</v>
      </c>
      <c r="C3" s="19" t="str">
        <f t="shared" ref="C3:C39" si="3">_xlfn.CONCAT(I3,"_",E3)</f>
        <v>PC_G</v>
      </c>
      <c r="D3" s="5" t="str">
        <f t="shared" si="0"/>
        <v>Passenger Car with Gasoline</v>
      </c>
      <c r="E3" s="19" t="s">
        <v>19</v>
      </c>
      <c r="F3" s="19" t="str">
        <f t="shared" ref="F3:F39" si="4">IF(E3="G","Gasoline",IF(E3="D","Diesel",IF(E3="E85","Diesel",IF(E3="E85","Ethanol (E85)",IF(E3="CNG","Compressed Gas Natural",IF(E3="ELEC","Electricity",0))))))</f>
        <v>Gasoline</v>
      </c>
      <c r="G3" s="5">
        <v>21</v>
      </c>
      <c r="H3" s="5" t="s">
        <v>25</v>
      </c>
      <c r="I3" s="5" t="s">
        <v>26</v>
      </c>
      <c r="J3" s="5">
        <v>25</v>
      </c>
      <c r="K3" s="5" t="s">
        <v>27</v>
      </c>
      <c r="L3" s="5">
        <f t="shared" ref="L3:L39" si="5">IF(E3="G",1,IF(E3="D",2,IF(E3="E85",5,IF(E3="CNG",3,IF(E3="ELEC", 9, 0)))))</f>
        <v>1</v>
      </c>
      <c r="M3" s="5" t="str">
        <f t="shared" si="1"/>
        <v>Gasoline</v>
      </c>
      <c r="N3" s="5">
        <v>4.5</v>
      </c>
      <c r="O3" s="5" t="s">
        <v>28</v>
      </c>
      <c r="P3" s="5">
        <v>0.1</v>
      </c>
      <c r="Q3" s="5">
        <v>17</v>
      </c>
      <c r="R3" s="22">
        <f t="shared" si="2"/>
        <v>50</v>
      </c>
      <c r="S3">
        <f t="shared" ref="S3:S39" si="6">IF(B3="MC",60,33)</f>
        <v>33</v>
      </c>
    </row>
    <row r="4" spans="1:19" x14ac:dyDescent="0.25">
      <c r="A4">
        <f t="shared" ref="A4:A39" si="7">A3+1</f>
        <v>3</v>
      </c>
      <c r="B4" s="19" t="s">
        <v>26</v>
      </c>
      <c r="C4" s="19" t="str">
        <f t="shared" si="3"/>
        <v>PC_ELEC</v>
      </c>
      <c r="D4" s="5" t="str">
        <f t="shared" si="0"/>
        <v>Passenger Car with Electricity</v>
      </c>
      <c r="E4" s="19" t="s">
        <v>29</v>
      </c>
      <c r="F4" s="19" t="str">
        <f t="shared" si="4"/>
        <v>Electricity</v>
      </c>
      <c r="G4" s="5">
        <v>21</v>
      </c>
      <c r="H4" s="5" t="s">
        <v>25</v>
      </c>
      <c r="I4" s="5" t="s">
        <v>26</v>
      </c>
      <c r="J4" s="5">
        <v>25</v>
      </c>
      <c r="K4" s="5" t="s">
        <v>27</v>
      </c>
      <c r="L4" s="5">
        <f t="shared" si="5"/>
        <v>9</v>
      </c>
      <c r="M4" s="5" t="str">
        <f t="shared" si="1"/>
        <v>other</v>
      </c>
      <c r="N4" s="5">
        <v>4.5</v>
      </c>
      <c r="O4" s="5" t="s">
        <v>23</v>
      </c>
      <c r="P4" s="5">
        <v>1.798</v>
      </c>
      <c r="Q4" s="5">
        <v>-0.13700000000000001</v>
      </c>
      <c r="R4" s="22">
        <f t="shared" si="2"/>
        <v>50</v>
      </c>
      <c r="S4">
        <f t="shared" si="6"/>
        <v>33</v>
      </c>
    </row>
    <row r="5" spans="1:19" x14ac:dyDescent="0.25">
      <c r="A5">
        <f t="shared" si="7"/>
        <v>4</v>
      </c>
      <c r="B5" s="19" t="s">
        <v>26</v>
      </c>
      <c r="C5" s="19" t="str">
        <f t="shared" si="3"/>
        <v>PC_E85</v>
      </c>
      <c r="D5" s="5" t="str">
        <f t="shared" si="0"/>
        <v>Passenger Car with Diesel</v>
      </c>
      <c r="E5" s="19" t="s">
        <v>30</v>
      </c>
      <c r="F5" s="19" t="str">
        <f t="shared" si="4"/>
        <v>Diesel</v>
      </c>
      <c r="G5" s="5">
        <v>21</v>
      </c>
      <c r="H5" s="5" t="s">
        <v>25</v>
      </c>
      <c r="I5" s="5" t="s">
        <v>26</v>
      </c>
      <c r="J5" s="5">
        <v>25</v>
      </c>
      <c r="K5" s="5" t="s">
        <v>27</v>
      </c>
      <c r="L5" s="5">
        <f t="shared" si="5"/>
        <v>5</v>
      </c>
      <c r="M5" s="5" t="str">
        <f t="shared" si="1"/>
        <v>Ethanol (E-85)</v>
      </c>
      <c r="N5" s="5">
        <v>4.5</v>
      </c>
      <c r="O5" s="5" t="s">
        <v>23</v>
      </c>
      <c r="P5" s="5">
        <v>1.798</v>
      </c>
      <c r="Q5" s="5">
        <v>-0.13700000000000001</v>
      </c>
      <c r="R5" s="22">
        <f t="shared" si="2"/>
        <v>50</v>
      </c>
      <c r="S5">
        <f t="shared" si="6"/>
        <v>33</v>
      </c>
    </row>
    <row r="6" spans="1:19" x14ac:dyDescent="0.25">
      <c r="A6">
        <f t="shared" si="7"/>
        <v>5</v>
      </c>
      <c r="B6" s="19" t="s">
        <v>26</v>
      </c>
      <c r="C6" s="19" t="str">
        <f t="shared" si="3"/>
        <v>PC_D</v>
      </c>
      <c r="D6" s="5" t="str">
        <f t="shared" si="0"/>
        <v>Passenger Car with Diesel</v>
      </c>
      <c r="E6" s="19" t="s">
        <v>24</v>
      </c>
      <c r="F6" s="19" t="str">
        <f t="shared" si="4"/>
        <v>Diesel</v>
      </c>
      <c r="G6" s="5">
        <v>21</v>
      </c>
      <c r="H6" s="5" t="s">
        <v>25</v>
      </c>
      <c r="I6" s="5" t="s">
        <v>26</v>
      </c>
      <c r="J6" s="5">
        <v>25</v>
      </c>
      <c r="K6" s="5" t="s">
        <v>27</v>
      </c>
      <c r="L6" s="5">
        <f t="shared" si="5"/>
        <v>2</v>
      </c>
      <c r="M6" s="5" t="str">
        <f t="shared" si="1"/>
        <v>Diesel</v>
      </c>
      <c r="N6" s="5">
        <v>4.5</v>
      </c>
      <c r="O6" s="5" t="s">
        <v>23</v>
      </c>
      <c r="P6" s="5">
        <v>1.798</v>
      </c>
      <c r="Q6" s="5">
        <v>-0.13700000000000001</v>
      </c>
      <c r="R6" s="22">
        <f t="shared" si="2"/>
        <v>250</v>
      </c>
      <c r="S6">
        <f t="shared" si="6"/>
        <v>33</v>
      </c>
    </row>
    <row r="7" spans="1:19" x14ac:dyDescent="0.25">
      <c r="A7">
        <f t="shared" si="7"/>
        <v>6</v>
      </c>
      <c r="B7" s="19" t="s">
        <v>32</v>
      </c>
      <c r="C7" s="19" t="str">
        <f t="shared" si="3"/>
        <v>PT_G</v>
      </c>
      <c r="D7" s="5" t="str">
        <f t="shared" si="0"/>
        <v>Passenger Truck with Gasoline</v>
      </c>
      <c r="E7" s="19" t="s">
        <v>19</v>
      </c>
      <c r="F7" s="19" t="str">
        <f t="shared" si="4"/>
        <v>Gasoline</v>
      </c>
      <c r="G7" s="5">
        <v>31</v>
      </c>
      <c r="H7" s="5" t="s">
        <v>31</v>
      </c>
      <c r="I7" s="5" t="s">
        <v>32</v>
      </c>
      <c r="J7" s="5">
        <v>25</v>
      </c>
      <c r="K7" s="5" t="s">
        <v>27</v>
      </c>
      <c r="L7" s="5">
        <f t="shared" si="5"/>
        <v>1</v>
      </c>
      <c r="M7" s="5" t="str">
        <f t="shared" si="1"/>
        <v>Gasoline</v>
      </c>
      <c r="N7" s="5">
        <v>4.5</v>
      </c>
      <c r="O7" s="5" t="s">
        <v>28</v>
      </c>
      <c r="P7" s="5">
        <v>0.1</v>
      </c>
      <c r="Q7" s="5">
        <v>17</v>
      </c>
      <c r="R7" s="22">
        <f t="shared" si="2"/>
        <v>50</v>
      </c>
      <c r="S7">
        <f t="shared" si="6"/>
        <v>33</v>
      </c>
    </row>
    <row r="8" spans="1:19" x14ac:dyDescent="0.25">
      <c r="A8">
        <f t="shared" si="7"/>
        <v>7</v>
      </c>
      <c r="B8" s="19" t="s">
        <v>32</v>
      </c>
      <c r="C8" s="19" t="str">
        <f t="shared" si="3"/>
        <v>PT_ELEC</v>
      </c>
      <c r="D8" s="5" t="str">
        <f t="shared" si="0"/>
        <v>Passenger Truck with Electricity</v>
      </c>
      <c r="E8" s="19" t="s">
        <v>29</v>
      </c>
      <c r="F8" s="19" t="str">
        <f t="shared" si="4"/>
        <v>Electricity</v>
      </c>
      <c r="G8" s="5">
        <v>31</v>
      </c>
      <c r="H8" s="5" t="s">
        <v>31</v>
      </c>
      <c r="I8" s="5" t="s">
        <v>32</v>
      </c>
      <c r="J8" s="5">
        <v>25</v>
      </c>
      <c r="K8" s="5" t="s">
        <v>27</v>
      </c>
      <c r="L8" s="5">
        <f t="shared" si="5"/>
        <v>9</v>
      </c>
      <c r="M8" s="5" t="str">
        <f t="shared" si="1"/>
        <v>other</v>
      </c>
      <c r="N8" s="5">
        <v>4.5</v>
      </c>
      <c r="O8" s="5" t="s">
        <v>23</v>
      </c>
      <c r="P8" s="5">
        <v>1.798</v>
      </c>
      <c r="Q8" s="5">
        <v>-0.13700000000000001</v>
      </c>
      <c r="R8" s="22">
        <f t="shared" si="2"/>
        <v>50</v>
      </c>
      <c r="S8">
        <f t="shared" si="6"/>
        <v>33</v>
      </c>
    </row>
    <row r="9" spans="1:19" x14ac:dyDescent="0.25">
      <c r="A9">
        <f t="shared" si="7"/>
        <v>8</v>
      </c>
      <c r="B9" s="19" t="s">
        <v>32</v>
      </c>
      <c r="C9" s="19" t="str">
        <f t="shared" si="3"/>
        <v>PT_E85</v>
      </c>
      <c r="D9" s="5" t="str">
        <f t="shared" si="0"/>
        <v>Passenger Truck with Diesel</v>
      </c>
      <c r="E9" s="19" t="s">
        <v>30</v>
      </c>
      <c r="F9" s="19" t="str">
        <f t="shared" si="4"/>
        <v>Diesel</v>
      </c>
      <c r="G9" s="5">
        <v>31</v>
      </c>
      <c r="H9" s="5" t="s">
        <v>31</v>
      </c>
      <c r="I9" s="5" t="s">
        <v>32</v>
      </c>
      <c r="J9" s="5">
        <v>25</v>
      </c>
      <c r="K9" s="5" t="s">
        <v>27</v>
      </c>
      <c r="L9" s="5">
        <f t="shared" si="5"/>
        <v>5</v>
      </c>
      <c r="M9" s="5" t="str">
        <f t="shared" si="1"/>
        <v>Ethanol (E-85)</v>
      </c>
      <c r="N9" s="5">
        <v>4.5</v>
      </c>
      <c r="O9" s="5" t="s">
        <v>23</v>
      </c>
      <c r="P9" s="5">
        <v>1.798</v>
      </c>
      <c r="Q9" s="5">
        <v>-0.13700000000000001</v>
      </c>
      <c r="R9" s="22">
        <f t="shared" si="2"/>
        <v>50</v>
      </c>
      <c r="S9">
        <f t="shared" si="6"/>
        <v>33</v>
      </c>
    </row>
    <row r="10" spans="1:19" x14ac:dyDescent="0.25">
      <c r="A10">
        <f t="shared" si="7"/>
        <v>9</v>
      </c>
      <c r="B10" s="19" t="s">
        <v>32</v>
      </c>
      <c r="C10" s="19" t="str">
        <f t="shared" si="3"/>
        <v>PT_D</v>
      </c>
      <c r="D10" s="5" t="str">
        <f t="shared" si="0"/>
        <v>Passenger Truck with Diesel</v>
      </c>
      <c r="E10" s="19" t="s">
        <v>24</v>
      </c>
      <c r="F10" s="19" t="str">
        <f t="shared" si="4"/>
        <v>Diesel</v>
      </c>
      <c r="G10" s="5">
        <v>31</v>
      </c>
      <c r="H10" s="5" t="s">
        <v>31</v>
      </c>
      <c r="I10" s="5" t="s">
        <v>32</v>
      </c>
      <c r="J10" s="5">
        <v>25</v>
      </c>
      <c r="K10" s="5" t="s">
        <v>27</v>
      </c>
      <c r="L10" s="5">
        <f t="shared" si="5"/>
        <v>2</v>
      </c>
      <c r="M10" s="5" t="str">
        <f t="shared" si="1"/>
        <v>Diesel</v>
      </c>
      <c r="N10" s="5">
        <v>4.5</v>
      </c>
      <c r="O10" s="5" t="s">
        <v>23</v>
      </c>
      <c r="P10" s="5">
        <v>1.798</v>
      </c>
      <c r="Q10" s="5">
        <v>-0.13700000000000001</v>
      </c>
      <c r="R10" s="22">
        <f t="shared" si="2"/>
        <v>250</v>
      </c>
      <c r="S10">
        <f t="shared" si="6"/>
        <v>33</v>
      </c>
    </row>
    <row r="11" spans="1:19" x14ac:dyDescent="0.25">
      <c r="A11">
        <f t="shared" si="7"/>
        <v>10</v>
      </c>
      <c r="B11" s="19" t="s">
        <v>34</v>
      </c>
      <c r="C11" s="19" t="str">
        <f t="shared" si="3"/>
        <v>LCT_G</v>
      </c>
      <c r="D11" s="5" t="str">
        <f t="shared" si="0"/>
        <v>Light Commercial Truck with Gasoline</v>
      </c>
      <c r="E11" s="19" t="s">
        <v>19</v>
      </c>
      <c r="F11" s="19" t="str">
        <f t="shared" si="4"/>
        <v>Gasoline</v>
      </c>
      <c r="G11" s="5">
        <v>32</v>
      </c>
      <c r="H11" s="5" t="s">
        <v>33</v>
      </c>
      <c r="I11" s="5" t="s">
        <v>34</v>
      </c>
      <c r="J11" s="5">
        <v>25</v>
      </c>
      <c r="K11" s="5" t="s">
        <v>27</v>
      </c>
      <c r="L11" s="5">
        <f t="shared" si="5"/>
        <v>1</v>
      </c>
      <c r="M11" s="5" t="str">
        <f t="shared" si="1"/>
        <v>Gasoline</v>
      </c>
      <c r="N11" s="5">
        <v>4.5</v>
      </c>
      <c r="O11" s="5" t="s">
        <v>28</v>
      </c>
      <c r="P11" s="5">
        <v>0.1</v>
      </c>
      <c r="Q11" s="5">
        <v>17</v>
      </c>
      <c r="R11" s="22">
        <f t="shared" si="2"/>
        <v>50</v>
      </c>
      <c r="S11">
        <f t="shared" si="6"/>
        <v>33</v>
      </c>
    </row>
    <row r="12" spans="1:19" x14ac:dyDescent="0.25">
      <c r="A12">
        <f t="shared" si="7"/>
        <v>11</v>
      </c>
      <c r="B12" s="19" t="s">
        <v>34</v>
      </c>
      <c r="C12" s="19" t="str">
        <f t="shared" si="3"/>
        <v>LCT_ELEC</v>
      </c>
      <c r="D12" s="5" t="str">
        <f t="shared" si="0"/>
        <v>Light Commercial Truck with Electricity</v>
      </c>
      <c r="E12" s="19" t="s">
        <v>29</v>
      </c>
      <c r="F12" s="19" t="str">
        <f t="shared" si="4"/>
        <v>Electricity</v>
      </c>
      <c r="G12" s="5">
        <v>32</v>
      </c>
      <c r="H12" s="5" t="s">
        <v>33</v>
      </c>
      <c r="I12" s="5" t="s">
        <v>34</v>
      </c>
      <c r="J12" s="5">
        <v>25</v>
      </c>
      <c r="K12" s="5" t="s">
        <v>27</v>
      </c>
      <c r="L12" s="5">
        <f t="shared" si="5"/>
        <v>9</v>
      </c>
      <c r="M12" s="5" t="str">
        <f t="shared" si="1"/>
        <v>other</v>
      </c>
      <c r="N12" s="5">
        <v>4.5</v>
      </c>
      <c r="O12" s="5" t="s">
        <v>23</v>
      </c>
      <c r="P12" s="5">
        <v>1.798</v>
      </c>
      <c r="Q12" s="5">
        <v>-0.13700000000000001</v>
      </c>
      <c r="R12" s="22">
        <f t="shared" si="2"/>
        <v>50</v>
      </c>
      <c r="S12">
        <f t="shared" si="6"/>
        <v>33</v>
      </c>
    </row>
    <row r="13" spans="1:19" x14ac:dyDescent="0.25">
      <c r="A13">
        <f t="shared" si="7"/>
        <v>12</v>
      </c>
      <c r="B13" s="19" t="s">
        <v>34</v>
      </c>
      <c r="C13" s="19" t="str">
        <f t="shared" si="3"/>
        <v>LCT_E85</v>
      </c>
      <c r="D13" s="5" t="str">
        <f t="shared" si="0"/>
        <v>Light Commercial Truck with Diesel</v>
      </c>
      <c r="E13" s="19" t="s">
        <v>30</v>
      </c>
      <c r="F13" s="19" t="str">
        <f t="shared" si="4"/>
        <v>Diesel</v>
      </c>
      <c r="G13" s="5">
        <v>32</v>
      </c>
      <c r="H13" s="5" t="s">
        <v>33</v>
      </c>
      <c r="I13" s="5" t="s">
        <v>34</v>
      </c>
      <c r="J13" s="5">
        <v>25</v>
      </c>
      <c r="K13" s="5" t="s">
        <v>27</v>
      </c>
      <c r="L13" s="5">
        <f t="shared" si="5"/>
        <v>5</v>
      </c>
      <c r="M13" s="5" t="str">
        <f t="shared" si="1"/>
        <v>Ethanol (E-85)</v>
      </c>
      <c r="N13" s="5">
        <v>4.5</v>
      </c>
      <c r="O13" s="5" t="s">
        <v>23</v>
      </c>
      <c r="P13" s="5">
        <v>1.798</v>
      </c>
      <c r="Q13" s="5">
        <v>-0.13700000000000001</v>
      </c>
      <c r="R13" s="22">
        <f t="shared" si="2"/>
        <v>50</v>
      </c>
      <c r="S13">
        <f t="shared" si="6"/>
        <v>33</v>
      </c>
    </row>
    <row r="14" spans="1:19" x14ac:dyDescent="0.25">
      <c r="A14">
        <f t="shared" si="7"/>
        <v>13</v>
      </c>
      <c r="B14" s="19" t="s">
        <v>34</v>
      </c>
      <c r="C14" s="19" t="str">
        <f t="shared" si="3"/>
        <v>LCT_D</v>
      </c>
      <c r="D14" s="5" t="str">
        <f t="shared" si="0"/>
        <v>Light Commercial Truck with Diesel</v>
      </c>
      <c r="E14" s="19" t="s">
        <v>24</v>
      </c>
      <c r="F14" s="19" t="str">
        <f t="shared" si="4"/>
        <v>Diesel</v>
      </c>
      <c r="G14" s="5">
        <v>32</v>
      </c>
      <c r="H14" s="5" t="s">
        <v>33</v>
      </c>
      <c r="I14" s="5" t="s">
        <v>34</v>
      </c>
      <c r="J14" s="5">
        <v>25</v>
      </c>
      <c r="K14" s="5" t="s">
        <v>27</v>
      </c>
      <c r="L14" s="5">
        <f t="shared" si="5"/>
        <v>2</v>
      </c>
      <c r="M14" s="5" t="str">
        <f t="shared" si="1"/>
        <v>Diesel</v>
      </c>
      <c r="N14" s="5">
        <v>4.5</v>
      </c>
      <c r="O14" s="5" t="s">
        <v>23</v>
      </c>
      <c r="P14" s="5">
        <v>1.798</v>
      </c>
      <c r="Q14" s="5">
        <v>-0.13700000000000001</v>
      </c>
      <c r="R14" s="22">
        <f t="shared" si="2"/>
        <v>250</v>
      </c>
      <c r="S14">
        <f t="shared" si="6"/>
        <v>33</v>
      </c>
    </row>
    <row r="15" spans="1:19" x14ac:dyDescent="0.25">
      <c r="A15">
        <f t="shared" si="7"/>
        <v>14</v>
      </c>
      <c r="B15" s="19" t="s">
        <v>165</v>
      </c>
      <c r="C15" s="19" t="str">
        <f t="shared" si="3"/>
        <v>BUS_INTERCITY_G</v>
      </c>
      <c r="D15" s="5" t="str">
        <f t="shared" si="0"/>
        <v>Intercity Bus with Gasoline</v>
      </c>
      <c r="E15" s="19" t="s">
        <v>19</v>
      </c>
      <c r="F15" s="19" t="str">
        <f t="shared" si="4"/>
        <v>Gasoline</v>
      </c>
      <c r="G15" s="5">
        <v>41</v>
      </c>
      <c r="H15" s="5" t="s">
        <v>35</v>
      </c>
      <c r="I15" s="5" t="s">
        <v>36</v>
      </c>
      <c r="J15" s="5">
        <v>40</v>
      </c>
      <c r="K15" s="5" t="s">
        <v>37</v>
      </c>
      <c r="L15" s="5">
        <f t="shared" si="5"/>
        <v>1</v>
      </c>
      <c r="M15" s="5" t="str">
        <f t="shared" si="1"/>
        <v>Gasoline</v>
      </c>
      <c r="N15" s="5">
        <v>4.5</v>
      </c>
      <c r="O15" s="5" t="s">
        <v>28</v>
      </c>
      <c r="P15" s="5">
        <v>0.1</v>
      </c>
      <c r="Q15" s="5">
        <v>17</v>
      </c>
      <c r="R15" s="22">
        <f t="shared" si="2"/>
        <v>50</v>
      </c>
      <c r="S15">
        <f t="shared" si="6"/>
        <v>33</v>
      </c>
    </row>
    <row r="16" spans="1:19" x14ac:dyDescent="0.25">
      <c r="A16">
        <f t="shared" si="7"/>
        <v>15</v>
      </c>
      <c r="B16" s="19" t="s">
        <v>165</v>
      </c>
      <c r="C16" s="19" t="str">
        <f t="shared" si="3"/>
        <v>BUS_INTERCITY_D</v>
      </c>
      <c r="D16" s="5" t="str">
        <f t="shared" si="0"/>
        <v>Intercity Bus with Diesel</v>
      </c>
      <c r="E16" s="19" t="s">
        <v>24</v>
      </c>
      <c r="F16" s="19" t="str">
        <f t="shared" si="4"/>
        <v>Diesel</v>
      </c>
      <c r="G16" s="5">
        <v>41</v>
      </c>
      <c r="H16" s="5" t="s">
        <v>35</v>
      </c>
      <c r="I16" s="5" t="s">
        <v>36</v>
      </c>
      <c r="J16" s="5">
        <v>40</v>
      </c>
      <c r="K16" s="5" t="s">
        <v>37</v>
      </c>
      <c r="L16" s="5">
        <f t="shared" si="5"/>
        <v>2</v>
      </c>
      <c r="M16" s="5" t="str">
        <f t="shared" si="1"/>
        <v>Diesel</v>
      </c>
      <c r="N16" s="5">
        <v>4.5</v>
      </c>
      <c r="O16" s="5" t="s">
        <v>28</v>
      </c>
      <c r="P16" s="5">
        <v>0.1</v>
      </c>
      <c r="Q16" s="5">
        <v>17</v>
      </c>
      <c r="R16" s="22">
        <f t="shared" si="2"/>
        <v>250</v>
      </c>
      <c r="S16">
        <f t="shared" si="6"/>
        <v>33</v>
      </c>
    </row>
    <row r="17" spans="1:19" x14ac:dyDescent="0.25">
      <c r="A17">
        <f t="shared" si="7"/>
        <v>16</v>
      </c>
      <c r="B17" s="19" t="s">
        <v>165</v>
      </c>
      <c r="C17" s="19" t="str">
        <f t="shared" si="3"/>
        <v>BUS_INTERCITY_CNG</v>
      </c>
      <c r="D17" s="5" t="str">
        <f t="shared" si="0"/>
        <v>Intercity Bus with Compressed Gas Natural</v>
      </c>
      <c r="E17" s="19" t="s">
        <v>38</v>
      </c>
      <c r="F17" s="19" t="str">
        <f t="shared" si="4"/>
        <v>Compressed Gas Natural</v>
      </c>
      <c r="G17" s="5">
        <v>41</v>
      </c>
      <c r="H17" s="5" t="s">
        <v>35</v>
      </c>
      <c r="I17" s="5" t="s">
        <v>36</v>
      </c>
      <c r="J17" s="5">
        <v>40</v>
      </c>
      <c r="K17" s="5" t="s">
        <v>37</v>
      </c>
      <c r="L17" s="5">
        <f t="shared" ref="L17" si="8">IF(E17="G",1,IF(E17="D",2,IF(E17="E85",5,IF(E17="CNG",3,IF(E17="ELEC", 9, 0)))))</f>
        <v>3</v>
      </c>
      <c r="M17" s="5" t="str">
        <f t="shared" ref="M17" si="9">IF(E17="G","Gasoline",IF(E17="D","Diesel",IF(E17="E85","Ethanol (E-85)",IF(E17="CNG","Compressed Natural Gas (CNG)","other"))))</f>
        <v>Compressed Natural Gas (CNG)</v>
      </c>
      <c r="N17" s="5">
        <v>4.5</v>
      </c>
      <c r="O17" s="5" t="s">
        <v>28</v>
      </c>
      <c r="P17" s="5">
        <v>0.1</v>
      </c>
      <c r="Q17" s="5">
        <v>17</v>
      </c>
      <c r="R17" s="22">
        <f t="shared" ref="R17" si="10">IF(E17="D", 250, 50)</f>
        <v>50</v>
      </c>
      <c r="S17">
        <f t="shared" si="6"/>
        <v>33</v>
      </c>
    </row>
    <row r="18" spans="1:19" x14ac:dyDescent="0.25">
      <c r="A18">
        <f t="shared" si="7"/>
        <v>17</v>
      </c>
      <c r="B18" s="19" t="s">
        <v>165</v>
      </c>
      <c r="C18" s="19" t="str">
        <f t="shared" si="3"/>
        <v>BUS_TRANSIT_G</v>
      </c>
      <c r="D18" s="5" t="str">
        <f t="shared" si="0"/>
        <v>Transit Bus with Gasoline</v>
      </c>
      <c r="E18" s="19" t="s">
        <v>19</v>
      </c>
      <c r="F18" s="19" t="str">
        <f t="shared" si="4"/>
        <v>Gasoline</v>
      </c>
      <c r="G18" s="5">
        <v>42</v>
      </c>
      <c r="H18" s="5" t="s">
        <v>39</v>
      </c>
      <c r="I18" s="5" t="s">
        <v>40</v>
      </c>
      <c r="J18" s="5">
        <v>40</v>
      </c>
      <c r="K18" s="5" t="s">
        <v>37</v>
      </c>
      <c r="L18" s="5">
        <f t="shared" si="5"/>
        <v>1</v>
      </c>
      <c r="M18" s="5" t="str">
        <f t="shared" si="1"/>
        <v>Gasoline</v>
      </c>
      <c r="N18" s="5">
        <v>4.5</v>
      </c>
      <c r="O18" s="5" t="s">
        <v>28</v>
      </c>
      <c r="P18" s="5">
        <v>0.1</v>
      </c>
      <c r="Q18" s="5">
        <v>17</v>
      </c>
      <c r="R18" s="22">
        <f>IF(E18="D", 250, 50)</f>
        <v>50</v>
      </c>
      <c r="S18">
        <f t="shared" si="6"/>
        <v>33</v>
      </c>
    </row>
    <row r="19" spans="1:19" x14ac:dyDescent="0.25">
      <c r="A19">
        <f t="shared" si="7"/>
        <v>18</v>
      </c>
      <c r="B19" s="19" t="s">
        <v>165</v>
      </c>
      <c r="C19" s="19" t="str">
        <f t="shared" si="3"/>
        <v>BUS_TRANSIT_D</v>
      </c>
      <c r="D19" s="5" t="str">
        <f t="shared" si="0"/>
        <v>Transit Bus with Diesel</v>
      </c>
      <c r="E19" s="19" t="s">
        <v>24</v>
      </c>
      <c r="F19" s="19" t="str">
        <f t="shared" si="4"/>
        <v>Diesel</v>
      </c>
      <c r="G19" s="5">
        <v>42</v>
      </c>
      <c r="H19" s="5" t="s">
        <v>39</v>
      </c>
      <c r="I19" s="5" t="s">
        <v>40</v>
      </c>
      <c r="J19" s="5">
        <v>40</v>
      </c>
      <c r="K19" s="5" t="s">
        <v>37</v>
      </c>
      <c r="L19" s="5">
        <f t="shared" si="5"/>
        <v>2</v>
      </c>
      <c r="M19" s="5" t="str">
        <f t="shared" si="1"/>
        <v>Diesel</v>
      </c>
      <c r="N19" s="5">
        <v>4.5</v>
      </c>
      <c r="O19" s="5" t="s">
        <v>28</v>
      </c>
      <c r="P19" s="5">
        <v>0.1</v>
      </c>
      <c r="Q19" s="5">
        <v>17</v>
      </c>
      <c r="R19" s="22">
        <f>IF(E19="D", 250, 50)</f>
        <v>250</v>
      </c>
      <c r="S19">
        <f t="shared" si="6"/>
        <v>33</v>
      </c>
    </row>
    <row r="20" spans="1:19" x14ac:dyDescent="0.25">
      <c r="A20">
        <f t="shared" si="7"/>
        <v>19</v>
      </c>
      <c r="B20" s="19" t="s">
        <v>165</v>
      </c>
      <c r="C20" s="19" t="str">
        <f t="shared" si="3"/>
        <v>BUS_TRANSIT_CNG</v>
      </c>
      <c r="D20" s="5" t="str">
        <f t="shared" si="0"/>
        <v>Transit Bus with Compressed Gas Natural</v>
      </c>
      <c r="E20" s="19" t="s">
        <v>38</v>
      </c>
      <c r="F20" s="19" t="str">
        <f t="shared" si="4"/>
        <v>Compressed Gas Natural</v>
      </c>
      <c r="G20" s="5">
        <v>42</v>
      </c>
      <c r="H20" s="5" t="s">
        <v>39</v>
      </c>
      <c r="I20" s="5" t="s">
        <v>40</v>
      </c>
      <c r="J20" s="5">
        <v>40</v>
      </c>
      <c r="K20" s="5" t="s">
        <v>37</v>
      </c>
      <c r="L20" s="5">
        <f t="shared" si="5"/>
        <v>3</v>
      </c>
      <c r="M20" s="5" t="str">
        <f t="shared" si="1"/>
        <v>Compressed Natural Gas (CNG)</v>
      </c>
      <c r="N20" s="5">
        <v>4.5</v>
      </c>
      <c r="O20" s="5" t="s">
        <v>28</v>
      </c>
      <c r="P20" s="5">
        <v>0.1</v>
      </c>
      <c r="Q20" s="5">
        <v>17</v>
      </c>
      <c r="R20" s="22">
        <f t="shared" ref="R20" si="11">IF(E20="D", 250, 50)</f>
        <v>50</v>
      </c>
      <c r="S20">
        <f t="shared" si="6"/>
        <v>33</v>
      </c>
    </row>
    <row r="21" spans="1:19" x14ac:dyDescent="0.25">
      <c r="A21">
        <f t="shared" si="7"/>
        <v>20</v>
      </c>
      <c r="B21" s="19" t="s">
        <v>165</v>
      </c>
      <c r="C21" s="19" t="str">
        <f t="shared" si="3"/>
        <v>BUS_SCHOOL_G</v>
      </c>
      <c r="D21" s="5" t="str">
        <f t="shared" si="0"/>
        <v>School Bus with Gasoline</v>
      </c>
      <c r="E21" s="19" t="s">
        <v>19</v>
      </c>
      <c r="F21" s="19" t="str">
        <f t="shared" si="4"/>
        <v>Gasoline</v>
      </c>
      <c r="G21" s="5">
        <v>43</v>
      </c>
      <c r="H21" s="5" t="s">
        <v>41</v>
      </c>
      <c r="I21" s="5" t="s">
        <v>42</v>
      </c>
      <c r="J21" s="5">
        <v>40</v>
      </c>
      <c r="K21" s="5" t="s">
        <v>37</v>
      </c>
      <c r="L21" s="5">
        <f t="shared" si="5"/>
        <v>1</v>
      </c>
      <c r="M21" s="5" t="str">
        <f t="shared" si="1"/>
        <v>Gasoline</v>
      </c>
      <c r="N21" s="5">
        <v>4.5</v>
      </c>
      <c r="O21" s="5" t="s">
        <v>28</v>
      </c>
      <c r="P21" s="5">
        <v>0.1</v>
      </c>
      <c r="Q21" s="5">
        <v>17</v>
      </c>
      <c r="R21" s="22">
        <f>IF(E21="D", 250, 50)</f>
        <v>50</v>
      </c>
      <c r="S21">
        <f t="shared" si="6"/>
        <v>33</v>
      </c>
    </row>
    <row r="22" spans="1:19" x14ac:dyDescent="0.25">
      <c r="A22">
        <f t="shared" si="7"/>
        <v>21</v>
      </c>
      <c r="B22" s="19" t="s">
        <v>165</v>
      </c>
      <c r="C22" s="19" t="str">
        <f t="shared" si="3"/>
        <v>BUS_SCHOOL_D</v>
      </c>
      <c r="D22" s="5" t="str">
        <f t="shared" si="0"/>
        <v>School Bus with Diesel</v>
      </c>
      <c r="E22" s="19" t="s">
        <v>24</v>
      </c>
      <c r="F22" s="19" t="str">
        <f t="shared" si="4"/>
        <v>Diesel</v>
      </c>
      <c r="G22" s="5">
        <v>43</v>
      </c>
      <c r="H22" s="5" t="s">
        <v>41</v>
      </c>
      <c r="I22" s="5" t="s">
        <v>42</v>
      </c>
      <c r="J22" s="5">
        <v>40</v>
      </c>
      <c r="K22" s="5" t="s">
        <v>37</v>
      </c>
      <c r="L22" s="5">
        <f t="shared" si="5"/>
        <v>2</v>
      </c>
      <c r="M22" s="5" t="str">
        <f t="shared" si="1"/>
        <v>Diesel</v>
      </c>
      <c r="N22" s="5">
        <v>4.5</v>
      </c>
      <c r="O22" s="5" t="s">
        <v>23</v>
      </c>
      <c r="P22" s="5">
        <v>1.798</v>
      </c>
      <c r="Q22" s="5">
        <v>-0.13700000000000001</v>
      </c>
      <c r="R22" s="22">
        <f>IF(E22="D", 250, 50)</f>
        <v>250</v>
      </c>
      <c r="S22">
        <f t="shared" si="6"/>
        <v>33</v>
      </c>
    </row>
    <row r="23" spans="1:19" x14ac:dyDescent="0.25">
      <c r="A23">
        <f t="shared" si="7"/>
        <v>22</v>
      </c>
      <c r="B23" s="19" t="s">
        <v>165</v>
      </c>
      <c r="C23" s="19" t="str">
        <f t="shared" ref="C23" si="12">_xlfn.CONCAT(I23,"_",E23)</f>
        <v>BUS_SCHOOL_CNG</v>
      </c>
      <c r="D23" s="5" t="str">
        <f t="shared" ref="D23" si="13">_xlfn.CONCAT(H23," with ",F23)</f>
        <v>School Bus with Compressed Gas Natural</v>
      </c>
      <c r="E23" s="19" t="s">
        <v>38</v>
      </c>
      <c r="F23" s="19" t="str">
        <f t="shared" si="4"/>
        <v>Compressed Gas Natural</v>
      </c>
      <c r="G23" s="5">
        <v>43</v>
      </c>
      <c r="H23" s="5" t="s">
        <v>41</v>
      </c>
      <c r="I23" s="5" t="s">
        <v>42</v>
      </c>
      <c r="J23" s="5">
        <v>40</v>
      </c>
      <c r="K23" s="5" t="s">
        <v>37</v>
      </c>
      <c r="L23" s="5">
        <f t="shared" ref="L23" si="14">IF(E23="G",1,IF(E23="D",2,IF(E23="E85",5,IF(E23="CNG",3,IF(E23="ELEC", 9, 0)))))</f>
        <v>3</v>
      </c>
      <c r="M23" s="5" t="str">
        <f t="shared" ref="M23" si="15">IF(E23="G","Gasoline",IF(E23="D","Diesel",IF(E23="E85","Ethanol (E-85)",IF(E23="CNG","Compressed Natural Gas (CNG)","other"))))</f>
        <v>Compressed Natural Gas (CNG)</v>
      </c>
      <c r="N23" s="5">
        <v>4.5</v>
      </c>
      <c r="O23" s="5" t="s">
        <v>23</v>
      </c>
      <c r="P23" s="5">
        <v>1.798</v>
      </c>
      <c r="Q23" s="5">
        <v>-0.13700000000000001</v>
      </c>
      <c r="R23" s="22">
        <f t="shared" ref="R23" si="16">IF(E23="D", 250, 50)</f>
        <v>50</v>
      </c>
      <c r="S23">
        <f t="shared" si="6"/>
        <v>33</v>
      </c>
    </row>
    <row r="24" spans="1:19" x14ac:dyDescent="0.25">
      <c r="A24">
        <f t="shared" si="7"/>
        <v>23</v>
      </c>
      <c r="B24" s="19" t="s">
        <v>46</v>
      </c>
      <c r="C24" s="19" t="str">
        <f t="shared" si="3"/>
        <v>TRUCKS_REFUSE_G</v>
      </c>
      <c r="D24" s="5" t="str">
        <f t="shared" si="0"/>
        <v>Refuse Truck with Gasoline</v>
      </c>
      <c r="E24" s="19" t="s">
        <v>19</v>
      </c>
      <c r="F24" s="19" t="str">
        <f t="shared" si="4"/>
        <v>Gasoline</v>
      </c>
      <c r="G24" s="5">
        <v>51</v>
      </c>
      <c r="H24" s="5" t="s">
        <v>43</v>
      </c>
      <c r="I24" s="5" t="s">
        <v>44</v>
      </c>
      <c r="J24" s="5">
        <v>50</v>
      </c>
      <c r="K24" s="5" t="s">
        <v>45</v>
      </c>
      <c r="L24" s="5">
        <f t="shared" si="5"/>
        <v>1</v>
      </c>
      <c r="M24" s="5" t="str">
        <f t="shared" si="1"/>
        <v>Gasoline</v>
      </c>
      <c r="N24" s="5">
        <v>4.5</v>
      </c>
      <c r="O24" s="5" t="s">
        <v>23</v>
      </c>
      <c r="P24" s="5">
        <v>1.798</v>
      </c>
      <c r="Q24" s="5">
        <v>-0.13700000000000001</v>
      </c>
      <c r="R24" s="22">
        <f>IF(E24="D", 250, 50)</f>
        <v>50</v>
      </c>
      <c r="S24">
        <f t="shared" si="6"/>
        <v>33</v>
      </c>
    </row>
    <row r="25" spans="1:19" x14ac:dyDescent="0.25">
      <c r="A25">
        <f t="shared" si="7"/>
        <v>24</v>
      </c>
      <c r="B25" s="19" t="s">
        <v>46</v>
      </c>
      <c r="C25" s="19" t="str">
        <f t="shared" si="3"/>
        <v>TRUCKS_REFUSE_D</v>
      </c>
      <c r="D25" s="5" t="str">
        <f t="shared" si="0"/>
        <v>Refuse Truck with Diesel</v>
      </c>
      <c r="E25" s="19" t="s">
        <v>24</v>
      </c>
      <c r="F25" s="19" t="str">
        <f t="shared" si="4"/>
        <v>Diesel</v>
      </c>
      <c r="G25" s="5">
        <v>51</v>
      </c>
      <c r="H25" s="5" t="s">
        <v>43</v>
      </c>
      <c r="I25" s="5" t="s">
        <v>44</v>
      </c>
      <c r="J25" s="5">
        <v>50</v>
      </c>
      <c r="K25" s="5" t="s">
        <v>45</v>
      </c>
      <c r="L25" s="5">
        <f t="shared" si="5"/>
        <v>2</v>
      </c>
      <c r="M25" s="5" t="str">
        <f t="shared" si="1"/>
        <v>Diesel</v>
      </c>
      <c r="N25" s="5">
        <v>4.5</v>
      </c>
      <c r="O25" s="5" t="s">
        <v>23</v>
      </c>
      <c r="P25" s="5">
        <v>1.798</v>
      </c>
      <c r="Q25" s="5">
        <v>-0.13700000000000001</v>
      </c>
      <c r="R25" s="22">
        <f>IF(E25="D", 250, 50)</f>
        <v>250</v>
      </c>
      <c r="S25">
        <f t="shared" si="6"/>
        <v>33</v>
      </c>
    </row>
    <row r="26" spans="1:19" x14ac:dyDescent="0.25">
      <c r="A26">
        <f t="shared" si="7"/>
        <v>25</v>
      </c>
      <c r="B26" s="19" t="s">
        <v>46</v>
      </c>
      <c r="C26" s="19" t="str">
        <f t="shared" ref="C26" si="17">_xlfn.CONCAT(I26,"_",E26)</f>
        <v>TRUCKS_REFUSE_CNG</v>
      </c>
      <c r="D26" s="5" t="str">
        <f t="shared" ref="D26" si="18">_xlfn.CONCAT(H26," with ",F26)</f>
        <v>Refuse Truck with Compressed Gas Natural</v>
      </c>
      <c r="E26" s="19" t="s">
        <v>38</v>
      </c>
      <c r="F26" s="19" t="str">
        <f t="shared" si="4"/>
        <v>Compressed Gas Natural</v>
      </c>
      <c r="G26" s="5">
        <v>51</v>
      </c>
      <c r="H26" s="5" t="s">
        <v>43</v>
      </c>
      <c r="I26" s="5" t="s">
        <v>44</v>
      </c>
      <c r="J26" s="5">
        <v>50</v>
      </c>
      <c r="K26" s="5" t="s">
        <v>45</v>
      </c>
      <c r="L26" s="5">
        <f t="shared" ref="L26" si="19">IF(E26="G",1,IF(E26="D",2,IF(E26="E85",5,IF(E26="CNG",3,IF(E26="ELEC", 9, 0)))))</f>
        <v>3</v>
      </c>
      <c r="M26" s="5" t="str">
        <f t="shared" ref="M26" si="20">IF(E26="G","Gasoline",IF(E26="D","Diesel",IF(E26="E85","Ethanol (E-85)",IF(E26="CNG","Compressed Natural Gas (CNG)","other"))))</f>
        <v>Compressed Natural Gas (CNG)</v>
      </c>
      <c r="N26" s="5">
        <v>4.5</v>
      </c>
      <c r="O26" s="5" t="s">
        <v>23</v>
      </c>
      <c r="P26" s="5">
        <v>1.798</v>
      </c>
      <c r="Q26" s="5">
        <v>-0.13700000000000001</v>
      </c>
      <c r="R26" s="22">
        <f t="shared" ref="R26" si="21">IF(E26="D", 250, 50)</f>
        <v>50</v>
      </c>
      <c r="S26">
        <f t="shared" si="6"/>
        <v>33</v>
      </c>
    </row>
    <row r="27" spans="1:19" x14ac:dyDescent="0.25">
      <c r="A27">
        <f t="shared" si="7"/>
        <v>26</v>
      </c>
      <c r="B27" s="19" t="s">
        <v>46</v>
      </c>
      <c r="C27" s="19" t="str">
        <f t="shared" si="3"/>
        <v>TRUCKS_SU_SH_G</v>
      </c>
      <c r="D27" s="5" t="str">
        <f t="shared" si="0"/>
        <v>Single Unit Short-haul Truck with Gasoline</v>
      </c>
      <c r="E27" s="19" t="s">
        <v>19</v>
      </c>
      <c r="F27" s="19" t="str">
        <f t="shared" si="4"/>
        <v>Gasoline</v>
      </c>
      <c r="G27" s="5">
        <v>52</v>
      </c>
      <c r="H27" s="5" t="s">
        <v>47</v>
      </c>
      <c r="I27" s="5" t="s">
        <v>48</v>
      </c>
      <c r="J27" s="5">
        <v>50</v>
      </c>
      <c r="K27" s="5" t="s">
        <v>45</v>
      </c>
      <c r="L27" s="5">
        <f t="shared" si="5"/>
        <v>1</v>
      </c>
      <c r="M27" s="5" t="str">
        <f t="shared" si="1"/>
        <v>Gasoline</v>
      </c>
      <c r="N27" s="5">
        <v>4.5</v>
      </c>
      <c r="O27" s="5" t="s">
        <v>28</v>
      </c>
      <c r="P27" s="5">
        <v>0.1</v>
      </c>
      <c r="Q27" s="5">
        <v>17</v>
      </c>
      <c r="R27" s="22">
        <f t="shared" ref="R27:R39" si="22">IF(E27="D", 250, 50)</f>
        <v>50</v>
      </c>
      <c r="S27">
        <f t="shared" si="6"/>
        <v>33</v>
      </c>
    </row>
    <row r="28" spans="1:19" x14ac:dyDescent="0.25">
      <c r="A28">
        <f t="shared" si="7"/>
        <v>27</v>
      </c>
      <c r="B28" s="19" t="s">
        <v>46</v>
      </c>
      <c r="C28" s="19" t="str">
        <f t="shared" si="3"/>
        <v>TRUCKS_SU_SH_D</v>
      </c>
      <c r="D28" s="5" t="str">
        <f t="shared" si="0"/>
        <v>Single Unit Short-haul Truck with Diesel</v>
      </c>
      <c r="E28" s="19" t="s">
        <v>24</v>
      </c>
      <c r="F28" s="19" t="str">
        <f t="shared" si="4"/>
        <v>Diesel</v>
      </c>
      <c r="G28" s="5">
        <v>52</v>
      </c>
      <c r="H28" s="5" t="s">
        <v>47</v>
      </c>
      <c r="I28" s="5" t="s">
        <v>48</v>
      </c>
      <c r="J28" s="5">
        <v>50</v>
      </c>
      <c r="K28" s="5" t="s">
        <v>45</v>
      </c>
      <c r="L28" s="5">
        <f t="shared" si="5"/>
        <v>2</v>
      </c>
      <c r="M28" s="5" t="str">
        <f t="shared" si="1"/>
        <v>Diesel</v>
      </c>
      <c r="N28" s="5">
        <v>4.5</v>
      </c>
      <c r="O28" s="5" t="s">
        <v>23</v>
      </c>
      <c r="P28" s="5">
        <v>1.798</v>
      </c>
      <c r="Q28" s="5">
        <v>-0.13700000000000001</v>
      </c>
      <c r="R28" s="22">
        <f t="shared" si="22"/>
        <v>250</v>
      </c>
      <c r="S28">
        <f t="shared" si="6"/>
        <v>33</v>
      </c>
    </row>
    <row r="29" spans="1:19" x14ac:dyDescent="0.25">
      <c r="A29">
        <f t="shared" si="7"/>
        <v>28</v>
      </c>
      <c r="B29" s="19" t="s">
        <v>46</v>
      </c>
      <c r="C29" s="19" t="str">
        <f t="shared" ref="C29" si="23">_xlfn.CONCAT(I29,"_",E29)</f>
        <v>TRUCKS_SU_SH_CNG</v>
      </c>
      <c r="D29" s="5" t="str">
        <f t="shared" ref="D29" si="24">_xlfn.CONCAT(H29," with ",F29)</f>
        <v>Single Unit Short-haul Truck with Compressed Gas Natural</v>
      </c>
      <c r="E29" s="19" t="s">
        <v>38</v>
      </c>
      <c r="F29" s="19" t="str">
        <f t="shared" si="4"/>
        <v>Compressed Gas Natural</v>
      </c>
      <c r="G29" s="5">
        <v>52</v>
      </c>
      <c r="H29" s="5" t="s">
        <v>47</v>
      </c>
      <c r="I29" s="5" t="s">
        <v>48</v>
      </c>
      <c r="J29" s="5">
        <v>50</v>
      </c>
      <c r="K29" s="5" t="s">
        <v>45</v>
      </c>
      <c r="L29" s="5">
        <f t="shared" ref="L29" si="25">IF(E29="G",1,IF(E29="D",2,IF(E29="E85",5,IF(E29="CNG",3,IF(E29="ELEC", 9, 0)))))</f>
        <v>3</v>
      </c>
      <c r="M29" s="5" t="str">
        <f t="shared" ref="M29" si="26">IF(E29="G","Gasoline",IF(E29="D","Diesel",IF(E29="E85","Ethanol (E-85)",IF(E29="CNG","Compressed Natural Gas (CNG)","other"))))</f>
        <v>Compressed Natural Gas (CNG)</v>
      </c>
      <c r="N29" s="5">
        <v>4.5</v>
      </c>
      <c r="O29" s="5" t="s">
        <v>23</v>
      </c>
      <c r="P29" s="5">
        <v>1.798</v>
      </c>
      <c r="Q29" s="5">
        <v>-0.13700000000000001</v>
      </c>
      <c r="R29" s="22">
        <f t="shared" si="22"/>
        <v>50</v>
      </c>
      <c r="S29">
        <f t="shared" si="6"/>
        <v>33</v>
      </c>
    </row>
    <row r="30" spans="1:19" x14ac:dyDescent="0.25">
      <c r="A30">
        <f t="shared" si="7"/>
        <v>29</v>
      </c>
      <c r="B30" s="19" t="s">
        <v>46</v>
      </c>
      <c r="C30" s="19" t="str">
        <f t="shared" si="3"/>
        <v>TRUCKS_SU_LH_G</v>
      </c>
      <c r="D30" s="5" t="str">
        <f t="shared" si="0"/>
        <v>Single Unit Long-haul Truck with Gasoline</v>
      </c>
      <c r="E30" s="19" t="s">
        <v>19</v>
      </c>
      <c r="F30" s="19" t="str">
        <f t="shared" si="4"/>
        <v>Gasoline</v>
      </c>
      <c r="G30" s="5">
        <v>53</v>
      </c>
      <c r="H30" s="5" t="s">
        <v>49</v>
      </c>
      <c r="I30" s="5" t="s">
        <v>50</v>
      </c>
      <c r="J30" s="5">
        <v>50</v>
      </c>
      <c r="K30" s="5" t="s">
        <v>45</v>
      </c>
      <c r="L30" s="5">
        <f t="shared" si="5"/>
        <v>1</v>
      </c>
      <c r="M30" s="5" t="str">
        <f t="shared" si="1"/>
        <v>Gasoline</v>
      </c>
      <c r="N30" s="5">
        <v>4.5</v>
      </c>
      <c r="O30" s="5" t="s">
        <v>28</v>
      </c>
      <c r="P30" s="5">
        <v>0.1</v>
      </c>
      <c r="Q30" s="5">
        <v>17</v>
      </c>
      <c r="R30" s="22">
        <f t="shared" si="22"/>
        <v>50</v>
      </c>
      <c r="S30">
        <f t="shared" si="6"/>
        <v>33</v>
      </c>
    </row>
    <row r="31" spans="1:19" x14ac:dyDescent="0.25">
      <c r="A31">
        <f t="shared" si="7"/>
        <v>30</v>
      </c>
      <c r="B31" s="19" t="s">
        <v>46</v>
      </c>
      <c r="C31" s="19" t="str">
        <f t="shared" si="3"/>
        <v>TRUCKS_SU_LH_D</v>
      </c>
      <c r="D31" s="5" t="str">
        <f t="shared" si="0"/>
        <v>Single Unit Long-haul Truck with Diesel</v>
      </c>
      <c r="E31" s="19" t="s">
        <v>24</v>
      </c>
      <c r="F31" s="19" t="str">
        <f t="shared" si="4"/>
        <v>Diesel</v>
      </c>
      <c r="G31" s="5">
        <v>53</v>
      </c>
      <c r="H31" s="5" t="s">
        <v>49</v>
      </c>
      <c r="I31" s="5" t="s">
        <v>50</v>
      </c>
      <c r="J31" s="5">
        <v>50</v>
      </c>
      <c r="K31" s="5" t="s">
        <v>45</v>
      </c>
      <c r="L31" s="5">
        <f t="shared" si="5"/>
        <v>2</v>
      </c>
      <c r="M31" s="5" t="str">
        <f t="shared" si="1"/>
        <v>Diesel</v>
      </c>
      <c r="N31" s="5">
        <v>4.5</v>
      </c>
      <c r="O31" s="5" t="s">
        <v>23</v>
      </c>
      <c r="P31" s="5">
        <v>1.798</v>
      </c>
      <c r="Q31" s="5">
        <v>-0.13700000000000001</v>
      </c>
      <c r="R31" s="22">
        <f t="shared" si="22"/>
        <v>250</v>
      </c>
      <c r="S31">
        <f t="shared" si="6"/>
        <v>33</v>
      </c>
    </row>
    <row r="32" spans="1:19" x14ac:dyDescent="0.25">
      <c r="A32">
        <f t="shared" si="7"/>
        <v>31</v>
      </c>
      <c r="B32" s="19" t="s">
        <v>46</v>
      </c>
      <c r="C32" s="19" t="str">
        <f t="shared" ref="C32" si="27">_xlfn.CONCAT(I32,"_",E32)</f>
        <v>TRUCKS_SU_LH_CNG</v>
      </c>
      <c r="D32" s="5" t="str">
        <f t="shared" ref="D32" si="28">_xlfn.CONCAT(H32," with ",F32)</f>
        <v>Single Unit Long-haul Truck with Compressed Gas Natural</v>
      </c>
      <c r="E32" s="19" t="s">
        <v>38</v>
      </c>
      <c r="F32" s="19" t="str">
        <f t="shared" si="4"/>
        <v>Compressed Gas Natural</v>
      </c>
      <c r="G32" s="5">
        <v>53</v>
      </c>
      <c r="H32" s="5" t="s">
        <v>49</v>
      </c>
      <c r="I32" s="5" t="s">
        <v>50</v>
      </c>
      <c r="J32" s="5">
        <v>50</v>
      </c>
      <c r="K32" s="5" t="s">
        <v>45</v>
      </c>
      <c r="L32" s="5">
        <f t="shared" ref="L32" si="29">IF(E32="G",1,IF(E32="D",2,IF(E32="E85",5,IF(E32="CNG",3,IF(E32="ELEC", 9, 0)))))</f>
        <v>3</v>
      </c>
      <c r="M32" s="5" t="str">
        <f t="shared" ref="M32" si="30">IF(E32="G","Gasoline",IF(E32="D","Diesel",IF(E32="E85","Ethanol (E-85)",IF(E32="CNG","Compressed Natural Gas (CNG)","other"))))</f>
        <v>Compressed Natural Gas (CNG)</v>
      </c>
      <c r="N32" s="5">
        <v>4.5</v>
      </c>
      <c r="O32" s="5" t="s">
        <v>23</v>
      </c>
      <c r="P32" s="5">
        <v>1.798</v>
      </c>
      <c r="Q32" s="5">
        <v>-0.13700000000000001</v>
      </c>
      <c r="R32" s="22">
        <f t="shared" si="22"/>
        <v>50</v>
      </c>
      <c r="S32">
        <f t="shared" si="6"/>
        <v>33</v>
      </c>
    </row>
    <row r="33" spans="1:19" x14ac:dyDescent="0.25">
      <c r="A33">
        <f t="shared" si="7"/>
        <v>32</v>
      </c>
      <c r="B33" s="19" t="s">
        <v>46</v>
      </c>
      <c r="C33" s="19" t="str">
        <f t="shared" si="3"/>
        <v>TRUCKS_MH_G</v>
      </c>
      <c r="D33" s="5" t="str">
        <f t="shared" si="0"/>
        <v>Trucks Motor Home with Gasoline</v>
      </c>
      <c r="E33" s="19" t="s">
        <v>19</v>
      </c>
      <c r="F33" s="19" t="str">
        <f t="shared" si="4"/>
        <v>Gasoline</v>
      </c>
      <c r="G33" s="5">
        <v>54</v>
      </c>
      <c r="H33" s="5" t="s">
        <v>51</v>
      </c>
      <c r="I33" s="5" t="s">
        <v>52</v>
      </c>
      <c r="J33" s="5">
        <v>50</v>
      </c>
      <c r="K33" s="5" t="s">
        <v>45</v>
      </c>
      <c r="L33" s="5">
        <f t="shared" si="5"/>
        <v>1</v>
      </c>
      <c r="M33" s="5" t="str">
        <f t="shared" si="1"/>
        <v>Gasoline</v>
      </c>
      <c r="N33" s="5">
        <v>4.5</v>
      </c>
      <c r="O33" s="5" t="s">
        <v>28</v>
      </c>
      <c r="P33" s="5">
        <v>0.1</v>
      </c>
      <c r="Q33" s="5">
        <v>17</v>
      </c>
      <c r="R33" s="22">
        <f t="shared" si="22"/>
        <v>50</v>
      </c>
      <c r="S33">
        <f t="shared" si="6"/>
        <v>33</v>
      </c>
    </row>
    <row r="34" spans="1:19" x14ac:dyDescent="0.25">
      <c r="A34">
        <f t="shared" si="7"/>
        <v>33</v>
      </c>
      <c r="B34" s="19" t="s">
        <v>46</v>
      </c>
      <c r="C34" s="19" t="str">
        <f t="shared" si="3"/>
        <v>TRUCKS_MH_D</v>
      </c>
      <c r="D34" s="5" t="str">
        <f t="shared" si="0"/>
        <v>Trucks Motor Home with Diesel</v>
      </c>
      <c r="E34" s="19" t="s">
        <v>24</v>
      </c>
      <c r="F34" s="19" t="str">
        <f t="shared" si="4"/>
        <v>Diesel</v>
      </c>
      <c r="G34" s="5">
        <v>54</v>
      </c>
      <c r="H34" s="5" t="s">
        <v>51</v>
      </c>
      <c r="I34" s="5" t="s">
        <v>52</v>
      </c>
      <c r="J34" s="5">
        <v>50</v>
      </c>
      <c r="K34" s="5" t="s">
        <v>45</v>
      </c>
      <c r="L34" s="5">
        <f t="shared" si="5"/>
        <v>2</v>
      </c>
      <c r="M34" s="5" t="str">
        <f t="shared" si="1"/>
        <v>Diesel</v>
      </c>
      <c r="N34" s="5">
        <v>4.5</v>
      </c>
      <c r="O34" s="5" t="s">
        <v>23</v>
      </c>
      <c r="P34" s="5">
        <v>1.798</v>
      </c>
      <c r="Q34" s="5">
        <v>-0.13700000000000001</v>
      </c>
      <c r="R34" s="22">
        <f t="shared" si="22"/>
        <v>250</v>
      </c>
      <c r="S34">
        <f t="shared" si="6"/>
        <v>33</v>
      </c>
    </row>
    <row r="35" spans="1:19" x14ac:dyDescent="0.25">
      <c r="A35">
        <f t="shared" si="7"/>
        <v>34</v>
      </c>
      <c r="B35" s="19" t="s">
        <v>46</v>
      </c>
      <c r="C35" s="19" t="str">
        <f t="shared" ref="C35" si="31">_xlfn.CONCAT(I35,"_",E35)</f>
        <v>TRUCKS_MH_CNG</v>
      </c>
      <c r="D35" s="5" t="str">
        <f t="shared" ref="D35" si="32">_xlfn.CONCAT(H35," with ",F35)</f>
        <v>Trucks Motor Home with Compressed Gas Natural</v>
      </c>
      <c r="E35" s="19" t="s">
        <v>38</v>
      </c>
      <c r="F35" s="19" t="str">
        <f t="shared" si="4"/>
        <v>Compressed Gas Natural</v>
      </c>
      <c r="G35" s="5">
        <v>54</v>
      </c>
      <c r="H35" s="5" t="s">
        <v>51</v>
      </c>
      <c r="I35" s="5" t="s">
        <v>52</v>
      </c>
      <c r="J35" s="5">
        <v>50</v>
      </c>
      <c r="K35" s="5" t="s">
        <v>45</v>
      </c>
      <c r="L35" s="5">
        <f t="shared" ref="L35" si="33">IF(E35="G",1,IF(E35="D",2,IF(E35="E85",5,IF(E35="CNG",3,IF(E35="ELEC", 9, 0)))))</f>
        <v>3</v>
      </c>
      <c r="M35" s="5" t="str">
        <f t="shared" ref="M35" si="34">IF(E35="G","Gasoline",IF(E35="D","Diesel",IF(E35="E85","Ethanol (E-85)",IF(E35="CNG","Compressed Natural Gas (CNG)","other"))))</f>
        <v>Compressed Natural Gas (CNG)</v>
      </c>
      <c r="N35" s="5">
        <v>4.5</v>
      </c>
      <c r="O35" s="5" t="s">
        <v>23</v>
      </c>
      <c r="P35" s="5">
        <v>1.798</v>
      </c>
      <c r="Q35" s="5">
        <v>-0.13700000000000001</v>
      </c>
      <c r="R35" s="22">
        <f t="shared" si="22"/>
        <v>50</v>
      </c>
      <c r="S35">
        <f t="shared" si="6"/>
        <v>33</v>
      </c>
    </row>
    <row r="36" spans="1:19" x14ac:dyDescent="0.25">
      <c r="A36">
        <f t="shared" si="7"/>
        <v>35</v>
      </c>
      <c r="B36" s="19" t="s">
        <v>46</v>
      </c>
      <c r="C36" s="19" t="str">
        <f t="shared" si="3"/>
        <v>TRUCKS_CU_SH_G</v>
      </c>
      <c r="D36" s="5" t="str">
        <f t="shared" si="0"/>
        <v>Combination Short-haul Truck with Gasoline</v>
      </c>
      <c r="E36" s="19" t="s">
        <v>19</v>
      </c>
      <c r="F36" s="19" t="str">
        <f t="shared" si="4"/>
        <v>Gasoline</v>
      </c>
      <c r="G36" s="5">
        <v>61</v>
      </c>
      <c r="H36" s="5" t="s">
        <v>53</v>
      </c>
      <c r="I36" s="5" t="s">
        <v>54</v>
      </c>
      <c r="J36" s="5">
        <v>60</v>
      </c>
      <c r="K36" s="5" t="s">
        <v>55</v>
      </c>
      <c r="L36" s="5">
        <f t="shared" si="5"/>
        <v>1</v>
      </c>
      <c r="M36" s="5" t="str">
        <f t="shared" si="1"/>
        <v>Gasoline</v>
      </c>
      <c r="N36" s="5">
        <v>4.5</v>
      </c>
      <c r="O36" s="5" t="s">
        <v>28</v>
      </c>
      <c r="P36" s="5">
        <v>0.1</v>
      </c>
      <c r="Q36" s="5">
        <v>17</v>
      </c>
      <c r="R36" s="22">
        <f t="shared" si="22"/>
        <v>50</v>
      </c>
      <c r="S36">
        <f t="shared" si="6"/>
        <v>33</v>
      </c>
    </row>
    <row r="37" spans="1:19" x14ac:dyDescent="0.25">
      <c r="A37">
        <f t="shared" si="7"/>
        <v>36</v>
      </c>
      <c r="B37" s="19" t="s">
        <v>46</v>
      </c>
      <c r="C37" s="19" t="str">
        <f t="shared" si="3"/>
        <v>TRUCKS_CU_SH_D</v>
      </c>
      <c r="D37" s="5" t="str">
        <f t="shared" si="0"/>
        <v>Combination Short-haul Truck with Diesel</v>
      </c>
      <c r="E37" s="19" t="s">
        <v>24</v>
      </c>
      <c r="F37" s="19" t="str">
        <f t="shared" si="4"/>
        <v>Diesel</v>
      </c>
      <c r="G37" s="5">
        <v>61</v>
      </c>
      <c r="H37" s="5" t="s">
        <v>53</v>
      </c>
      <c r="I37" s="5" t="s">
        <v>54</v>
      </c>
      <c r="J37" s="5">
        <v>60</v>
      </c>
      <c r="K37" s="5" t="s">
        <v>55</v>
      </c>
      <c r="L37" s="5">
        <f t="shared" si="5"/>
        <v>2</v>
      </c>
      <c r="M37" s="5" t="str">
        <f t="shared" si="1"/>
        <v>Diesel</v>
      </c>
      <c r="N37" s="5">
        <v>4.5</v>
      </c>
      <c r="O37" s="5" t="s">
        <v>23</v>
      </c>
      <c r="P37" s="5">
        <v>1.798</v>
      </c>
      <c r="Q37" s="5">
        <v>-0.13700000000000001</v>
      </c>
      <c r="R37" s="22">
        <f t="shared" si="22"/>
        <v>250</v>
      </c>
      <c r="S37">
        <f t="shared" si="6"/>
        <v>33</v>
      </c>
    </row>
    <row r="38" spans="1:19" x14ac:dyDescent="0.25">
      <c r="A38">
        <f t="shared" si="7"/>
        <v>37</v>
      </c>
      <c r="B38" s="19" t="s">
        <v>46</v>
      </c>
      <c r="C38" s="19" t="str">
        <f t="shared" ref="C38" si="35">_xlfn.CONCAT(I38,"_",E38)</f>
        <v>TRUCKS_CU_SH_CNG</v>
      </c>
      <c r="D38" s="5" t="str">
        <f t="shared" ref="D38" si="36">_xlfn.CONCAT(H38," with ",F38)</f>
        <v>Combination Short-haul Truck with Compressed Gas Natural</v>
      </c>
      <c r="E38" s="19" t="s">
        <v>38</v>
      </c>
      <c r="F38" s="19" t="str">
        <f t="shared" si="4"/>
        <v>Compressed Gas Natural</v>
      </c>
      <c r="G38" s="5">
        <v>61</v>
      </c>
      <c r="H38" s="5" t="s">
        <v>53</v>
      </c>
      <c r="I38" s="5" t="s">
        <v>54</v>
      </c>
      <c r="J38" s="5">
        <v>60</v>
      </c>
      <c r="K38" s="5" t="s">
        <v>55</v>
      </c>
      <c r="L38" s="5">
        <f t="shared" ref="L38" si="37">IF(E38="G",1,IF(E38="D",2,IF(E38="E85",5,IF(E38="CNG",3,IF(E38="ELEC", 9, 0)))))</f>
        <v>3</v>
      </c>
      <c r="M38" s="5" t="str">
        <f t="shared" ref="M38" si="38">IF(E38="G","Gasoline",IF(E38="D","Diesel",IF(E38="E85","Ethanol (E-85)",IF(E38="CNG","Compressed Natural Gas (CNG)","other"))))</f>
        <v>Compressed Natural Gas (CNG)</v>
      </c>
      <c r="N38" s="5">
        <v>4.5</v>
      </c>
      <c r="O38" s="5" t="s">
        <v>23</v>
      </c>
      <c r="P38" s="5">
        <v>1.798</v>
      </c>
      <c r="Q38" s="5">
        <v>-0.13700000000000001</v>
      </c>
      <c r="R38" s="22">
        <f t="shared" si="22"/>
        <v>50</v>
      </c>
      <c r="S38">
        <f t="shared" si="6"/>
        <v>33</v>
      </c>
    </row>
    <row r="39" spans="1:19" x14ac:dyDescent="0.25">
      <c r="A39">
        <f t="shared" si="7"/>
        <v>38</v>
      </c>
      <c r="B39" s="19" t="s">
        <v>46</v>
      </c>
      <c r="C39" s="19" t="str">
        <f t="shared" si="3"/>
        <v>TRUCKS_CU_LH_D</v>
      </c>
      <c r="D39" s="5" t="str">
        <f t="shared" si="0"/>
        <v>Combination Long-haul Truck with Diesel</v>
      </c>
      <c r="E39" s="19" t="s">
        <v>24</v>
      </c>
      <c r="F39" s="19" t="str">
        <f t="shared" si="4"/>
        <v>Diesel</v>
      </c>
      <c r="G39" s="5">
        <v>62</v>
      </c>
      <c r="H39" s="5" t="s">
        <v>56</v>
      </c>
      <c r="I39" s="5" t="s">
        <v>57</v>
      </c>
      <c r="J39" s="5">
        <v>60</v>
      </c>
      <c r="K39" s="5" t="s">
        <v>55</v>
      </c>
      <c r="L39" s="5">
        <f t="shared" si="5"/>
        <v>2</v>
      </c>
      <c r="M39" s="5" t="str">
        <f t="shared" si="1"/>
        <v>Diesel</v>
      </c>
      <c r="N39" s="5">
        <v>4.5</v>
      </c>
      <c r="O39" s="5" t="s">
        <v>28</v>
      </c>
      <c r="P39" s="5">
        <v>0.1</v>
      </c>
      <c r="Q39" s="5">
        <v>17</v>
      </c>
      <c r="R39" s="22">
        <f t="shared" si="22"/>
        <v>250</v>
      </c>
      <c r="S39">
        <f t="shared" si="6"/>
        <v>33</v>
      </c>
    </row>
  </sheetData>
  <autoFilter ref="G1:R39" xr:uid="{00000000-0009-0000-0000-000000000000}"/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404"/>
  <sheetViews>
    <sheetView zoomScale="140" zoomScaleNormal="140" workbookViewId="0">
      <selection activeCell="F30" sqref="F30"/>
    </sheetView>
  </sheetViews>
  <sheetFormatPr defaultColWidth="11.6640625" defaultRowHeight="13.2" x14ac:dyDescent="0.25"/>
  <sheetData>
    <row r="1" spans="1:4" x14ac:dyDescent="0.25">
      <c r="A1" t="s">
        <v>5</v>
      </c>
      <c r="B1" t="s">
        <v>108</v>
      </c>
      <c r="C1" t="s">
        <v>109</v>
      </c>
      <c r="D1" t="s">
        <v>110</v>
      </c>
    </row>
    <row r="2" spans="1:4" x14ac:dyDescent="0.25">
      <c r="A2">
        <v>11</v>
      </c>
      <c r="B2">
        <v>2019</v>
      </c>
      <c r="C2">
        <v>0</v>
      </c>
      <c r="D2">
        <v>6.0822055982291401E-2</v>
      </c>
    </row>
    <row r="3" spans="1:4" x14ac:dyDescent="0.25">
      <c r="A3">
        <v>11</v>
      </c>
      <c r="B3">
        <v>2019</v>
      </c>
      <c r="C3">
        <v>1</v>
      </c>
      <c r="D3">
        <v>6.1340819959391203E-2</v>
      </c>
    </row>
    <row r="4" spans="1:4" x14ac:dyDescent="0.25">
      <c r="A4">
        <v>11</v>
      </c>
      <c r="B4">
        <v>2019</v>
      </c>
      <c r="C4">
        <v>2</v>
      </c>
      <c r="D4">
        <v>4.6999358369751998E-2</v>
      </c>
    </row>
    <row r="5" spans="1:4" x14ac:dyDescent="0.25">
      <c r="A5">
        <v>11</v>
      </c>
      <c r="B5">
        <v>2019</v>
      </c>
      <c r="C5">
        <v>3</v>
      </c>
      <c r="D5">
        <v>4.42352297456668E-2</v>
      </c>
    </row>
    <row r="6" spans="1:4" x14ac:dyDescent="0.25">
      <c r="A6">
        <v>11</v>
      </c>
      <c r="B6">
        <v>2019</v>
      </c>
      <c r="C6">
        <v>4</v>
      </c>
      <c r="D6">
        <v>4.1694611725660899E-2</v>
      </c>
    </row>
    <row r="7" spans="1:4" x14ac:dyDescent="0.25">
      <c r="A7">
        <v>11</v>
      </c>
      <c r="B7">
        <v>2019</v>
      </c>
      <c r="C7">
        <v>5</v>
      </c>
      <c r="D7">
        <v>3.9099629353327101E-2</v>
      </c>
    </row>
    <row r="8" spans="1:4" x14ac:dyDescent="0.25">
      <c r="A8">
        <v>11</v>
      </c>
      <c r="B8">
        <v>2019</v>
      </c>
      <c r="C8">
        <v>6</v>
      </c>
      <c r="D8">
        <v>3.3028838882553403E-2</v>
      </c>
    </row>
    <row r="9" spans="1:4" x14ac:dyDescent="0.25">
      <c r="A9">
        <v>11</v>
      </c>
      <c r="B9">
        <v>2019</v>
      </c>
      <c r="C9">
        <v>7</v>
      </c>
      <c r="D9">
        <v>3.4505453041073102E-2</v>
      </c>
    </row>
    <row r="10" spans="1:4" x14ac:dyDescent="0.25">
      <c r="A10">
        <v>11</v>
      </c>
      <c r="B10">
        <v>2019</v>
      </c>
      <c r="C10">
        <v>8</v>
      </c>
      <c r="D10">
        <v>2.37906312093367E-2</v>
      </c>
    </row>
    <row r="11" spans="1:4" x14ac:dyDescent="0.25">
      <c r="A11">
        <v>11</v>
      </c>
      <c r="B11">
        <v>2019</v>
      </c>
      <c r="C11">
        <v>9</v>
      </c>
      <c r="D11">
        <v>1.83669703166527E-2</v>
      </c>
    </row>
    <row r="12" spans="1:4" x14ac:dyDescent="0.25">
      <c r="A12">
        <v>11</v>
      </c>
      <c r="B12">
        <v>2019</v>
      </c>
      <c r="C12">
        <v>10</v>
      </c>
      <c r="D12">
        <v>4.0463764909446399E-2</v>
      </c>
    </row>
    <row r="13" spans="1:4" x14ac:dyDescent="0.25">
      <c r="A13">
        <v>11</v>
      </c>
      <c r="B13">
        <v>2019</v>
      </c>
      <c r="C13">
        <v>11</v>
      </c>
      <c r="D13">
        <v>4.9907017418727502E-2</v>
      </c>
    </row>
    <row r="14" spans="1:4" x14ac:dyDescent="0.25">
      <c r="A14">
        <v>11</v>
      </c>
      <c r="B14">
        <v>2019</v>
      </c>
      <c r="C14">
        <v>12</v>
      </c>
      <c r="D14">
        <v>6.1486838947756702E-2</v>
      </c>
    </row>
    <row r="15" spans="1:4" x14ac:dyDescent="0.25">
      <c r="A15">
        <v>11</v>
      </c>
      <c r="B15">
        <v>2019</v>
      </c>
      <c r="C15">
        <v>13</v>
      </c>
      <c r="D15">
        <v>5.9690793064656203E-2</v>
      </c>
    </row>
    <row r="16" spans="1:4" x14ac:dyDescent="0.25">
      <c r="A16">
        <v>11</v>
      </c>
      <c r="B16">
        <v>2019</v>
      </c>
      <c r="C16">
        <v>14</v>
      </c>
      <c r="D16">
        <v>5.3784283503736097E-2</v>
      </c>
    </row>
    <row r="17" spans="1:4" x14ac:dyDescent="0.25">
      <c r="A17">
        <v>11</v>
      </c>
      <c r="B17">
        <v>2019</v>
      </c>
      <c r="C17">
        <v>15</v>
      </c>
      <c r="D17">
        <v>4.3771554449557701E-2</v>
      </c>
    </row>
    <row r="18" spans="1:4" x14ac:dyDescent="0.25">
      <c r="A18">
        <v>11</v>
      </c>
      <c r="B18">
        <v>2019</v>
      </c>
      <c r="C18">
        <v>16</v>
      </c>
      <c r="D18">
        <v>4.70178905228026E-2</v>
      </c>
    </row>
    <row r="19" spans="1:4" x14ac:dyDescent="0.25">
      <c r="A19">
        <v>11</v>
      </c>
      <c r="B19">
        <v>2019</v>
      </c>
      <c r="C19">
        <v>17</v>
      </c>
      <c r="D19">
        <v>3.7818184439920202E-2</v>
      </c>
    </row>
    <row r="20" spans="1:4" x14ac:dyDescent="0.25">
      <c r="A20">
        <v>11</v>
      </c>
      <c r="B20">
        <v>2019</v>
      </c>
      <c r="C20">
        <v>18</v>
      </c>
      <c r="D20">
        <v>3.1411442495917201E-2</v>
      </c>
    </row>
    <row r="21" spans="1:4" x14ac:dyDescent="0.25">
      <c r="A21">
        <v>11</v>
      </c>
      <c r="B21">
        <v>2019</v>
      </c>
      <c r="C21">
        <v>19</v>
      </c>
      <c r="D21">
        <v>2.4939351737573799E-2</v>
      </c>
    </row>
    <row r="22" spans="1:4" x14ac:dyDescent="0.25">
      <c r="A22">
        <v>11</v>
      </c>
      <c r="B22">
        <v>2019</v>
      </c>
      <c r="C22">
        <v>20</v>
      </c>
      <c r="D22">
        <v>1.8739295767752601E-2</v>
      </c>
    </row>
    <row r="23" spans="1:4" x14ac:dyDescent="0.25">
      <c r="A23">
        <v>11</v>
      </c>
      <c r="B23">
        <v>2019</v>
      </c>
      <c r="C23">
        <v>21</v>
      </c>
      <c r="D23">
        <v>1.37862742452517E-2</v>
      </c>
    </row>
    <row r="24" spans="1:4" x14ac:dyDescent="0.25">
      <c r="A24">
        <v>11</v>
      </c>
      <c r="B24">
        <v>2019</v>
      </c>
      <c r="C24">
        <v>22</v>
      </c>
      <c r="D24">
        <v>1.1161624000959099E-2</v>
      </c>
    </row>
    <row r="25" spans="1:4" x14ac:dyDescent="0.25">
      <c r="A25">
        <v>11</v>
      </c>
      <c r="B25">
        <v>2019</v>
      </c>
      <c r="C25">
        <v>23</v>
      </c>
      <c r="D25">
        <v>1.0079705774925901E-2</v>
      </c>
    </row>
    <row r="26" spans="1:4" x14ac:dyDescent="0.25">
      <c r="A26">
        <v>11</v>
      </c>
      <c r="B26">
        <v>2019</v>
      </c>
      <c r="C26">
        <v>24</v>
      </c>
      <c r="D26">
        <v>8.28924128522107E-3</v>
      </c>
    </row>
    <row r="27" spans="1:4" x14ac:dyDescent="0.25">
      <c r="A27">
        <v>11</v>
      </c>
      <c r="B27">
        <v>2019</v>
      </c>
      <c r="C27">
        <v>25</v>
      </c>
      <c r="D27">
        <v>6.8692999216653904E-3</v>
      </c>
    </row>
    <row r="28" spans="1:4" x14ac:dyDescent="0.25">
      <c r="A28">
        <v>11</v>
      </c>
      <c r="B28">
        <v>2019</v>
      </c>
      <c r="C28">
        <v>26</v>
      </c>
      <c r="D28">
        <v>6.0966257734585598E-3</v>
      </c>
    </row>
    <row r="29" spans="1:4" x14ac:dyDescent="0.25">
      <c r="A29">
        <v>11</v>
      </c>
      <c r="B29">
        <v>2019</v>
      </c>
      <c r="C29">
        <v>27</v>
      </c>
      <c r="D29">
        <v>4.4233124055473002E-3</v>
      </c>
    </row>
    <row r="30" spans="1:4" x14ac:dyDescent="0.25">
      <c r="A30">
        <v>11</v>
      </c>
      <c r="B30">
        <v>2019</v>
      </c>
      <c r="C30">
        <v>28</v>
      </c>
      <c r="D30">
        <v>3.6195917565773001E-3</v>
      </c>
    </row>
    <row r="31" spans="1:4" x14ac:dyDescent="0.25">
      <c r="A31">
        <v>11</v>
      </c>
      <c r="B31">
        <v>2019</v>
      </c>
      <c r="C31">
        <v>29</v>
      </c>
      <c r="D31">
        <v>3.7536614771013798E-3</v>
      </c>
    </row>
    <row r="32" spans="1:4" x14ac:dyDescent="0.25">
      <c r="A32">
        <v>11</v>
      </c>
      <c r="B32">
        <v>2019</v>
      </c>
      <c r="C32">
        <v>30</v>
      </c>
      <c r="D32">
        <v>5.9006647515740203E-2</v>
      </c>
    </row>
    <row r="33" spans="1:4" x14ac:dyDescent="0.25">
      <c r="A33">
        <v>21</v>
      </c>
      <c r="B33">
        <v>2019</v>
      </c>
      <c r="C33">
        <v>0</v>
      </c>
      <c r="D33">
        <v>6.0822055982291401E-2</v>
      </c>
    </row>
    <row r="34" spans="1:4" x14ac:dyDescent="0.25">
      <c r="A34">
        <v>21</v>
      </c>
      <c r="B34">
        <v>2019</v>
      </c>
      <c r="C34">
        <v>1</v>
      </c>
      <c r="D34">
        <v>6.0957003817730102E-2</v>
      </c>
    </row>
    <row r="35" spans="1:4" x14ac:dyDescent="0.25">
      <c r="A35">
        <v>21</v>
      </c>
      <c r="B35">
        <v>2019</v>
      </c>
      <c r="C35">
        <v>2</v>
      </c>
      <c r="D35">
        <v>5.2792458935431497E-2</v>
      </c>
    </row>
    <row r="36" spans="1:4" x14ac:dyDescent="0.25">
      <c r="A36">
        <v>21</v>
      </c>
      <c r="B36">
        <v>2019</v>
      </c>
      <c r="C36">
        <v>3</v>
      </c>
      <c r="D36">
        <v>5.9214786928103301E-2</v>
      </c>
    </row>
    <row r="37" spans="1:4" x14ac:dyDescent="0.25">
      <c r="A37">
        <v>21</v>
      </c>
      <c r="B37">
        <v>2019</v>
      </c>
      <c r="C37">
        <v>4</v>
      </c>
      <c r="D37">
        <v>6.41896739468409E-2</v>
      </c>
    </row>
    <row r="38" spans="1:4" x14ac:dyDescent="0.25">
      <c r="A38">
        <v>21</v>
      </c>
      <c r="B38">
        <v>2019</v>
      </c>
      <c r="C38">
        <v>5</v>
      </c>
      <c r="D38">
        <v>6.4984809599782603E-2</v>
      </c>
    </row>
    <row r="39" spans="1:4" x14ac:dyDescent="0.25">
      <c r="A39">
        <v>21</v>
      </c>
      <c r="B39">
        <v>2019</v>
      </c>
      <c r="C39">
        <v>6</v>
      </c>
      <c r="D39">
        <v>6.01499868242098E-2</v>
      </c>
    </row>
    <row r="40" spans="1:4" x14ac:dyDescent="0.25">
      <c r="A40">
        <v>21</v>
      </c>
      <c r="B40">
        <v>2019</v>
      </c>
      <c r="C40">
        <v>7</v>
      </c>
      <c r="D40">
        <v>5.3518196375071603E-2</v>
      </c>
    </row>
    <row r="41" spans="1:4" x14ac:dyDescent="0.25">
      <c r="A41">
        <v>21</v>
      </c>
      <c r="B41">
        <v>2019</v>
      </c>
      <c r="C41">
        <v>8</v>
      </c>
      <c r="D41">
        <v>4.0490421221651897E-2</v>
      </c>
    </row>
    <row r="42" spans="1:4" x14ac:dyDescent="0.25">
      <c r="A42">
        <v>21</v>
      </c>
      <c r="B42">
        <v>2019</v>
      </c>
      <c r="C42">
        <v>9</v>
      </c>
      <c r="D42">
        <v>4.1141987185887498E-2</v>
      </c>
    </row>
    <row r="43" spans="1:4" x14ac:dyDescent="0.25">
      <c r="A43">
        <v>21</v>
      </c>
      <c r="B43">
        <v>2019</v>
      </c>
      <c r="C43">
        <v>10</v>
      </c>
      <c r="D43">
        <v>3.6625931118515601E-2</v>
      </c>
    </row>
    <row r="44" spans="1:4" x14ac:dyDescent="0.25">
      <c r="A44">
        <v>21</v>
      </c>
      <c r="B44">
        <v>2019</v>
      </c>
      <c r="C44">
        <v>11</v>
      </c>
      <c r="D44">
        <v>4.5896580309398499E-2</v>
      </c>
    </row>
    <row r="45" spans="1:4" x14ac:dyDescent="0.25">
      <c r="A45">
        <v>21</v>
      </c>
      <c r="B45">
        <v>2019</v>
      </c>
      <c r="C45">
        <v>12</v>
      </c>
      <c r="D45">
        <v>4.9412937139473902E-2</v>
      </c>
    </row>
    <row r="46" spans="1:4" x14ac:dyDescent="0.25">
      <c r="A46">
        <v>21</v>
      </c>
      <c r="B46">
        <v>2019</v>
      </c>
      <c r="C46">
        <v>13</v>
      </c>
      <c r="D46">
        <v>4.44401736451083E-2</v>
      </c>
    </row>
    <row r="47" spans="1:4" x14ac:dyDescent="0.25">
      <c r="A47">
        <v>21</v>
      </c>
      <c r="B47">
        <v>2019</v>
      </c>
      <c r="C47">
        <v>14</v>
      </c>
      <c r="D47">
        <v>4.0251024097749201E-2</v>
      </c>
    </row>
    <row r="48" spans="1:4" x14ac:dyDescent="0.25">
      <c r="A48">
        <v>21</v>
      </c>
      <c r="B48">
        <v>2019</v>
      </c>
      <c r="C48">
        <v>15</v>
      </c>
      <c r="D48">
        <v>3.3437280313501502E-2</v>
      </c>
    </row>
    <row r="49" spans="1:4" x14ac:dyDescent="0.25">
      <c r="A49">
        <v>21</v>
      </c>
      <c r="B49">
        <v>2019</v>
      </c>
      <c r="C49">
        <v>16</v>
      </c>
      <c r="D49">
        <v>3.0178542786333501E-2</v>
      </c>
    </row>
    <row r="50" spans="1:4" x14ac:dyDescent="0.25">
      <c r="A50">
        <v>21</v>
      </c>
      <c r="B50">
        <v>2019</v>
      </c>
      <c r="C50">
        <v>17</v>
      </c>
      <c r="D50">
        <v>2.5341880782563601E-2</v>
      </c>
    </row>
    <row r="51" spans="1:4" x14ac:dyDescent="0.25">
      <c r="A51">
        <v>21</v>
      </c>
      <c r="B51">
        <v>2019</v>
      </c>
      <c r="C51">
        <v>18</v>
      </c>
      <c r="D51">
        <v>2.0887955213080501E-2</v>
      </c>
    </row>
    <row r="52" spans="1:4" x14ac:dyDescent="0.25">
      <c r="A52">
        <v>21</v>
      </c>
      <c r="B52">
        <v>2019</v>
      </c>
      <c r="C52">
        <v>19</v>
      </c>
      <c r="D52">
        <v>1.9268420673440399E-2</v>
      </c>
    </row>
    <row r="53" spans="1:4" x14ac:dyDescent="0.25">
      <c r="A53">
        <v>21</v>
      </c>
      <c r="B53">
        <v>2019</v>
      </c>
      <c r="C53">
        <v>20</v>
      </c>
      <c r="D53">
        <v>1.4707200923005001E-2</v>
      </c>
    </row>
    <row r="54" spans="1:4" x14ac:dyDescent="0.25">
      <c r="A54">
        <v>21</v>
      </c>
      <c r="B54">
        <v>2019</v>
      </c>
      <c r="C54">
        <v>21</v>
      </c>
      <c r="D54">
        <v>1.1733046740149701E-2</v>
      </c>
    </row>
    <row r="55" spans="1:4" x14ac:dyDescent="0.25">
      <c r="A55">
        <v>21</v>
      </c>
      <c r="B55">
        <v>2019</v>
      </c>
      <c r="C55">
        <v>22</v>
      </c>
      <c r="D55">
        <v>9.7502766206085893E-3</v>
      </c>
    </row>
    <row r="56" spans="1:4" x14ac:dyDescent="0.25">
      <c r="A56">
        <v>21</v>
      </c>
      <c r="B56">
        <v>2019</v>
      </c>
      <c r="C56">
        <v>23</v>
      </c>
      <c r="D56">
        <v>7.1958512121158896E-3</v>
      </c>
    </row>
    <row r="57" spans="1:4" x14ac:dyDescent="0.25">
      <c r="A57">
        <v>21</v>
      </c>
      <c r="B57">
        <v>2019</v>
      </c>
      <c r="C57">
        <v>24</v>
      </c>
      <c r="D57">
        <v>6.65048812808023E-3</v>
      </c>
    </row>
    <row r="58" spans="1:4" x14ac:dyDescent="0.25">
      <c r="A58">
        <v>21</v>
      </c>
      <c r="B58">
        <v>2019</v>
      </c>
      <c r="C58">
        <v>25</v>
      </c>
      <c r="D58">
        <v>4.8359523759085596E-3</v>
      </c>
    </row>
    <row r="59" spans="1:4" x14ac:dyDescent="0.25">
      <c r="A59">
        <v>21</v>
      </c>
      <c r="B59">
        <v>2019</v>
      </c>
      <c r="C59">
        <v>26</v>
      </c>
      <c r="D59">
        <v>3.7824905090869001E-3</v>
      </c>
    </row>
    <row r="60" spans="1:4" x14ac:dyDescent="0.25">
      <c r="A60">
        <v>21</v>
      </c>
      <c r="B60">
        <v>2019</v>
      </c>
      <c r="C60">
        <v>27</v>
      </c>
      <c r="D60">
        <v>3.0360826851952801E-3</v>
      </c>
    </row>
    <row r="61" spans="1:4" x14ac:dyDescent="0.25">
      <c r="A61">
        <v>21</v>
      </c>
      <c r="B61">
        <v>2019</v>
      </c>
      <c r="C61">
        <v>28</v>
      </c>
      <c r="D61">
        <v>2.5067745789506099E-3</v>
      </c>
    </row>
    <row r="62" spans="1:4" x14ac:dyDescent="0.25">
      <c r="A62">
        <v>21</v>
      </c>
      <c r="B62">
        <v>2019</v>
      </c>
      <c r="C62">
        <v>29</v>
      </c>
      <c r="D62">
        <v>2.0275988491110998E-3</v>
      </c>
    </row>
    <row r="63" spans="1:4" x14ac:dyDescent="0.25">
      <c r="A63">
        <v>21</v>
      </c>
      <c r="B63">
        <v>2019</v>
      </c>
      <c r="C63">
        <v>30</v>
      </c>
      <c r="D63">
        <v>2.9772130481622298E-2</v>
      </c>
    </row>
    <row r="64" spans="1:4" x14ac:dyDescent="0.25">
      <c r="A64">
        <v>31</v>
      </c>
      <c r="B64">
        <v>2019</v>
      </c>
      <c r="C64">
        <v>0</v>
      </c>
      <c r="D64">
        <v>6.0659340022648001E-2</v>
      </c>
    </row>
    <row r="65" spans="1:4" x14ac:dyDescent="0.25">
      <c r="A65">
        <v>31</v>
      </c>
      <c r="B65">
        <v>2019</v>
      </c>
      <c r="C65">
        <v>1</v>
      </c>
      <c r="D65">
        <v>5.9697404099609497E-2</v>
      </c>
    </row>
    <row r="66" spans="1:4" x14ac:dyDescent="0.25">
      <c r="A66">
        <v>31</v>
      </c>
      <c r="B66">
        <v>2019</v>
      </c>
      <c r="C66">
        <v>2</v>
      </c>
      <c r="D66">
        <v>7.4728031719046198E-2</v>
      </c>
    </row>
    <row r="67" spans="1:4" x14ac:dyDescent="0.25">
      <c r="A67">
        <v>31</v>
      </c>
      <c r="B67">
        <v>2019</v>
      </c>
      <c r="C67">
        <v>3</v>
      </c>
      <c r="D67">
        <v>7.1137872067193103E-2</v>
      </c>
    </row>
    <row r="68" spans="1:4" x14ac:dyDescent="0.25">
      <c r="A68">
        <v>31</v>
      </c>
      <c r="B68">
        <v>2019</v>
      </c>
      <c r="C68">
        <v>4</v>
      </c>
      <c r="D68">
        <v>6.5392376921012796E-2</v>
      </c>
    </row>
    <row r="69" spans="1:4" x14ac:dyDescent="0.25">
      <c r="A69">
        <v>31</v>
      </c>
      <c r="B69">
        <v>2019</v>
      </c>
      <c r="C69">
        <v>5</v>
      </c>
      <c r="D69">
        <v>5.6887551717916297E-2</v>
      </c>
    </row>
    <row r="70" spans="1:4" x14ac:dyDescent="0.25">
      <c r="A70">
        <v>31</v>
      </c>
      <c r="B70">
        <v>2019</v>
      </c>
      <c r="C70">
        <v>6</v>
      </c>
      <c r="D70">
        <v>3.9144548932380799E-2</v>
      </c>
    </row>
    <row r="71" spans="1:4" x14ac:dyDescent="0.25">
      <c r="A71">
        <v>31</v>
      </c>
      <c r="B71">
        <v>2019</v>
      </c>
      <c r="C71">
        <v>7</v>
      </c>
      <c r="D71">
        <v>3.5798043016259398E-2</v>
      </c>
    </row>
    <row r="72" spans="1:4" x14ac:dyDescent="0.25">
      <c r="A72">
        <v>31</v>
      </c>
      <c r="B72">
        <v>2019</v>
      </c>
      <c r="C72">
        <v>8</v>
      </c>
      <c r="D72">
        <v>3.7140755509079297E-2</v>
      </c>
    </row>
    <row r="73" spans="1:4" x14ac:dyDescent="0.25">
      <c r="A73">
        <v>31</v>
      </c>
      <c r="B73">
        <v>2019</v>
      </c>
      <c r="C73">
        <v>9</v>
      </c>
      <c r="D73">
        <v>2.9803366452928901E-2</v>
      </c>
    </row>
    <row r="74" spans="1:4" x14ac:dyDescent="0.25">
      <c r="A74">
        <v>31</v>
      </c>
      <c r="B74">
        <v>2019</v>
      </c>
      <c r="C74">
        <v>10</v>
      </c>
      <c r="D74">
        <v>2.2260775398223399E-2</v>
      </c>
    </row>
    <row r="75" spans="1:4" x14ac:dyDescent="0.25">
      <c r="A75">
        <v>31</v>
      </c>
      <c r="B75">
        <v>2019</v>
      </c>
      <c r="C75">
        <v>11</v>
      </c>
      <c r="D75">
        <v>3.7705471310613303E-2</v>
      </c>
    </row>
    <row r="76" spans="1:4" x14ac:dyDescent="0.25">
      <c r="A76">
        <v>31</v>
      </c>
      <c r="B76">
        <v>2019</v>
      </c>
      <c r="C76">
        <v>12</v>
      </c>
      <c r="D76">
        <v>3.9633211923592697E-2</v>
      </c>
    </row>
    <row r="77" spans="1:4" x14ac:dyDescent="0.25">
      <c r="A77">
        <v>31</v>
      </c>
      <c r="B77">
        <v>2019</v>
      </c>
      <c r="C77">
        <v>13</v>
      </c>
      <c r="D77">
        <v>3.9566124964865702E-2</v>
      </c>
    </row>
    <row r="78" spans="1:4" x14ac:dyDescent="0.25">
      <c r="A78">
        <v>31</v>
      </c>
      <c r="B78">
        <v>2019</v>
      </c>
      <c r="C78">
        <v>14</v>
      </c>
      <c r="D78">
        <v>4.1122048383939902E-2</v>
      </c>
    </row>
    <row r="79" spans="1:4" x14ac:dyDescent="0.25">
      <c r="A79">
        <v>31</v>
      </c>
      <c r="B79">
        <v>2019</v>
      </c>
      <c r="C79">
        <v>15</v>
      </c>
      <c r="D79">
        <v>4.0523128200270299E-2</v>
      </c>
    </row>
    <row r="80" spans="1:4" x14ac:dyDescent="0.25">
      <c r="A80">
        <v>31</v>
      </c>
      <c r="B80">
        <v>2019</v>
      </c>
      <c r="C80">
        <v>16</v>
      </c>
      <c r="D80">
        <v>3.5765276873592003E-2</v>
      </c>
    </row>
    <row r="81" spans="1:4" x14ac:dyDescent="0.25">
      <c r="A81">
        <v>31</v>
      </c>
      <c r="B81">
        <v>2019</v>
      </c>
      <c r="C81">
        <v>17</v>
      </c>
      <c r="D81">
        <v>3.3348746670808803E-2</v>
      </c>
    </row>
    <row r="82" spans="1:4" x14ac:dyDescent="0.25">
      <c r="A82">
        <v>31</v>
      </c>
      <c r="B82">
        <v>2019</v>
      </c>
      <c r="C82">
        <v>18</v>
      </c>
      <c r="D82">
        <v>2.8246828405542702E-2</v>
      </c>
    </row>
    <row r="83" spans="1:4" x14ac:dyDescent="0.25">
      <c r="A83">
        <v>31</v>
      </c>
      <c r="B83">
        <v>2019</v>
      </c>
      <c r="C83">
        <v>19</v>
      </c>
      <c r="D83">
        <v>2.6105936694393098E-2</v>
      </c>
    </row>
    <row r="84" spans="1:4" x14ac:dyDescent="0.25">
      <c r="A84">
        <v>31</v>
      </c>
      <c r="B84">
        <v>2019</v>
      </c>
      <c r="C84">
        <v>20</v>
      </c>
      <c r="D84">
        <v>2.2456904899689299E-2</v>
      </c>
    </row>
    <row r="85" spans="1:4" x14ac:dyDescent="0.25">
      <c r="A85">
        <v>31</v>
      </c>
      <c r="B85">
        <v>2019</v>
      </c>
      <c r="C85">
        <v>21</v>
      </c>
      <c r="D85">
        <v>1.74047718860715E-2</v>
      </c>
    </row>
    <row r="86" spans="1:4" x14ac:dyDescent="0.25">
      <c r="A86">
        <v>31</v>
      </c>
      <c r="B86">
        <v>2019</v>
      </c>
      <c r="C86">
        <v>22</v>
      </c>
      <c r="D86">
        <v>1.5543584538560499E-2</v>
      </c>
    </row>
    <row r="87" spans="1:4" x14ac:dyDescent="0.25">
      <c r="A87">
        <v>31</v>
      </c>
      <c r="B87">
        <v>2019</v>
      </c>
      <c r="C87">
        <v>23</v>
      </c>
      <c r="D87">
        <v>1.09476091789849E-2</v>
      </c>
    </row>
    <row r="88" spans="1:4" x14ac:dyDescent="0.25">
      <c r="A88">
        <v>31</v>
      </c>
      <c r="B88">
        <v>2019</v>
      </c>
      <c r="C88">
        <v>24</v>
      </c>
      <c r="D88">
        <v>1.04216144695434E-2</v>
      </c>
    </row>
    <row r="89" spans="1:4" x14ac:dyDescent="0.25">
      <c r="A89">
        <v>31</v>
      </c>
      <c r="B89">
        <v>2019</v>
      </c>
      <c r="C89">
        <v>25</v>
      </c>
      <c r="D89">
        <v>8.7777466264193204E-3</v>
      </c>
    </row>
    <row r="90" spans="1:4" x14ac:dyDescent="0.25">
      <c r="A90">
        <v>31</v>
      </c>
      <c r="B90">
        <v>2019</v>
      </c>
      <c r="C90">
        <v>26</v>
      </c>
      <c r="D90">
        <v>6.0625123981116096E-3</v>
      </c>
    </row>
    <row r="91" spans="1:4" x14ac:dyDescent="0.25">
      <c r="A91">
        <v>31</v>
      </c>
      <c r="B91">
        <v>2019</v>
      </c>
      <c r="C91">
        <v>27</v>
      </c>
      <c r="D91">
        <v>4.4444635713813798E-3</v>
      </c>
    </row>
    <row r="92" spans="1:4" x14ac:dyDescent="0.25">
      <c r="A92">
        <v>31</v>
      </c>
      <c r="B92">
        <v>2019</v>
      </c>
      <c r="C92">
        <v>28</v>
      </c>
      <c r="D92">
        <v>3.7394339149348101E-3</v>
      </c>
    </row>
    <row r="93" spans="1:4" x14ac:dyDescent="0.25">
      <c r="A93">
        <v>31</v>
      </c>
      <c r="B93">
        <v>2019</v>
      </c>
      <c r="C93">
        <v>29</v>
      </c>
      <c r="D93">
        <v>3.3552772342758902E-3</v>
      </c>
    </row>
    <row r="94" spans="1:4" x14ac:dyDescent="0.25">
      <c r="A94">
        <v>31</v>
      </c>
      <c r="B94">
        <v>2019</v>
      </c>
      <c r="C94">
        <v>30</v>
      </c>
      <c r="D94">
        <v>2.2179241998111401E-2</v>
      </c>
    </row>
    <row r="95" spans="1:4" x14ac:dyDescent="0.25">
      <c r="A95">
        <v>32</v>
      </c>
      <c r="B95">
        <v>2019</v>
      </c>
      <c r="C95">
        <v>0</v>
      </c>
      <c r="D95">
        <v>6.0659340022648001E-2</v>
      </c>
    </row>
    <row r="96" spans="1:4" x14ac:dyDescent="0.25">
      <c r="A96">
        <v>32</v>
      </c>
      <c r="B96">
        <v>2019</v>
      </c>
      <c r="C96">
        <v>1</v>
      </c>
      <c r="D96">
        <v>5.9460097460369399E-2</v>
      </c>
    </row>
    <row r="97" spans="1:4" x14ac:dyDescent="0.25">
      <c r="A97">
        <v>32</v>
      </c>
      <c r="B97">
        <v>2019</v>
      </c>
      <c r="C97">
        <v>2</v>
      </c>
      <c r="D97">
        <v>7.4137103316375796E-2</v>
      </c>
    </row>
    <row r="98" spans="1:4" x14ac:dyDescent="0.25">
      <c r="A98">
        <v>32</v>
      </c>
      <c r="B98">
        <v>2019</v>
      </c>
      <c r="C98">
        <v>3</v>
      </c>
      <c r="D98">
        <v>7.03377746660067E-2</v>
      </c>
    </row>
    <row r="99" spans="1:4" x14ac:dyDescent="0.25">
      <c r="A99">
        <v>32</v>
      </c>
      <c r="B99">
        <v>2019</v>
      </c>
      <c r="C99">
        <v>4</v>
      </c>
      <c r="D99">
        <v>6.4378477342643597E-2</v>
      </c>
    </row>
    <row r="100" spans="1:4" x14ac:dyDescent="0.25">
      <c r="A100">
        <v>32</v>
      </c>
      <c r="B100">
        <v>2019</v>
      </c>
      <c r="C100">
        <v>5</v>
      </c>
      <c r="D100">
        <v>5.57286022638184E-2</v>
      </c>
    </row>
    <row r="101" spans="1:4" x14ac:dyDescent="0.25">
      <c r="A101">
        <v>32</v>
      </c>
      <c r="B101">
        <v>2019</v>
      </c>
      <c r="C101">
        <v>6</v>
      </c>
      <c r="D101">
        <v>9.6507144168891904E-2</v>
      </c>
    </row>
    <row r="102" spans="1:4" x14ac:dyDescent="0.25">
      <c r="A102">
        <v>32</v>
      </c>
      <c r="B102">
        <v>2019</v>
      </c>
      <c r="C102">
        <v>7</v>
      </c>
      <c r="D102">
        <v>6.6414423502570305E-2</v>
      </c>
    </row>
    <row r="103" spans="1:4" x14ac:dyDescent="0.25">
      <c r="A103">
        <v>32</v>
      </c>
      <c r="B103">
        <v>2019</v>
      </c>
      <c r="C103">
        <v>8</v>
      </c>
      <c r="D103">
        <v>5.1924558274324802E-2</v>
      </c>
    </row>
    <row r="104" spans="1:4" x14ac:dyDescent="0.25">
      <c r="A104">
        <v>32</v>
      </c>
      <c r="B104">
        <v>2019</v>
      </c>
      <c r="C104">
        <v>9</v>
      </c>
      <c r="D104">
        <v>3.25831097647475E-2</v>
      </c>
    </row>
    <row r="105" spans="1:4" x14ac:dyDescent="0.25">
      <c r="A105">
        <v>32</v>
      </c>
      <c r="B105">
        <v>2019</v>
      </c>
      <c r="C105">
        <v>10</v>
      </c>
      <c r="D105">
        <v>2.39390385710344E-2</v>
      </c>
    </row>
    <row r="106" spans="1:4" x14ac:dyDescent="0.25">
      <c r="A106">
        <v>32</v>
      </c>
      <c r="B106">
        <v>2019</v>
      </c>
      <c r="C106">
        <v>11</v>
      </c>
      <c r="D106">
        <v>4.3359950158237598E-2</v>
      </c>
    </row>
    <row r="107" spans="1:4" x14ac:dyDescent="0.25">
      <c r="A107">
        <v>32</v>
      </c>
      <c r="B107">
        <v>2019</v>
      </c>
      <c r="C107">
        <v>12</v>
      </c>
      <c r="D107">
        <v>3.79032968573969E-2</v>
      </c>
    </row>
    <row r="108" spans="1:4" x14ac:dyDescent="0.25">
      <c r="A108">
        <v>32</v>
      </c>
      <c r="B108">
        <v>2019</v>
      </c>
      <c r="C108">
        <v>13</v>
      </c>
      <c r="D108">
        <v>3.81176675670497E-2</v>
      </c>
    </row>
    <row r="109" spans="1:4" x14ac:dyDescent="0.25">
      <c r="A109">
        <v>32</v>
      </c>
      <c r="B109">
        <v>2019</v>
      </c>
      <c r="C109">
        <v>14</v>
      </c>
      <c r="D109">
        <v>3.1752242645037898E-2</v>
      </c>
    </row>
    <row r="110" spans="1:4" x14ac:dyDescent="0.25">
      <c r="A110">
        <v>32</v>
      </c>
      <c r="B110">
        <v>2019</v>
      </c>
      <c r="C110">
        <v>15</v>
      </c>
      <c r="D110">
        <v>2.7828765913966099E-2</v>
      </c>
    </row>
    <row r="111" spans="1:4" x14ac:dyDescent="0.25">
      <c r="A111">
        <v>32</v>
      </c>
      <c r="B111">
        <v>2019</v>
      </c>
      <c r="C111">
        <v>16</v>
      </c>
      <c r="D111">
        <v>2.3720845758869898E-2</v>
      </c>
    </row>
    <row r="112" spans="1:4" x14ac:dyDescent="0.25">
      <c r="A112">
        <v>32</v>
      </c>
      <c r="B112">
        <v>2019</v>
      </c>
      <c r="C112">
        <v>17</v>
      </c>
      <c r="D112">
        <v>2.0240833272359902E-2</v>
      </c>
    </row>
    <row r="113" spans="1:4" x14ac:dyDescent="0.25">
      <c r="A113">
        <v>32</v>
      </c>
      <c r="B113">
        <v>2019</v>
      </c>
      <c r="C113">
        <v>18</v>
      </c>
      <c r="D113">
        <v>1.82208329684822E-2</v>
      </c>
    </row>
    <row r="114" spans="1:4" x14ac:dyDescent="0.25">
      <c r="A114">
        <v>32</v>
      </c>
      <c r="B114">
        <v>2019</v>
      </c>
      <c r="C114">
        <v>19</v>
      </c>
      <c r="D114">
        <v>1.6350207369160801E-2</v>
      </c>
    </row>
    <row r="115" spans="1:4" x14ac:dyDescent="0.25">
      <c r="A115">
        <v>32</v>
      </c>
      <c r="B115">
        <v>2019</v>
      </c>
      <c r="C115">
        <v>20</v>
      </c>
      <c r="D115">
        <v>1.35999614417842E-2</v>
      </c>
    </row>
    <row r="116" spans="1:4" x14ac:dyDescent="0.25">
      <c r="A116">
        <v>32</v>
      </c>
      <c r="B116">
        <v>2019</v>
      </c>
      <c r="C116">
        <v>21</v>
      </c>
      <c r="D116">
        <v>9.5740517448708196E-3</v>
      </c>
    </row>
    <row r="117" spans="1:4" x14ac:dyDescent="0.25">
      <c r="A117">
        <v>32</v>
      </c>
      <c r="B117">
        <v>2019</v>
      </c>
      <c r="C117">
        <v>22</v>
      </c>
      <c r="D117">
        <v>9.1442744101086701E-3</v>
      </c>
    </row>
    <row r="118" spans="1:4" x14ac:dyDescent="0.25">
      <c r="A118">
        <v>32</v>
      </c>
      <c r="B118">
        <v>2019</v>
      </c>
      <c r="C118">
        <v>23</v>
      </c>
      <c r="D118">
        <v>6.2203101644573702E-3</v>
      </c>
    </row>
    <row r="119" spans="1:4" x14ac:dyDescent="0.25">
      <c r="A119">
        <v>32</v>
      </c>
      <c r="B119">
        <v>2019</v>
      </c>
      <c r="C119">
        <v>24</v>
      </c>
      <c r="D119">
        <v>6.22271540721764E-3</v>
      </c>
    </row>
    <row r="120" spans="1:4" x14ac:dyDescent="0.25">
      <c r="A120">
        <v>32</v>
      </c>
      <c r="B120">
        <v>2019</v>
      </c>
      <c r="C120">
        <v>25</v>
      </c>
      <c r="D120">
        <v>5.04064956719178E-3</v>
      </c>
    </row>
    <row r="121" spans="1:4" x14ac:dyDescent="0.25">
      <c r="A121">
        <v>32</v>
      </c>
      <c r="B121">
        <v>2019</v>
      </c>
      <c r="C121">
        <v>26</v>
      </c>
      <c r="D121">
        <v>3.5297812017309402E-3</v>
      </c>
    </row>
    <row r="122" spans="1:4" x14ac:dyDescent="0.25">
      <c r="A122">
        <v>32</v>
      </c>
      <c r="B122">
        <v>2019</v>
      </c>
      <c r="C122">
        <v>27</v>
      </c>
      <c r="D122">
        <v>2.7685009600891802E-3</v>
      </c>
    </row>
    <row r="123" spans="1:4" x14ac:dyDescent="0.25">
      <c r="A123">
        <v>32</v>
      </c>
      <c r="B123">
        <v>2019</v>
      </c>
      <c r="C123">
        <v>28</v>
      </c>
      <c r="D123">
        <v>2.41709678105578E-3</v>
      </c>
    </row>
    <row r="124" spans="1:4" x14ac:dyDescent="0.25">
      <c r="A124">
        <v>32</v>
      </c>
      <c r="B124">
        <v>2019</v>
      </c>
      <c r="C124">
        <v>29</v>
      </c>
      <c r="D124">
        <v>2.2201722854810601E-3</v>
      </c>
    </row>
    <row r="125" spans="1:4" x14ac:dyDescent="0.25">
      <c r="A125">
        <v>32</v>
      </c>
      <c r="B125">
        <v>2019</v>
      </c>
      <c r="C125">
        <v>30</v>
      </c>
      <c r="D125">
        <v>2.56981741720206E-2</v>
      </c>
    </row>
    <row r="126" spans="1:4" x14ac:dyDescent="0.25">
      <c r="A126">
        <v>41</v>
      </c>
      <c r="B126">
        <v>2019</v>
      </c>
      <c r="C126">
        <v>0</v>
      </c>
      <c r="D126">
        <v>5.9425347590189199E-2</v>
      </c>
    </row>
    <row r="127" spans="1:4" x14ac:dyDescent="0.25">
      <c r="A127">
        <v>41</v>
      </c>
      <c r="B127">
        <v>2019</v>
      </c>
      <c r="C127">
        <v>1</v>
      </c>
      <c r="D127">
        <v>5.6278425700369103E-2</v>
      </c>
    </row>
    <row r="128" spans="1:4" x14ac:dyDescent="0.25">
      <c r="A128">
        <v>41</v>
      </c>
      <c r="B128">
        <v>2019</v>
      </c>
      <c r="C128">
        <v>2</v>
      </c>
      <c r="D128">
        <v>7.7657195662837894E-2</v>
      </c>
    </row>
    <row r="129" spans="1:4" x14ac:dyDescent="0.25">
      <c r="A129">
        <v>41</v>
      </c>
      <c r="B129">
        <v>2019</v>
      </c>
      <c r="C129">
        <v>3</v>
      </c>
      <c r="D129">
        <v>7.4547657930103206E-2</v>
      </c>
    </row>
    <row r="130" spans="1:4" x14ac:dyDescent="0.25">
      <c r="A130">
        <v>41</v>
      </c>
      <c r="B130">
        <v>2019</v>
      </c>
      <c r="C130">
        <v>4</v>
      </c>
      <c r="D130">
        <v>6.6204815609613499E-2</v>
      </c>
    </row>
    <row r="131" spans="1:4" x14ac:dyDescent="0.25">
      <c r="A131">
        <v>41</v>
      </c>
      <c r="B131">
        <v>2019</v>
      </c>
      <c r="C131">
        <v>5</v>
      </c>
      <c r="D131">
        <v>6.2205006962885397E-2</v>
      </c>
    </row>
    <row r="132" spans="1:4" x14ac:dyDescent="0.25">
      <c r="A132">
        <v>41</v>
      </c>
      <c r="B132">
        <v>2019</v>
      </c>
      <c r="C132">
        <v>6</v>
      </c>
      <c r="D132">
        <v>3.9216298271736803E-2</v>
      </c>
    </row>
    <row r="133" spans="1:4" x14ac:dyDescent="0.25">
      <c r="A133">
        <v>41</v>
      </c>
      <c r="B133">
        <v>2019</v>
      </c>
      <c r="C133">
        <v>7</v>
      </c>
      <c r="D133">
        <v>3.4210372995419298E-2</v>
      </c>
    </row>
    <row r="134" spans="1:4" x14ac:dyDescent="0.25">
      <c r="A134">
        <v>41</v>
      </c>
      <c r="B134">
        <v>2019</v>
      </c>
      <c r="C134">
        <v>8</v>
      </c>
      <c r="D134">
        <v>3.0011280776478098E-2</v>
      </c>
    </row>
    <row r="135" spans="1:4" x14ac:dyDescent="0.25">
      <c r="A135">
        <v>41</v>
      </c>
      <c r="B135">
        <v>2019</v>
      </c>
      <c r="C135">
        <v>9</v>
      </c>
      <c r="D135">
        <v>3.2063969960941498E-2</v>
      </c>
    </row>
    <row r="136" spans="1:4" x14ac:dyDescent="0.25">
      <c r="A136">
        <v>41</v>
      </c>
      <c r="B136">
        <v>2019</v>
      </c>
      <c r="C136">
        <v>10</v>
      </c>
      <c r="D136">
        <v>3.5851357731514301E-2</v>
      </c>
    </row>
    <row r="137" spans="1:4" x14ac:dyDescent="0.25">
      <c r="A137">
        <v>41</v>
      </c>
      <c r="B137">
        <v>2019</v>
      </c>
      <c r="C137">
        <v>11</v>
      </c>
      <c r="D137">
        <v>3.5632110401355603E-2</v>
      </c>
    </row>
    <row r="138" spans="1:4" x14ac:dyDescent="0.25">
      <c r="A138">
        <v>41</v>
      </c>
      <c r="B138">
        <v>2019</v>
      </c>
      <c r="C138">
        <v>12</v>
      </c>
      <c r="D138">
        <v>3.6333580384687002E-2</v>
      </c>
    </row>
    <row r="139" spans="1:4" x14ac:dyDescent="0.25">
      <c r="A139">
        <v>41</v>
      </c>
      <c r="B139">
        <v>2019</v>
      </c>
      <c r="C139">
        <v>13</v>
      </c>
      <c r="D139">
        <v>4.4183953702897003E-2</v>
      </c>
    </row>
    <row r="140" spans="1:4" x14ac:dyDescent="0.25">
      <c r="A140">
        <v>41</v>
      </c>
      <c r="B140">
        <v>2019</v>
      </c>
      <c r="C140">
        <v>14</v>
      </c>
      <c r="D140">
        <v>2.65231197097743E-2</v>
      </c>
    </row>
    <row r="141" spans="1:4" x14ac:dyDescent="0.25">
      <c r="A141">
        <v>41</v>
      </c>
      <c r="B141">
        <v>2019</v>
      </c>
      <c r="C141">
        <v>15</v>
      </c>
      <c r="D141">
        <v>2.5730771595459799E-2</v>
      </c>
    </row>
    <row r="142" spans="1:4" x14ac:dyDescent="0.25">
      <c r="A142">
        <v>41</v>
      </c>
      <c r="B142">
        <v>2019</v>
      </c>
      <c r="C142">
        <v>16</v>
      </c>
      <c r="D142">
        <v>3.2993118627844001E-2</v>
      </c>
    </row>
    <row r="143" spans="1:4" x14ac:dyDescent="0.25">
      <c r="A143">
        <v>41</v>
      </c>
      <c r="B143">
        <v>2019</v>
      </c>
      <c r="C143">
        <v>17</v>
      </c>
      <c r="D143">
        <v>3.0141263244508401E-2</v>
      </c>
    </row>
    <row r="144" spans="1:4" x14ac:dyDescent="0.25">
      <c r="A144">
        <v>41</v>
      </c>
      <c r="B144">
        <v>2019</v>
      </c>
      <c r="C144">
        <v>18</v>
      </c>
      <c r="D144">
        <v>3.3912025128289898E-2</v>
      </c>
    </row>
    <row r="145" spans="1:4" x14ac:dyDescent="0.25">
      <c r="A145">
        <v>41</v>
      </c>
      <c r="B145">
        <v>2019</v>
      </c>
      <c r="C145">
        <v>19</v>
      </c>
      <c r="D145">
        <v>3.9076630224842201E-2</v>
      </c>
    </row>
    <row r="146" spans="1:4" x14ac:dyDescent="0.25">
      <c r="A146">
        <v>41</v>
      </c>
      <c r="B146">
        <v>2019</v>
      </c>
      <c r="C146">
        <v>20</v>
      </c>
      <c r="D146">
        <v>2.2573744920742201E-2</v>
      </c>
    </row>
    <row r="147" spans="1:4" x14ac:dyDescent="0.25">
      <c r="A147">
        <v>41</v>
      </c>
      <c r="B147">
        <v>2019</v>
      </c>
      <c r="C147">
        <v>21</v>
      </c>
      <c r="D147">
        <v>1.79178429938435E-2</v>
      </c>
    </row>
    <row r="148" spans="1:4" x14ac:dyDescent="0.25">
      <c r="A148">
        <v>41</v>
      </c>
      <c r="B148">
        <v>2019</v>
      </c>
      <c r="C148">
        <v>22</v>
      </c>
      <c r="D148">
        <v>1.5872584704794999E-2</v>
      </c>
    </row>
    <row r="149" spans="1:4" x14ac:dyDescent="0.25">
      <c r="A149">
        <v>41</v>
      </c>
      <c r="B149">
        <v>2019</v>
      </c>
      <c r="C149">
        <v>23</v>
      </c>
      <c r="D149">
        <v>1.19680810678056E-2</v>
      </c>
    </row>
    <row r="150" spans="1:4" x14ac:dyDescent="0.25">
      <c r="A150">
        <v>41</v>
      </c>
      <c r="B150">
        <v>2019</v>
      </c>
      <c r="C150">
        <v>24</v>
      </c>
      <c r="D150">
        <v>1.17349043038365E-2</v>
      </c>
    </row>
    <row r="151" spans="1:4" x14ac:dyDescent="0.25">
      <c r="A151">
        <v>41</v>
      </c>
      <c r="B151">
        <v>2019</v>
      </c>
      <c r="C151">
        <v>25</v>
      </c>
      <c r="D151">
        <v>8.7945733704804293E-3</v>
      </c>
    </row>
    <row r="152" spans="1:4" x14ac:dyDescent="0.25">
      <c r="A152">
        <v>41</v>
      </c>
      <c r="B152">
        <v>2019</v>
      </c>
      <c r="C152">
        <v>26</v>
      </c>
      <c r="D152">
        <v>7.5398934462706504E-3</v>
      </c>
    </row>
    <row r="153" spans="1:4" x14ac:dyDescent="0.25">
      <c r="A153">
        <v>41</v>
      </c>
      <c r="B153">
        <v>2019</v>
      </c>
      <c r="C153">
        <v>27</v>
      </c>
      <c r="D153">
        <v>4.5179122880806902E-3</v>
      </c>
    </row>
    <row r="154" spans="1:4" x14ac:dyDescent="0.25">
      <c r="A154">
        <v>41</v>
      </c>
      <c r="B154">
        <v>2019</v>
      </c>
      <c r="C154">
        <v>28</v>
      </c>
      <c r="D154">
        <v>3.8814929374900099E-3</v>
      </c>
    </row>
    <row r="155" spans="1:4" x14ac:dyDescent="0.25">
      <c r="A155">
        <v>41</v>
      </c>
      <c r="B155">
        <v>2019</v>
      </c>
      <c r="C155">
        <v>29</v>
      </c>
      <c r="D155">
        <v>5.3659518615066697E-3</v>
      </c>
    </row>
    <row r="156" spans="1:4" x14ac:dyDescent="0.25">
      <c r="A156">
        <v>41</v>
      </c>
      <c r="B156">
        <v>2019</v>
      </c>
      <c r="C156">
        <v>30</v>
      </c>
      <c r="D156">
        <v>1.7634715893402E-2</v>
      </c>
    </row>
    <row r="157" spans="1:4" x14ac:dyDescent="0.25">
      <c r="A157">
        <v>42</v>
      </c>
      <c r="B157">
        <v>2019</v>
      </c>
      <c r="C157">
        <v>0</v>
      </c>
      <c r="D157">
        <v>5.9425347590189199E-2</v>
      </c>
    </row>
    <row r="158" spans="1:4" x14ac:dyDescent="0.25">
      <c r="A158">
        <v>42</v>
      </c>
      <c r="B158">
        <v>2019</v>
      </c>
      <c r="C158">
        <v>1</v>
      </c>
      <c r="D158">
        <v>5.6048571195915199E-2</v>
      </c>
    </row>
    <row r="159" spans="1:4" x14ac:dyDescent="0.25">
      <c r="A159">
        <v>42</v>
      </c>
      <c r="B159">
        <v>2019</v>
      </c>
      <c r="C159">
        <v>2</v>
      </c>
      <c r="D159">
        <v>8.9223599613862503E-2</v>
      </c>
    </row>
    <row r="160" spans="1:4" x14ac:dyDescent="0.25">
      <c r="A160">
        <v>42</v>
      </c>
      <c r="B160">
        <v>2019</v>
      </c>
      <c r="C160">
        <v>3</v>
      </c>
      <c r="D160">
        <v>8.8197134877015998E-2</v>
      </c>
    </row>
    <row r="161" spans="1:4" x14ac:dyDescent="0.25">
      <c r="A161">
        <v>42</v>
      </c>
      <c r="B161">
        <v>2019</v>
      </c>
      <c r="C161">
        <v>4</v>
      </c>
      <c r="D161">
        <v>7.5412199297234001E-2</v>
      </c>
    </row>
    <row r="162" spans="1:4" x14ac:dyDescent="0.25">
      <c r="A162">
        <v>42</v>
      </c>
      <c r="B162">
        <v>2019</v>
      </c>
      <c r="C162">
        <v>5</v>
      </c>
      <c r="D162">
        <v>7.6462926510449294E-2</v>
      </c>
    </row>
    <row r="163" spans="1:4" x14ac:dyDescent="0.25">
      <c r="A163">
        <v>42</v>
      </c>
      <c r="B163">
        <v>2019</v>
      </c>
      <c r="C163">
        <v>6</v>
      </c>
      <c r="D163">
        <v>5.7216494910500501E-2</v>
      </c>
    </row>
    <row r="164" spans="1:4" x14ac:dyDescent="0.25">
      <c r="A164">
        <v>42</v>
      </c>
      <c r="B164">
        <v>2019</v>
      </c>
      <c r="C164">
        <v>7</v>
      </c>
      <c r="D164">
        <v>6.1999977304673201E-2</v>
      </c>
    </row>
    <row r="165" spans="1:4" x14ac:dyDescent="0.25">
      <c r="A165">
        <v>42</v>
      </c>
      <c r="B165">
        <v>2019</v>
      </c>
      <c r="C165">
        <v>8</v>
      </c>
      <c r="D165">
        <v>4.8784628746998397E-2</v>
      </c>
    </row>
    <row r="166" spans="1:4" x14ac:dyDescent="0.25">
      <c r="A166">
        <v>42</v>
      </c>
      <c r="B166">
        <v>2019</v>
      </c>
      <c r="C166">
        <v>9</v>
      </c>
      <c r="D166">
        <v>6.2348894477595097E-2</v>
      </c>
    </row>
    <row r="167" spans="1:4" x14ac:dyDescent="0.25">
      <c r="A167">
        <v>42</v>
      </c>
      <c r="B167">
        <v>2019</v>
      </c>
      <c r="C167">
        <v>10</v>
      </c>
      <c r="D167">
        <v>5.9873253240446699E-2</v>
      </c>
    </row>
    <row r="168" spans="1:4" x14ac:dyDescent="0.25">
      <c r="A168">
        <v>42</v>
      </c>
      <c r="B168">
        <v>2019</v>
      </c>
      <c r="C168">
        <v>11</v>
      </c>
      <c r="D168">
        <v>5.3319346737569599E-2</v>
      </c>
    </row>
    <row r="169" spans="1:4" x14ac:dyDescent="0.25">
      <c r="A169">
        <v>42</v>
      </c>
      <c r="B169">
        <v>2019</v>
      </c>
      <c r="C169">
        <v>12</v>
      </c>
      <c r="D169">
        <v>3.6523004007556002E-2</v>
      </c>
    </row>
    <row r="170" spans="1:4" x14ac:dyDescent="0.25">
      <c r="A170">
        <v>42</v>
      </c>
      <c r="B170">
        <v>2019</v>
      </c>
      <c r="C170">
        <v>13</v>
      </c>
      <c r="D170">
        <v>3.09989037908181E-2</v>
      </c>
    </row>
    <row r="171" spans="1:4" x14ac:dyDescent="0.25">
      <c r="A171">
        <v>42</v>
      </c>
      <c r="B171">
        <v>2019</v>
      </c>
      <c r="C171">
        <v>14</v>
      </c>
      <c r="D171">
        <v>2.2832074121874501E-2</v>
      </c>
    </row>
    <row r="172" spans="1:4" x14ac:dyDescent="0.25">
      <c r="A172">
        <v>42</v>
      </c>
      <c r="B172">
        <v>2019</v>
      </c>
      <c r="C172">
        <v>15</v>
      </c>
      <c r="D172">
        <v>2.3756656522618901E-2</v>
      </c>
    </row>
    <row r="173" spans="1:4" x14ac:dyDescent="0.25">
      <c r="A173">
        <v>42</v>
      </c>
      <c r="B173">
        <v>2019</v>
      </c>
      <c r="C173">
        <v>16</v>
      </c>
      <c r="D173">
        <v>2.39797163276292E-2</v>
      </c>
    </row>
    <row r="174" spans="1:4" x14ac:dyDescent="0.25">
      <c r="A174">
        <v>42</v>
      </c>
      <c r="B174">
        <v>2019</v>
      </c>
      <c r="C174">
        <v>17</v>
      </c>
      <c r="D174">
        <v>2.2018577801165E-2</v>
      </c>
    </row>
    <row r="175" spans="1:4" x14ac:dyDescent="0.25">
      <c r="A175">
        <v>42</v>
      </c>
      <c r="B175">
        <v>2019</v>
      </c>
      <c r="C175">
        <v>18</v>
      </c>
      <c r="D175">
        <v>1.9752815490145601E-2</v>
      </c>
    </row>
    <row r="176" spans="1:4" x14ac:dyDescent="0.25">
      <c r="A176">
        <v>42</v>
      </c>
      <c r="B176">
        <v>2019</v>
      </c>
      <c r="C176">
        <v>19</v>
      </c>
      <c r="D176">
        <v>1.3220926688763599E-2</v>
      </c>
    </row>
    <row r="177" spans="1:4" x14ac:dyDescent="0.25">
      <c r="A177">
        <v>42</v>
      </c>
      <c r="B177">
        <v>2019</v>
      </c>
      <c r="C177">
        <v>20</v>
      </c>
      <c r="D177">
        <v>8.2399599660186399E-3</v>
      </c>
    </row>
    <row r="178" spans="1:4" x14ac:dyDescent="0.25">
      <c r="A178">
        <v>42</v>
      </c>
      <c r="B178">
        <v>2019</v>
      </c>
      <c r="C178">
        <v>21</v>
      </c>
      <c r="D178">
        <v>4.2944438523650303E-3</v>
      </c>
    </row>
    <row r="179" spans="1:4" x14ac:dyDescent="0.25">
      <c r="A179">
        <v>42</v>
      </c>
      <c r="B179">
        <v>2019</v>
      </c>
      <c r="C179">
        <v>22</v>
      </c>
      <c r="D179">
        <v>1.8566375213475499E-3</v>
      </c>
    </row>
    <row r="180" spans="1:4" x14ac:dyDescent="0.25">
      <c r="A180">
        <v>42</v>
      </c>
      <c r="B180">
        <v>2019</v>
      </c>
      <c r="C180">
        <v>23</v>
      </c>
      <c r="D180">
        <v>2.4046283782183701E-3</v>
      </c>
    </row>
    <row r="181" spans="1:4" x14ac:dyDescent="0.25">
      <c r="A181">
        <v>42</v>
      </c>
      <c r="B181">
        <v>2019</v>
      </c>
      <c r="C181">
        <v>24</v>
      </c>
      <c r="D181">
        <v>4.2017823193863502E-4</v>
      </c>
    </row>
    <row r="182" spans="1:4" x14ac:dyDescent="0.25">
      <c r="A182">
        <v>42</v>
      </c>
      <c r="B182">
        <v>2019</v>
      </c>
      <c r="C182">
        <v>25</v>
      </c>
      <c r="D182">
        <v>7.4891755130466196E-4</v>
      </c>
    </row>
    <row r="183" spans="1:4" x14ac:dyDescent="0.25">
      <c r="A183">
        <v>42</v>
      </c>
      <c r="B183">
        <v>2019</v>
      </c>
      <c r="C183">
        <v>26</v>
      </c>
      <c r="D183">
        <v>1.03017857438657E-4</v>
      </c>
    </row>
    <row r="184" spans="1:4" x14ac:dyDescent="0.25">
      <c r="A184">
        <v>42</v>
      </c>
      <c r="B184">
        <v>2019</v>
      </c>
      <c r="C184">
        <v>27</v>
      </c>
      <c r="D184">
        <v>1.47246687598285E-4</v>
      </c>
    </row>
    <row r="185" spans="1:4" x14ac:dyDescent="0.25">
      <c r="A185">
        <v>42</v>
      </c>
      <c r="B185">
        <v>2019</v>
      </c>
      <c r="C185">
        <v>28</v>
      </c>
      <c r="D185">
        <v>1.14711206942036E-4</v>
      </c>
    </row>
    <row r="186" spans="1:4" x14ac:dyDescent="0.25">
      <c r="A186">
        <v>42</v>
      </c>
      <c r="B186">
        <v>2019</v>
      </c>
      <c r="C186">
        <v>29</v>
      </c>
      <c r="D186">
        <v>1.3216168688717599E-4</v>
      </c>
    </row>
    <row r="187" spans="1:4" x14ac:dyDescent="0.25">
      <c r="A187">
        <v>42</v>
      </c>
      <c r="B187">
        <v>2019</v>
      </c>
      <c r="C187">
        <v>30</v>
      </c>
      <c r="D187">
        <v>1.43047806920511E-4</v>
      </c>
    </row>
    <row r="188" spans="1:4" x14ac:dyDescent="0.25">
      <c r="A188">
        <v>43</v>
      </c>
      <c r="B188">
        <v>2019</v>
      </c>
      <c r="C188">
        <v>0</v>
      </c>
      <c r="D188">
        <v>5.9425347590189199E-2</v>
      </c>
    </row>
    <row r="189" spans="1:4" x14ac:dyDescent="0.25">
      <c r="A189">
        <v>43</v>
      </c>
      <c r="B189">
        <v>2019</v>
      </c>
      <c r="C189">
        <v>1</v>
      </c>
      <c r="D189">
        <v>5.6126139076201502E-2</v>
      </c>
    </row>
    <row r="190" spans="1:4" x14ac:dyDescent="0.25">
      <c r="A190">
        <v>43</v>
      </c>
      <c r="B190">
        <v>2019</v>
      </c>
      <c r="C190">
        <v>2</v>
      </c>
      <c r="D190">
        <v>8.24932670584929E-2</v>
      </c>
    </row>
    <row r="191" spans="1:4" x14ac:dyDescent="0.25">
      <c r="A191">
        <v>43</v>
      </c>
      <c r="B191">
        <v>2019</v>
      </c>
      <c r="C191">
        <v>3</v>
      </c>
      <c r="D191">
        <v>7.5225850416654097E-2</v>
      </c>
    </row>
    <row r="192" spans="1:4" x14ac:dyDescent="0.25">
      <c r="A192">
        <v>43</v>
      </c>
      <c r="B192">
        <v>2019</v>
      </c>
      <c r="C192">
        <v>4</v>
      </c>
      <c r="D192">
        <v>7.3770445418000805E-2</v>
      </c>
    </row>
    <row r="193" spans="1:4" x14ac:dyDescent="0.25">
      <c r="A193">
        <v>43</v>
      </c>
      <c r="B193">
        <v>2019</v>
      </c>
      <c r="C193">
        <v>5</v>
      </c>
      <c r="D193">
        <v>6.9846889712745802E-2</v>
      </c>
    </row>
    <row r="194" spans="1:4" x14ac:dyDescent="0.25">
      <c r="A194">
        <v>43</v>
      </c>
      <c r="B194">
        <v>2019</v>
      </c>
      <c r="C194">
        <v>6</v>
      </c>
      <c r="D194">
        <v>3.8512900027557501E-2</v>
      </c>
    </row>
    <row r="195" spans="1:4" x14ac:dyDescent="0.25">
      <c r="A195">
        <v>43</v>
      </c>
      <c r="B195">
        <v>2019</v>
      </c>
      <c r="C195">
        <v>7</v>
      </c>
      <c r="D195">
        <v>3.8935129585197202E-2</v>
      </c>
    </row>
    <row r="196" spans="1:4" x14ac:dyDescent="0.25">
      <c r="A196">
        <v>43</v>
      </c>
      <c r="B196">
        <v>2019</v>
      </c>
      <c r="C196">
        <v>8</v>
      </c>
      <c r="D196">
        <v>3.9294552323208498E-2</v>
      </c>
    </row>
    <row r="197" spans="1:4" x14ac:dyDescent="0.25">
      <c r="A197">
        <v>43</v>
      </c>
      <c r="B197">
        <v>2019</v>
      </c>
      <c r="C197">
        <v>9</v>
      </c>
      <c r="D197">
        <v>3.5567071461932102E-2</v>
      </c>
    </row>
    <row r="198" spans="1:4" x14ac:dyDescent="0.25">
      <c r="A198">
        <v>43</v>
      </c>
      <c r="B198">
        <v>2019</v>
      </c>
      <c r="C198">
        <v>10</v>
      </c>
      <c r="D198">
        <v>4.43985445054252E-2</v>
      </c>
    </row>
    <row r="199" spans="1:4" x14ac:dyDescent="0.25">
      <c r="A199">
        <v>43</v>
      </c>
      <c r="B199">
        <v>2019</v>
      </c>
      <c r="C199">
        <v>11</v>
      </c>
      <c r="D199">
        <v>4.4195184631846303E-2</v>
      </c>
    </row>
    <row r="200" spans="1:4" x14ac:dyDescent="0.25">
      <c r="A200">
        <v>43</v>
      </c>
      <c r="B200">
        <v>2019</v>
      </c>
      <c r="C200">
        <v>12</v>
      </c>
      <c r="D200">
        <v>3.7977635943473101E-2</v>
      </c>
    </row>
    <row r="201" spans="1:4" x14ac:dyDescent="0.25">
      <c r="A201">
        <v>43</v>
      </c>
      <c r="B201">
        <v>2019</v>
      </c>
      <c r="C201">
        <v>13</v>
      </c>
      <c r="D201">
        <v>3.5563290266994799E-2</v>
      </c>
    </row>
    <row r="202" spans="1:4" x14ac:dyDescent="0.25">
      <c r="A202">
        <v>43</v>
      </c>
      <c r="B202">
        <v>2019</v>
      </c>
      <c r="C202">
        <v>14</v>
      </c>
      <c r="D202">
        <v>3.0632524421938499E-2</v>
      </c>
    </row>
    <row r="203" spans="1:4" x14ac:dyDescent="0.25">
      <c r="A203">
        <v>43</v>
      </c>
      <c r="B203">
        <v>2019</v>
      </c>
      <c r="C203">
        <v>15</v>
      </c>
      <c r="D203">
        <v>3.3332169901081801E-2</v>
      </c>
    </row>
    <row r="204" spans="1:4" x14ac:dyDescent="0.25">
      <c r="A204">
        <v>43</v>
      </c>
      <c r="B204">
        <v>2019</v>
      </c>
      <c r="C204">
        <v>16</v>
      </c>
      <c r="D204">
        <v>2.42391630369094E-2</v>
      </c>
    </row>
    <row r="205" spans="1:4" x14ac:dyDescent="0.25">
      <c r="A205">
        <v>43</v>
      </c>
      <c r="B205">
        <v>2019</v>
      </c>
      <c r="C205">
        <v>17</v>
      </c>
      <c r="D205">
        <v>2.8258539977720199E-2</v>
      </c>
    </row>
    <row r="206" spans="1:4" x14ac:dyDescent="0.25">
      <c r="A206">
        <v>43</v>
      </c>
      <c r="B206">
        <v>2019</v>
      </c>
      <c r="C206">
        <v>18</v>
      </c>
      <c r="D206">
        <v>3.1018416201989502E-2</v>
      </c>
    </row>
    <row r="207" spans="1:4" x14ac:dyDescent="0.25">
      <c r="A207">
        <v>43</v>
      </c>
      <c r="B207">
        <v>2019</v>
      </c>
      <c r="C207">
        <v>19</v>
      </c>
      <c r="D207">
        <v>2.6772193637482199E-2</v>
      </c>
    </row>
    <row r="208" spans="1:4" x14ac:dyDescent="0.25">
      <c r="A208">
        <v>43</v>
      </c>
      <c r="B208">
        <v>2019</v>
      </c>
      <c r="C208">
        <v>20</v>
      </c>
      <c r="D208">
        <v>1.3980230192559799E-2</v>
      </c>
    </row>
    <row r="209" spans="1:4" x14ac:dyDescent="0.25">
      <c r="A209">
        <v>43</v>
      </c>
      <c r="B209">
        <v>2019</v>
      </c>
      <c r="C209">
        <v>21</v>
      </c>
      <c r="D209">
        <v>1.2859051023304599E-2</v>
      </c>
    </row>
    <row r="210" spans="1:4" x14ac:dyDescent="0.25">
      <c r="A210">
        <v>43</v>
      </c>
      <c r="B210">
        <v>2019</v>
      </c>
      <c r="C210">
        <v>22</v>
      </c>
      <c r="D210">
        <v>1.09809663009238E-2</v>
      </c>
    </row>
    <row r="211" spans="1:4" x14ac:dyDescent="0.25">
      <c r="A211">
        <v>43</v>
      </c>
      <c r="B211">
        <v>2019</v>
      </c>
      <c r="C211">
        <v>23</v>
      </c>
      <c r="D211">
        <v>9.2020961996894992E-3</v>
      </c>
    </row>
    <row r="212" spans="1:4" x14ac:dyDescent="0.25">
      <c r="A212">
        <v>43</v>
      </c>
      <c r="B212">
        <v>2019</v>
      </c>
      <c r="C212">
        <v>24</v>
      </c>
      <c r="D212">
        <v>9.87269289495161E-3</v>
      </c>
    </row>
    <row r="213" spans="1:4" x14ac:dyDescent="0.25">
      <c r="A213">
        <v>43</v>
      </c>
      <c r="B213">
        <v>2019</v>
      </c>
      <c r="C213">
        <v>25</v>
      </c>
      <c r="D213">
        <v>4.8910712403969899E-3</v>
      </c>
    </row>
    <row r="214" spans="1:4" x14ac:dyDescent="0.25">
      <c r="A214">
        <v>43</v>
      </c>
      <c r="B214">
        <v>2019</v>
      </c>
      <c r="C214">
        <v>26</v>
      </c>
      <c r="D214">
        <v>5.5711138159105396E-3</v>
      </c>
    </row>
    <row r="215" spans="1:4" x14ac:dyDescent="0.25">
      <c r="A215">
        <v>43</v>
      </c>
      <c r="B215">
        <v>2019</v>
      </c>
      <c r="C215">
        <v>27</v>
      </c>
      <c r="D215">
        <v>4.8858128062871497E-3</v>
      </c>
    </row>
    <row r="216" spans="1:4" x14ac:dyDescent="0.25">
      <c r="A216">
        <v>43</v>
      </c>
      <c r="B216">
        <v>2019</v>
      </c>
      <c r="C216">
        <v>28</v>
      </c>
      <c r="D216">
        <v>6.0552499328471098E-3</v>
      </c>
    </row>
    <row r="217" spans="1:4" x14ac:dyDescent="0.25">
      <c r="A217">
        <v>43</v>
      </c>
      <c r="B217">
        <v>2019</v>
      </c>
      <c r="C217">
        <v>29</v>
      </c>
      <c r="D217">
        <v>6.0550803758750897E-3</v>
      </c>
    </row>
    <row r="218" spans="1:4" x14ac:dyDescent="0.25">
      <c r="A218">
        <v>43</v>
      </c>
      <c r="B218">
        <v>2019</v>
      </c>
      <c r="C218">
        <v>30</v>
      </c>
      <c r="D218">
        <v>1.00613800222132E-2</v>
      </c>
    </row>
    <row r="219" spans="1:4" x14ac:dyDescent="0.25">
      <c r="A219">
        <v>51</v>
      </c>
      <c r="B219">
        <v>2019</v>
      </c>
      <c r="C219">
        <v>0</v>
      </c>
      <c r="D219">
        <v>6.1583778428936399E-2</v>
      </c>
    </row>
    <row r="220" spans="1:4" x14ac:dyDescent="0.25">
      <c r="A220">
        <v>51</v>
      </c>
      <c r="B220">
        <v>2019</v>
      </c>
      <c r="C220">
        <v>1</v>
      </c>
      <c r="D220">
        <v>5.8782654075328303E-2</v>
      </c>
    </row>
    <row r="221" spans="1:4" x14ac:dyDescent="0.25">
      <c r="A221">
        <v>51</v>
      </c>
      <c r="B221">
        <v>2019</v>
      </c>
      <c r="C221">
        <v>2</v>
      </c>
      <c r="D221">
        <v>3.1054514272913301E-2</v>
      </c>
    </row>
    <row r="222" spans="1:4" x14ac:dyDescent="0.25">
      <c r="A222">
        <v>51</v>
      </c>
      <c r="B222">
        <v>2019</v>
      </c>
      <c r="C222">
        <v>3</v>
      </c>
      <c r="D222">
        <v>3.2239610787600702E-2</v>
      </c>
    </row>
    <row r="223" spans="1:4" x14ac:dyDescent="0.25">
      <c r="A223">
        <v>51</v>
      </c>
      <c r="B223">
        <v>2019</v>
      </c>
      <c r="C223">
        <v>4</v>
      </c>
      <c r="D223">
        <v>3.9197608619203898E-2</v>
      </c>
    </row>
    <row r="224" spans="1:4" x14ac:dyDescent="0.25">
      <c r="A224">
        <v>51</v>
      </c>
      <c r="B224">
        <v>2019</v>
      </c>
      <c r="C224">
        <v>5</v>
      </c>
      <c r="D224">
        <v>3.4777455065554401E-2</v>
      </c>
    </row>
    <row r="225" spans="1:4" x14ac:dyDescent="0.25">
      <c r="A225">
        <v>51</v>
      </c>
      <c r="B225">
        <v>2019</v>
      </c>
      <c r="C225">
        <v>6</v>
      </c>
      <c r="D225">
        <v>3.0449544581939901E-2</v>
      </c>
    </row>
    <row r="226" spans="1:4" x14ac:dyDescent="0.25">
      <c r="A226">
        <v>51</v>
      </c>
      <c r="B226">
        <v>2019</v>
      </c>
      <c r="C226">
        <v>7</v>
      </c>
      <c r="D226">
        <v>3.0411588528917601E-2</v>
      </c>
    </row>
    <row r="227" spans="1:4" x14ac:dyDescent="0.25">
      <c r="A227">
        <v>51</v>
      </c>
      <c r="B227">
        <v>2019</v>
      </c>
      <c r="C227">
        <v>8</v>
      </c>
      <c r="D227">
        <v>2.2373542038672301E-2</v>
      </c>
    </row>
    <row r="228" spans="1:4" x14ac:dyDescent="0.25">
      <c r="A228">
        <v>51</v>
      </c>
      <c r="B228">
        <v>2019</v>
      </c>
      <c r="C228">
        <v>9</v>
      </c>
      <c r="D228">
        <v>1.6303357959118001E-2</v>
      </c>
    </row>
    <row r="229" spans="1:4" x14ac:dyDescent="0.25">
      <c r="A229">
        <v>51</v>
      </c>
      <c r="B229">
        <v>2019</v>
      </c>
      <c r="C229">
        <v>10</v>
      </c>
      <c r="D229">
        <v>2.9673149438552201E-2</v>
      </c>
    </row>
    <row r="230" spans="1:4" x14ac:dyDescent="0.25">
      <c r="A230">
        <v>51</v>
      </c>
      <c r="B230">
        <v>2019</v>
      </c>
      <c r="C230">
        <v>11</v>
      </c>
      <c r="D230">
        <v>2.48565154013561E-2</v>
      </c>
    </row>
    <row r="231" spans="1:4" x14ac:dyDescent="0.25">
      <c r="A231">
        <v>51</v>
      </c>
      <c r="B231">
        <v>2019</v>
      </c>
      <c r="C231">
        <v>12</v>
      </c>
      <c r="D231">
        <v>7.1052342820913397E-2</v>
      </c>
    </row>
    <row r="232" spans="1:4" x14ac:dyDescent="0.25">
      <c r="A232">
        <v>51</v>
      </c>
      <c r="B232">
        <v>2019</v>
      </c>
      <c r="C232">
        <v>13</v>
      </c>
      <c r="D232">
        <v>5.7429826547564199E-2</v>
      </c>
    </row>
    <row r="233" spans="1:4" x14ac:dyDescent="0.25">
      <c r="A233">
        <v>51</v>
      </c>
      <c r="B233">
        <v>2019</v>
      </c>
      <c r="C233">
        <v>14</v>
      </c>
      <c r="D233">
        <v>4.8416722134391799E-2</v>
      </c>
    </row>
    <row r="234" spans="1:4" x14ac:dyDescent="0.25">
      <c r="A234">
        <v>51</v>
      </c>
      <c r="B234">
        <v>2019</v>
      </c>
      <c r="C234">
        <v>15</v>
      </c>
      <c r="D234">
        <v>4.0845954457554498E-2</v>
      </c>
    </row>
    <row r="235" spans="1:4" x14ac:dyDescent="0.25">
      <c r="A235">
        <v>51</v>
      </c>
      <c r="B235">
        <v>2019</v>
      </c>
      <c r="C235">
        <v>16</v>
      </c>
      <c r="D235">
        <v>4.46224748078995E-2</v>
      </c>
    </row>
    <row r="236" spans="1:4" x14ac:dyDescent="0.25">
      <c r="A236">
        <v>51</v>
      </c>
      <c r="B236">
        <v>2019</v>
      </c>
      <c r="C236">
        <v>17</v>
      </c>
      <c r="D236">
        <v>3.9990406788967002E-2</v>
      </c>
    </row>
    <row r="237" spans="1:4" x14ac:dyDescent="0.25">
      <c r="A237">
        <v>51</v>
      </c>
      <c r="B237">
        <v>2019</v>
      </c>
      <c r="C237">
        <v>18</v>
      </c>
      <c r="D237">
        <v>4.2040305610579497E-2</v>
      </c>
    </row>
    <row r="238" spans="1:4" x14ac:dyDescent="0.25">
      <c r="A238">
        <v>51</v>
      </c>
      <c r="B238">
        <v>2019</v>
      </c>
      <c r="C238">
        <v>19</v>
      </c>
      <c r="D238">
        <v>5.0535062792563798E-2</v>
      </c>
    </row>
    <row r="239" spans="1:4" x14ac:dyDescent="0.25">
      <c r="A239">
        <v>51</v>
      </c>
      <c r="B239">
        <v>2019</v>
      </c>
      <c r="C239">
        <v>20</v>
      </c>
      <c r="D239">
        <v>4.0722296917022602E-2</v>
      </c>
    </row>
    <row r="240" spans="1:4" x14ac:dyDescent="0.25">
      <c r="A240">
        <v>51</v>
      </c>
      <c r="B240">
        <v>2019</v>
      </c>
      <c r="C240">
        <v>21</v>
      </c>
      <c r="D240">
        <v>2.5282076876433301E-2</v>
      </c>
    </row>
    <row r="241" spans="1:4" x14ac:dyDescent="0.25">
      <c r="A241">
        <v>51</v>
      </c>
      <c r="B241">
        <v>2019</v>
      </c>
      <c r="C241">
        <v>22</v>
      </c>
      <c r="D241">
        <v>1.63471116422426E-2</v>
      </c>
    </row>
    <row r="242" spans="1:4" x14ac:dyDescent="0.25">
      <c r="A242">
        <v>51</v>
      </c>
      <c r="B242">
        <v>2019</v>
      </c>
      <c r="C242">
        <v>23</v>
      </c>
      <c r="D242">
        <v>2.0428359476054699E-2</v>
      </c>
    </row>
    <row r="243" spans="1:4" x14ac:dyDescent="0.25">
      <c r="A243">
        <v>51</v>
      </c>
      <c r="B243">
        <v>2019</v>
      </c>
      <c r="C243">
        <v>24</v>
      </c>
      <c r="D243">
        <v>2.2634956172466199E-2</v>
      </c>
    </row>
    <row r="244" spans="1:4" x14ac:dyDescent="0.25">
      <c r="A244">
        <v>51</v>
      </c>
      <c r="B244">
        <v>2019</v>
      </c>
      <c r="C244">
        <v>25</v>
      </c>
      <c r="D244">
        <v>1.3931450444214699E-2</v>
      </c>
    </row>
    <row r="245" spans="1:4" x14ac:dyDescent="0.25">
      <c r="A245">
        <v>51</v>
      </c>
      <c r="B245">
        <v>2019</v>
      </c>
      <c r="C245">
        <v>26</v>
      </c>
      <c r="D245">
        <v>1.0624085421635799E-2</v>
      </c>
    </row>
    <row r="246" spans="1:4" x14ac:dyDescent="0.25">
      <c r="A246">
        <v>51</v>
      </c>
      <c r="B246">
        <v>2019</v>
      </c>
      <c r="C246">
        <v>27</v>
      </c>
      <c r="D246">
        <v>8.3020896339556904E-3</v>
      </c>
    </row>
    <row r="247" spans="1:4" x14ac:dyDescent="0.25">
      <c r="A247">
        <v>51</v>
      </c>
      <c r="B247">
        <v>2019</v>
      </c>
      <c r="C247">
        <v>28</v>
      </c>
      <c r="D247">
        <v>1.03065325079073E-2</v>
      </c>
    </row>
    <row r="248" spans="1:4" x14ac:dyDescent="0.25">
      <c r="A248">
        <v>51</v>
      </c>
      <c r="B248">
        <v>2019</v>
      </c>
      <c r="C248">
        <v>29</v>
      </c>
      <c r="D248">
        <v>1.13683401694285E-2</v>
      </c>
    </row>
    <row r="249" spans="1:4" x14ac:dyDescent="0.25">
      <c r="A249">
        <v>51</v>
      </c>
      <c r="B249">
        <v>2019</v>
      </c>
      <c r="C249">
        <v>30</v>
      </c>
      <c r="D249">
        <v>1.3416285580111599E-2</v>
      </c>
    </row>
    <row r="250" spans="1:4" x14ac:dyDescent="0.25">
      <c r="A250">
        <v>52</v>
      </c>
      <c r="B250">
        <v>2019</v>
      </c>
      <c r="C250">
        <v>0</v>
      </c>
      <c r="D250">
        <v>6.1583778428936399E-2</v>
      </c>
    </row>
    <row r="251" spans="1:4" x14ac:dyDescent="0.25">
      <c r="A251">
        <v>52</v>
      </c>
      <c r="B251">
        <v>2019</v>
      </c>
      <c r="C251">
        <v>1</v>
      </c>
      <c r="D251">
        <v>5.8300747607043998E-2</v>
      </c>
    </row>
    <row r="252" spans="1:4" x14ac:dyDescent="0.25">
      <c r="A252">
        <v>52</v>
      </c>
      <c r="B252">
        <v>2019</v>
      </c>
      <c r="C252">
        <v>2</v>
      </c>
      <c r="D252">
        <v>6.2723750185695495E-2</v>
      </c>
    </row>
    <row r="253" spans="1:4" x14ac:dyDescent="0.25">
      <c r="A253">
        <v>52</v>
      </c>
      <c r="B253">
        <v>2019</v>
      </c>
      <c r="C253">
        <v>3</v>
      </c>
      <c r="D253">
        <v>5.8997251937442097E-2</v>
      </c>
    </row>
    <row r="254" spans="1:4" x14ac:dyDescent="0.25">
      <c r="A254">
        <v>52</v>
      </c>
      <c r="B254">
        <v>2019</v>
      </c>
      <c r="C254">
        <v>4</v>
      </c>
      <c r="D254">
        <v>5.81581282132837E-2</v>
      </c>
    </row>
    <row r="255" spans="1:4" x14ac:dyDescent="0.25">
      <c r="A255">
        <v>52</v>
      </c>
      <c r="B255">
        <v>2019</v>
      </c>
      <c r="C255">
        <v>5</v>
      </c>
      <c r="D255">
        <v>5.32683093747768E-2</v>
      </c>
    </row>
    <row r="256" spans="1:4" x14ac:dyDescent="0.25">
      <c r="A256">
        <v>52</v>
      </c>
      <c r="B256">
        <v>2019</v>
      </c>
      <c r="C256">
        <v>6</v>
      </c>
      <c r="D256">
        <v>3.0616337073240199E-2</v>
      </c>
    </row>
    <row r="257" spans="1:4" x14ac:dyDescent="0.25">
      <c r="A257">
        <v>52</v>
      </c>
      <c r="B257">
        <v>2019</v>
      </c>
      <c r="C257">
        <v>7</v>
      </c>
      <c r="D257">
        <v>4.0929810697436599E-2</v>
      </c>
    </row>
    <row r="258" spans="1:4" x14ac:dyDescent="0.25">
      <c r="A258">
        <v>52</v>
      </c>
      <c r="B258">
        <v>2019</v>
      </c>
      <c r="C258">
        <v>8</v>
      </c>
      <c r="D258">
        <v>3.0251212587738701E-2</v>
      </c>
    </row>
    <row r="259" spans="1:4" x14ac:dyDescent="0.25">
      <c r="A259">
        <v>52</v>
      </c>
      <c r="B259">
        <v>2019</v>
      </c>
      <c r="C259">
        <v>9</v>
      </c>
      <c r="D259">
        <v>1.49613906698125E-2</v>
      </c>
    </row>
    <row r="260" spans="1:4" x14ac:dyDescent="0.25">
      <c r="A260">
        <v>52</v>
      </c>
      <c r="B260">
        <v>2019</v>
      </c>
      <c r="C260">
        <v>10</v>
      </c>
      <c r="D260">
        <v>1.94773839247936E-2</v>
      </c>
    </row>
    <row r="261" spans="1:4" x14ac:dyDescent="0.25">
      <c r="A261">
        <v>52</v>
      </c>
      <c r="B261">
        <v>2019</v>
      </c>
      <c r="C261">
        <v>11</v>
      </c>
      <c r="D261">
        <v>4.1230480503714501E-2</v>
      </c>
    </row>
    <row r="262" spans="1:4" x14ac:dyDescent="0.25">
      <c r="A262">
        <v>52</v>
      </c>
      <c r="B262">
        <v>2019</v>
      </c>
      <c r="C262">
        <v>12</v>
      </c>
      <c r="D262">
        <v>4.4328311061813098E-2</v>
      </c>
    </row>
    <row r="263" spans="1:4" x14ac:dyDescent="0.25">
      <c r="A263">
        <v>52</v>
      </c>
      <c r="B263">
        <v>2019</v>
      </c>
      <c r="C263">
        <v>13</v>
      </c>
      <c r="D263">
        <v>4.9781530607294899E-2</v>
      </c>
    </row>
    <row r="264" spans="1:4" x14ac:dyDescent="0.25">
      <c r="A264">
        <v>52</v>
      </c>
      <c r="B264">
        <v>2019</v>
      </c>
      <c r="C264">
        <v>14</v>
      </c>
      <c r="D264">
        <v>4.14196421672351E-2</v>
      </c>
    </row>
    <row r="265" spans="1:4" x14ac:dyDescent="0.25">
      <c r="A265">
        <v>52</v>
      </c>
      <c r="B265">
        <v>2019</v>
      </c>
      <c r="C265">
        <v>15</v>
      </c>
      <c r="D265">
        <v>3.1606411398679299E-2</v>
      </c>
    </row>
    <row r="266" spans="1:4" x14ac:dyDescent="0.25">
      <c r="A266">
        <v>52</v>
      </c>
      <c r="B266">
        <v>2019</v>
      </c>
      <c r="C266">
        <v>16</v>
      </c>
      <c r="D266">
        <v>2.7589321212347601E-2</v>
      </c>
    </row>
    <row r="267" spans="1:4" x14ac:dyDescent="0.25">
      <c r="A267">
        <v>52</v>
      </c>
      <c r="B267">
        <v>2019</v>
      </c>
      <c r="C267">
        <v>17</v>
      </c>
      <c r="D267">
        <v>2.5617633598154201E-2</v>
      </c>
    </row>
    <row r="268" spans="1:4" x14ac:dyDescent="0.25">
      <c r="A268">
        <v>52</v>
      </c>
      <c r="B268">
        <v>2019</v>
      </c>
      <c r="C268">
        <v>18</v>
      </c>
      <c r="D268">
        <v>2.9987610307588598E-2</v>
      </c>
    </row>
    <row r="269" spans="1:4" x14ac:dyDescent="0.25">
      <c r="A269">
        <v>52</v>
      </c>
      <c r="B269">
        <v>2019</v>
      </c>
      <c r="C269">
        <v>19</v>
      </c>
      <c r="D269">
        <v>3.1557924667542099E-2</v>
      </c>
    </row>
    <row r="270" spans="1:4" x14ac:dyDescent="0.25">
      <c r="A270">
        <v>52</v>
      </c>
      <c r="B270">
        <v>2019</v>
      </c>
      <c r="C270">
        <v>20</v>
      </c>
      <c r="D270">
        <v>2.7967660934581799E-2</v>
      </c>
    </row>
    <row r="271" spans="1:4" x14ac:dyDescent="0.25">
      <c r="A271">
        <v>52</v>
      </c>
      <c r="B271">
        <v>2019</v>
      </c>
      <c r="C271">
        <v>21</v>
      </c>
      <c r="D271">
        <v>1.4935926724094399E-2</v>
      </c>
    </row>
    <row r="272" spans="1:4" x14ac:dyDescent="0.25">
      <c r="A272">
        <v>52</v>
      </c>
      <c r="B272">
        <v>2019</v>
      </c>
      <c r="C272">
        <v>22</v>
      </c>
      <c r="D272">
        <v>1.66346910442466E-2</v>
      </c>
    </row>
    <row r="273" spans="1:4" x14ac:dyDescent="0.25">
      <c r="A273">
        <v>52</v>
      </c>
      <c r="B273">
        <v>2019</v>
      </c>
      <c r="C273">
        <v>23</v>
      </c>
      <c r="D273">
        <v>1.2532019881922299E-2</v>
      </c>
    </row>
    <row r="274" spans="1:4" x14ac:dyDescent="0.25">
      <c r="A274">
        <v>52</v>
      </c>
      <c r="B274">
        <v>2019</v>
      </c>
      <c r="C274">
        <v>24</v>
      </c>
      <c r="D274">
        <v>1.53141921985629E-2</v>
      </c>
    </row>
    <row r="275" spans="1:4" x14ac:dyDescent="0.25">
      <c r="A275">
        <v>52</v>
      </c>
      <c r="B275">
        <v>2019</v>
      </c>
      <c r="C275">
        <v>25</v>
      </c>
      <c r="D275">
        <v>1.03401549613132E-2</v>
      </c>
    </row>
    <row r="276" spans="1:4" x14ac:dyDescent="0.25">
      <c r="A276">
        <v>52</v>
      </c>
      <c r="B276">
        <v>2019</v>
      </c>
      <c r="C276">
        <v>26</v>
      </c>
      <c r="D276">
        <v>8.1134958515457593E-3</v>
      </c>
    </row>
    <row r="277" spans="1:4" x14ac:dyDescent="0.25">
      <c r="A277">
        <v>52</v>
      </c>
      <c r="B277">
        <v>2019</v>
      </c>
      <c r="C277">
        <v>27</v>
      </c>
      <c r="D277">
        <v>6.371795583569E-3</v>
      </c>
    </row>
    <row r="278" spans="1:4" x14ac:dyDescent="0.25">
      <c r="A278">
        <v>52</v>
      </c>
      <c r="B278">
        <v>2019</v>
      </c>
      <c r="C278">
        <v>28</v>
      </c>
      <c r="D278">
        <v>6.7639544992463101E-3</v>
      </c>
    </row>
    <row r="279" spans="1:4" x14ac:dyDescent="0.25">
      <c r="A279">
        <v>52</v>
      </c>
      <c r="B279">
        <v>2019</v>
      </c>
      <c r="C279">
        <v>29</v>
      </c>
      <c r="D279">
        <v>7.8367627233769995E-3</v>
      </c>
    </row>
    <row r="280" spans="1:4" x14ac:dyDescent="0.25">
      <c r="A280">
        <v>52</v>
      </c>
      <c r="B280">
        <v>2019</v>
      </c>
      <c r="C280">
        <v>30</v>
      </c>
      <c r="D280">
        <v>6.08023793729714E-2</v>
      </c>
    </row>
    <row r="281" spans="1:4" x14ac:dyDescent="0.25">
      <c r="A281">
        <v>53</v>
      </c>
      <c r="B281">
        <v>2019</v>
      </c>
      <c r="C281">
        <v>0</v>
      </c>
      <c r="D281">
        <v>6.1583778428936399E-2</v>
      </c>
    </row>
    <row r="282" spans="1:4" x14ac:dyDescent="0.25">
      <c r="A282">
        <v>53</v>
      </c>
      <c r="B282">
        <v>2019</v>
      </c>
      <c r="C282">
        <v>1</v>
      </c>
      <c r="D282">
        <v>5.8300645397962099E-2</v>
      </c>
    </row>
    <row r="283" spans="1:4" x14ac:dyDescent="0.25">
      <c r="A283">
        <v>53</v>
      </c>
      <c r="B283">
        <v>2019</v>
      </c>
      <c r="C283">
        <v>2</v>
      </c>
      <c r="D283">
        <v>6.2723697661334704E-2</v>
      </c>
    </row>
    <row r="284" spans="1:4" x14ac:dyDescent="0.25">
      <c r="A284">
        <v>53</v>
      </c>
      <c r="B284">
        <v>2019</v>
      </c>
      <c r="C284">
        <v>3</v>
      </c>
      <c r="D284">
        <v>5.8997208814295703E-2</v>
      </c>
    </row>
    <row r="285" spans="1:4" x14ac:dyDescent="0.25">
      <c r="A285">
        <v>53</v>
      </c>
      <c r="B285">
        <v>2019</v>
      </c>
      <c r="C285">
        <v>4</v>
      </c>
      <c r="D285">
        <v>5.8158068893440898E-2</v>
      </c>
    </row>
    <row r="286" spans="1:4" x14ac:dyDescent="0.25">
      <c r="A286">
        <v>53</v>
      </c>
      <c r="B286">
        <v>2019</v>
      </c>
      <c r="C286">
        <v>5</v>
      </c>
      <c r="D286">
        <v>5.3268276817366303E-2</v>
      </c>
    </row>
    <row r="287" spans="1:4" x14ac:dyDescent="0.25">
      <c r="A287">
        <v>53</v>
      </c>
      <c r="B287">
        <v>2019</v>
      </c>
      <c r="C287">
        <v>6</v>
      </c>
      <c r="D287">
        <v>3.0616366156328199E-2</v>
      </c>
    </row>
    <row r="288" spans="1:4" x14ac:dyDescent="0.25">
      <c r="A288">
        <v>53</v>
      </c>
      <c r="B288">
        <v>2019</v>
      </c>
      <c r="C288">
        <v>7</v>
      </c>
      <c r="D288">
        <v>4.09298522783441E-2</v>
      </c>
    </row>
    <row r="289" spans="1:4" x14ac:dyDescent="0.25">
      <c r="A289">
        <v>53</v>
      </c>
      <c r="B289">
        <v>2019</v>
      </c>
      <c r="C289">
        <v>8</v>
      </c>
      <c r="D289">
        <v>3.0251249687989201E-2</v>
      </c>
    </row>
    <row r="290" spans="1:4" x14ac:dyDescent="0.25">
      <c r="A290">
        <v>53</v>
      </c>
      <c r="B290">
        <v>2019</v>
      </c>
      <c r="C290">
        <v>9</v>
      </c>
      <c r="D290">
        <v>1.49613966233118E-2</v>
      </c>
    </row>
    <row r="291" spans="1:4" x14ac:dyDescent="0.25">
      <c r="A291">
        <v>53</v>
      </c>
      <c r="B291">
        <v>2019</v>
      </c>
      <c r="C291">
        <v>10</v>
      </c>
      <c r="D291">
        <v>1.9477396296342001E-2</v>
      </c>
    </row>
    <row r="292" spans="1:4" x14ac:dyDescent="0.25">
      <c r="A292">
        <v>53</v>
      </c>
      <c r="B292">
        <v>2019</v>
      </c>
      <c r="C292">
        <v>11</v>
      </c>
      <c r="D292">
        <v>4.1230503013749899E-2</v>
      </c>
    </row>
    <row r="293" spans="1:4" x14ac:dyDescent="0.25">
      <c r="A293">
        <v>53</v>
      </c>
      <c r="B293">
        <v>2019</v>
      </c>
      <c r="C293">
        <v>12</v>
      </c>
      <c r="D293">
        <v>4.4328322242432897E-2</v>
      </c>
    </row>
    <row r="294" spans="1:4" x14ac:dyDescent="0.25">
      <c r="A294">
        <v>53</v>
      </c>
      <c r="B294">
        <v>2019</v>
      </c>
      <c r="C294">
        <v>13</v>
      </c>
      <c r="D294">
        <v>4.9781581254741601E-2</v>
      </c>
    </row>
    <row r="295" spans="1:4" x14ac:dyDescent="0.25">
      <c r="A295">
        <v>53</v>
      </c>
      <c r="B295">
        <v>2019</v>
      </c>
      <c r="C295">
        <v>14</v>
      </c>
      <c r="D295">
        <v>4.1419651116569901E-2</v>
      </c>
    </row>
    <row r="296" spans="1:4" x14ac:dyDescent="0.25">
      <c r="A296">
        <v>53</v>
      </c>
      <c r="B296">
        <v>2019</v>
      </c>
      <c r="C296">
        <v>15</v>
      </c>
      <c r="D296">
        <v>3.16064256548126E-2</v>
      </c>
    </row>
    <row r="297" spans="1:4" x14ac:dyDescent="0.25">
      <c r="A297">
        <v>53</v>
      </c>
      <c r="B297">
        <v>2019</v>
      </c>
      <c r="C297">
        <v>16</v>
      </c>
      <c r="D297">
        <v>2.7589331280932598E-2</v>
      </c>
    </row>
    <row r="298" spans="1:4" x14ac:dyDescent="0.25">
      <c r="A298">
        <v>53</v>
      </c>
      <c r="B298">
        <v>2019</v>
      </c>
      <c r="C298">
        <v>17</v>
      </c>
      <c r="D298">
        <v>2.5617635076972799E-2</v>
      </c>
    </row>
    <row r="299" spans="1:4" x14ac:dyDescent="0.25">
      <c r="A299">
        <v>53</v>
      </c>
      <c r="B299">
        <v>2019</v>
      </c>
      <c r="C299">
        <v>18</v>
      </c>
      <c r="D299">
        <v>2.99876356381856E-2</v>
      </c>
    </row>
    <row r="300" spans="1:4" x14ac:dyDescent="0.25">
      <c r="A300">
        <v>53</v>
      </c>
      <c r="B300">
        <v>2019</v>
      </c>
      <c r="C300">
        <v>19</v>
      </c>
      <c r="D300">
        <v>3.1557925124791997E-2</v>
      </c>
    </row>
    <row r="301" spans="1:4" x14ac:dyDescent="0.25">
      <c r="A301">
        <v>53</v>
      </c>
      <c r="B301">
        <v>2019</v>
      </c>
      <c r="C301">
        <v>20</v>
      </c>
      <c r="D301">
        <v>2.79676819476549E-2</v>
      </c>
    </row>
    <row r="302" spans="1:4" x14ac:dyDescent="0.25">
      <c r="A302">
        <v>53</v>
      </c>
      <c r="B302">
        <v>2019</v>
      </c>
      <c r="C302">
        <v>21</v>
      </c>
      <c r="D302">
        <v>1.49359253211882E-2</v>
      </c>
    </row>
    <row r="303" spans="1:4" x14ac:dyDescent="0.25">
      <c r="A303">
        <v>53</v>
      </c>
      <c r="B303">
        <v>2019</v>
      </c>
      <c r="C303">
        <v>22</v>
      </c>
      <c r="D303">
        <v>1.6634693327584799E-2</v>
      </c>
    </row>
    <row r="304" spans="1:4" x14ac:dyDescent="0.25">
      <c r="A304">
        <v>53</v>
      </c>
      <c r="B304">
        <v>2019</v>
      </c>
      <c r="C304">
        <v>23</v>
      </c>
      <c r="D304">
        <v>1.2532020595136001E-2</v>
      </c>
    </row>
    <row r="305" spans="1:4" x14ac:dyDescent="0.25">
      <c r="A305">
        <v>53</v>
      </c>
      <c r="B305">
        <v>2019</v>
      </c>
      <c r="C305">
        <v>24</v>
      </c>
      <c r="D305">
        <v>1.53141880277148E-2</v>
      </c>
    </row>
    <row r="306" spans="1:4" x14ac:dyDescent="0.25">
      <c r="A306">
        <v>53</v>
      </c>
      <c r="B306">
        <v>2019</v>
      </c>
      <c r="C306">
        <v>25</v>
      </c>
      <c r="D306">
        <v>1.03401551913528E-2</v>
      </c>
    </row>
    <row r="307" spans="1:4" x14ac:dyDescent="0.25">
      <c r="A307">
        <v>53</v>
      </c>
      <c r="B307">
        <v>2019</v>
      </c>
      <c r="C307">
        <v>26</v>
      </c>
      <c r="D307">
        <v>8.1134953983553106E-3</v>
      </c>
    </row>
    <row r="308" spans="1:4" x14ac:dyDescent="0.25">
      <c r="A308">
        <v>53</v>
      </c>
      <c r="B308">
        <v>2019</v>
      </c>
      <c r="C308">
        <v>27</v>
      </c>
      <c r="D308">
        <v>6.3717930794531296E-3</v>
      </c>
    </row>
    <row r="309" spans="1:4" x14ac:dyDescent="0.25">
      <c r="A309">
        <v>53</v>
      </c>
      <c r="B309">
        <v>2019</v>
      </c>
      <c r="C309">
        <v>28</v>
      </c>
      <c r="D309">
        <v>6.7639538353942898E-3</v>
      </c>
    </row>
    <row r="310" spans="1:4" x14ac:dyDescent="0.25">
      <c r="A310">
        <v>53</v>
      </c>
      <c r="B310">
        <v>2019</v>
      </c>
      <c r="C310">
        <v>29</v>
      </c>
      <c r="D310">
        <v>7.83676136112549E-3</v>
      </c>
    </row>
    <row r="311" spans="1:4" x14ac:dyDescent="0.25">
      <c r="A311">
        <v>53</v>
      </c>
      <c r="B311">
        <v>2019</v>
      </c>
      <c r="C311">
        <v>30</v>
      </c>
      <c r="D311">
        <v>6.08023844561991E-2</v>
      </c>
    </row>
    <row r="312" spans="1:4" x14ac:dyDescent="0.25">
      <c r="A312">
        <v>54</v>
      </c>
      <c r="B312">
        <v>2019</v>
      </c>
      <c r="C312">
        <v>0</v>
      </c>
      <c r="D312">
        <v>6.1583778428936399E-2</v>
      </c>
    </row>
    <row r="313" spans="1:4" x14ac:dyDescent="0.25">
      <c r="A313">
        <v>54</v>
      </c>
      <c r="B313">
        <v>2019</v>
      </c>
      <c r="C313">
        <v>1</v>
      </c>
      <c r="D313">
        <v>5.9748970816845499E-2</v>
      </c>
    </row>
    <row r="314" spans="1:4" x14ac:dyDescent="0.25">
      <c r="A314">
        <v>54</v>
      </c>
      <c r="B314">
        <v>2019</v>
      </c>
      <c r="C314">
        <v>2</v>
      </c>
      <c r="D314">
        <v>1.6869760990378999E-2</v>
      </c>
    </row>
    <row r="315" spans="1:4" x14ac:dyDescent="0.25">
      <c r="A315">
        <v>54</v>
      </c>
      <c r="B315">
        <v>2019</v>
      </c>
      <c r="C315">
        <v>3</v>
      </c>
      <c r="D315">
        <v>1.7303812328206401E-2</v>
      </c>
    </row>
    <row r="316" spans="1:4" x14ac:dyDescent="0.25">
      <c r="A316">
        <v>54</v>
      </c>
      <c r="B316">
        <v>2019</v>
      </c>
      <c r="C316">
        <v>4</v>
      </c>
      <c r="D316">
        <v>1.7642455160596499E-2</v>
      </c>
    </row>
    <row r="317" spans="1:4" x14ac:dyDescent="0.25">
      <c r="A317">
        <v>54</v>
      </c>
      <c r="B317">
        <v>2019</v>
      </c>
      <c r="C317">
        <v>5</v>
      </c>
      <c r="D317">
        <v>1.6433236909118399E-2</v>
      </c>
    </row>
    <row r="318" spans="1:4" x14ac:dyDescent="0.25">
      <c r="A318">
        <v>54</v>
      </c>
      <c r="B318">
        <v>2019</v>
      </c>
      <c r="C318">
        <v>6</v>
      </c>
      <c r="D318">
        <v>1.99806431196753E-2</v>
      </c>
    </row>
    <row r="319" spans="1:4" x14ac:dyDescent="0.25">
      <c r="A319">
        <v>54</v>
      </c>
      <c r="B319">
        <v>2019</v>
      </c>
      <c r="C319">
        <v>7</v>
      </c>
      <c r="D319">
        <v>1.0366050184969999E-2</v>
      </c>
    </row>
    <row r="320" spans="1:4" x14ac:dyDescent="0.25">
      <c r="A320">
        <v>54</v>
      </c>
      <c r="B320">
        <v>2019</v>
      </c>
      <c r="C320">
        <v>8</v>
      </c>
      <c r="D320">
        <v>1.9523752243041599E-2</v>
      </c>
    </row>
    <row r="321" spans="1:4" x14ac:dyDescent="0.25">
      <c r="A321">
        <v>54</v>
      </c>
      <c r="B321">
        <v>2019</v>
      </c>
      <c r="C321">
        <v>9</v>
      </c>
      <c r="D321">
        <v>3.2845584823922099E-3</v>
      </c>
    </row>
    <row r="322" spans="1:4" x14ac:dyDescent="0.25">
      <c r="A322">
        <v>54</v>
      </c>
      <c r="B322">
        <v>2019</v>
      </c>
      <c r="C322">
        <v>10</v>
      </c>
      <c r="D322">
        <v>5.8104930689792198E-3</v>
      </c>
    </row>
    <row r="323" spans="1:4" x14ac:dyDescent="0.25">
      <c r="A323">
        <v>54</v>
      </c>
      <c r="B323">
        <v>2019</v>
      </c>
      <c r="C323">
        <v>11</v>
      </c>
      <c r="D323">
        <v>2.1896729753189698E-2</v>
      </c>
    </row>
    <row r="324" spans="1:4" x14ac:dyDescent="0.25">
      <c r="A324">
        <v>54</v>
      </c>
      <c r="B324">
        <v>2019</v>
      </c>
      <c r="C324">
        <v>12</v>
      </c>
      <c r="D324">
        <v>3.7078966762253501E-2</v>
      </c>
    </row>
    <row r="325" spans="1:4" x14ac:dyDescent="0.25">
      <c r="A325">
        <v>54</v>
      </c>
      <c r="B325">
        <v>2019</v>
      </c>
      <c r="C325">
        <v>13</v>
      </c>
      <c r="D325">
        <v>4.9771370362947702E-2</v>
      </c>
    </row>
    <row r="326" spans="1:4" x14ac:dyDescent="0.25">
      <c r="A326">
        <v>54</v>
      </c>
      <c r="B326">
        <v>2019</v>
      </c>
      <c r="C326">
        <v>14</v>
      </c>
      <c r="D326">
        <v>3.8754264554758999E-2</v>
      </c>
    </row>
    <row r="327" spans="1:4" x14ac:dyDescent="0.25">
      <c r="A327">
        <v>54</v>
      </c>
      <c r="B327">
        <v>2019</v>
      </c>
      <c r="C327">
        <v>15</v>
      </c>
      <c r="D327">
        <v>6.0197137961992102E-2</v>
      </c>
    </row>
    <row r="328" spans="1:4" x14ac:dyDescent="0.25">
      <c r="A328">
        <v>54</v>
      </c>
      <c r="B328">
        <v>2019</v>
      </c>
      <c r="C328">
        <v>16</v>
      </c>
      <c r="D328">
        <v>4.5168192863152302E-2</v>
      </c>
    </row>
    <row r="329" spans="1:4" x14ac:dyDescent="0.25">
      <c r="A329">
        <v>54</v>
      </c>
      <c r="B329">
        <v>2019</v>
      </c>
      <c r="C329">
        <v>17</v>
      </c>
      <c r="D329">
        <v>4.2355455701028701E-2</v>
      </c>
    </row>
    <row r="330" spans="1:4" x14ac:dyDescent="0.25">
      <c r="A330">
        <v>54</v>
      </c>
      <c r="B330">
        <v>2019</v>
      </c>
      <c r="C330">
        <v>18</v>
      </c>
      <c r="D330">
        <v>2.76629364863657E-2</v>
      </c>
    </row>
    <row r="331" spans="1:4" x14ac:dyDescent="0.25">
      <c r="A331">
        <v>54</v>
      </c>
      <c r="B331">
        <v>2019</v>
      </c>
      <c r="C331">
        <v>19</v>
      </c>
      <c r="D331">
        <v>5.1312305607900698E-2</v>
      </c>
    </row>
    <row r="332" spans="1:4" x14ac:dyDescent="0.25">
      <c r="A332">
        <v>54</v>
      </c>
      <c r="B332">
        <v>2019</v>
      </c>
      <c r="C332">
        <v>20</v>
      </c>
      <c r="D332">
        <v>7.8902456143977603E-2</v>
      </c>
    </row>
    <row r="333" spans="1:4" x14ac:dyDescent="0.25">
      <c r="A333">
        <v>54</v>
      </c>
      <c r="B333">
        <v>2019</v>
      </c>
      <c r="C333">
        <v>21</v>
      </c>
      <c r="D333">
        <v>3.5433401311655198E-2</v>
      </c>
    </row>
    <row r="334" spans="1:4" x14ac:dyDescent="0.25">
      <c r="A334">
        <v>54</v>
      </c>
      <c r="B334">
        <v>2019</v>
      </c>
      <c r="C334">
        <v>22</v>
      </c>
      <c r="D334">
        <v>5.8981876872500699E-2</v>
      </c>
    </row>
    <row r="335" spans="1:4" x14ac:dyDescent="0.25">
      <c r="A335">
        <v>54</v>
      </c>
      <c r="B335">
        <v>2019</v>
      </c>
      <c r="C335">
        <v>23</v>
      </c>
      <c r="D335">
        <v>3.0699899305562502E-2</v>
      </c>
    </row>
    <row r="336" spans="1:4" x14ac:dyDescent="0.25">
      <c r="A336">
        <v>54</v>
      </c>
      <c r="B336">
        <v>2019</v>
      </c>
      <c r="C336">
        <v>24</v>
      </c>
      <c r="D336">
        <v>3.3526652174475702E-2</v>
      </c>
    </row>
    <row r="337" spans="1:4" x14ac:dyDescent="0.25">
      <c r="A337">
        <v>54</v>
      </c>
      <c r="B337">
        <v>2019</v>
      </c>
      <c r="C337">
        <v>25</v>
      </c>
      <c r="D337">
        <v>3.5078116896686003E-2</v>
      </c>
    </row>
    <row r="338" spans="1:4" x14ac:dyDescent="0.25">
      <c r="A338">
        <v>54</v>
      </c>
      <c r="B338">
        <v>2019</v>
      </c>
      <c r="C338">
        <v>26</v>
      </c>
      <c r="D338">
        <v>2.06218834836321E-2</v>
      </c>
    </row>
    <row r="339" spans="1:4" x14ac:dyDescent="0.25">
      <c r="A339">
        <v>54</v>
      </c>
      <c r="B339">
        <v>2019</v>
      </c>
      <c r="C339">
        <v>27</v>
      </c>
      <c r="D339">
        <v>1.99015806800646E-2</v>
      </c>
    </row>
    <row r="340" spans="1:4" x14ac:dyDescent="0.25">
      <c r="A340">
        <v>54</v>
      </c>
      <c r="B340">
        <v>2019</v>
      </c>
      <c r="C340">
        <v>28</v>
      </c>
      <c r="D340">
        <v>1.3178223483921701E-2</v>
      </c>
    </row>
    <row r="341" spans="1:4" x14ac:dyDescent="0.25">
      <c r="A341">
        <v>54</v>
      </c>
      <c r="B341">
        <v>2019</v>
      </c>
      <c r="C341">
        <v>29</v>
      </c>
      <c r="D341">
        <v>1.9855703363242799E-2</v>
      </c>
    </row>
    <row r="342" spans="1:4" x14ac:dyDescent="0.25">
      <c r="A342">
        <v>54</v>
      </c>
      <c r="B342">
        <v>2019</v>
      </c>
      <c r="C342">
        <v>30</v>
      </c>
      <c r="D342">
        <v>3.1075334497551201E-2</v>
      </c>
    </row>
    <row r="343" spans="1:4" x14ac:dyDescent="0.25">
      <c r="A343">
        <v>61</v>
      </c>
      <c r="B343">
        <v>2019</v>
      </c>
      <c r="C343">
        <v>0</v>
      </c>
      <c r="D343">
        <v>5.6565993230310099E-2</v>
      </c>
    </row>
    <row r="344" spans="1:4" x14ac:dyDescent="0.25">
      <c r="A344">
        <v>61</v>
      </c>
      <c r="B344">
        <v>2019</v>
      </c>
      <c r="C344">
        <v>1</v>
      </c>
      <c r="D344">
        <v>5.3428710311541602E-2</v>
      </c>
    </row>
    <row r="345" spans="1:4" x14ac:dyDescent="0.25">
      <c r="A345">
        <v>61</v>
      </c>
      <c r="B345">
        <v>2019</v>
      </c>
      <c r="C345">
        <v>2</v>
      </c>
      <c r="D345">
        <v>4.7753212035647703E-2</v>
      </c>
    </row>
    <row r="346" spans="1:4" x14ac:dyDescent="0.25">
      <c r="A346">
        <v>61</v>
      </c>
      <c r="B346">
        <v>2019</v>
      </c>
      <c r="C346">
        <v>3</v>
      </c>
      <c r="D346">
        <v>4.79259208221526E-2</v>
      </c>
    </row>
    <row r="347" spans="1:4" x14ac:dyDescent="0.25">
      <c r="A347">
        <v>61</v>
      </c>
      <c r="B347">
        <v>2019</v>
      </c>
      <c r="C347">
        <v>4</v>
      </c>
      <c r="D347">
        <v>5.7411696035679201E-2</v>
      </c>
    </row>
    <row r="348" spans="1:4" x14ac:dyDescent="0.25">
      <c r="A348">
        <v>61</v>
      </c>
      <c r="B348">
        <v>2019</v>
      </c>
      <c r="C348">
        <v>5</v>
      </c>
      <c r="D348">
        <v>5.1232448257953402E-2</v>
      </c>
    </row>
    <row r="349" spans="1:4" x14ac:dyDescent="0.25">
      <c r="A349">
        <v>61</v>
      </c>
      <c r="B349">
        <v>2019</v>
      </c>
      <c r="C349">
        <v>6</v>
      </c>
      <c r="D349">
        <v>4.56907978427884E-2</v>
      </c>
    </row>
    <row r="350" spans="1:4" x14ac:dyDescent="0.25">
      <c r="A350">
        <v>61</v>
      </c>
      <c r="B350">
        <v>2019</v>
      </c>
      <c r="C350">
        <v>7</v>
      </c>
      <c r="D350">
        <v>4.2525027165352197E-2</v>
      </c>
    </row>
    <row r="351" spans="1:4" x14ac:dyDescent="0.25">
      <c r="A351">
        <v>61</v>
      </c>
      <c r="B351">
        <v>2019</v>
      </c>
      <c r="C351">
        <v>8</v>
      </c>
      <c r="D351">
        <v>2.1429766545698399E-2</v>
      </c>
    </row>
    <row r="352" spans="1:4" x14ac:dyDescent="0.25">
      <c r="A352">
        <v>61</v>
      </c>
      <c r="B352">
        <v>2019</v>
      </c>
      <c r="C352">
        <v>9</v>
      </c>
      <c r="D352">
        <v>1.6423786669225299E-2</v>
      </c>
    </row>
    <row r="353" spans="1:4" x14ac:dyDescent="0.25">
      <c r="A353">
        <v>61</v>
      </c>
      <c r="B353">
        <v>2019</v>
      </c>
      <c r="C353">
        <v>10</v>
      </c>
      <c r="D353">
        <v>2.4616796300017601E-2</v>
      </c>
    </row>
    <row r="354" spans="1:4" x14ac:dyDescent="0.25">
      <c r="A354">
        <v>61</v>
      </c>
      <c r="B354">
        <v>2019</v>
      </c>
      <c r="C354">
        <v>11</v>
      </c>
      <c r="D354">
        <v>1.9142837699494101E-2</v>
      </c>
    </row>
    <row r="355" spans="1:4" x14ac:dyDescent="0.25">
      <c r="A355">
        <v>61</v>
      </c>
      <c r="B355">
        <v>2019</v>
      </c>
      <c r="C355">
        <v>12</v>
      </c>
      <c r="D355">
        <v>6.6807954072601095E-2</v>
      </c>
    </row>
    <row r="356" spans="1:4" x14ac:dyDescent="0.25">
      <c r="A356">
        <v>61</v>
      </c>
      <c r="B356">
        <v>2019</v>
      </c>
      <c r="C356">
        <v>13</v>
      </c>
      <c r="D356">
        <v>4.4164896269443601E-2</v>
      </c>
    </row>
    <row r="357" spans="1:4" x14ac:dyDescent="0.25">
      <c r="A357">
        <v>61</v>
      </c>
      <c r="B357">
        <v>2019</v>
      </c>
      <c r="C357">
        <v>14</v>
      </c>
      <c r="D357">
        <v>4.2629430339938899E-2</v>
      </c>
    </row>
    <row r="358" spans="1:4" x14ac:dyDescent="0.25">
      <c r="A358">
        <v>61</v>
      </c>
      <c r="B358">
        <v>2019</v>
      </c>
      <c r="C358">
        <v>15</v>
      </c>
      <c r="D358">
        <v>2.3869129398429001E-2</v>
      </c>
    </row>
    <row r="359" spans="1:4" x14ac:dyDescent="0.25">
      <c r="A359">
        <v>61</v>
      </c>
      <c r="B359">
        <v>2019</v>
      </c>
      <c r="C359">
        <v>16</v>
      </c>
      <c r="D359">
        <v>2.5002748584182E-2</v>
      </c>
    </row>
    <row r="360" spans="1:4" x14ac:dyDescent="0.25">
      <c r="A360">
        <v>61</v>
      </c>
      <c r="B360">
        <v>2019</v>
      </c>
      <c r="C360">
        <v>17</v>
      </c>
      <c r="D360">
        <v>1.9091525702009001E-2</v>
      </c>
    </row>
    <row r="361" spans="1:4" x14ac:dyDescent="0.25">
      <c r="A361">
        <v>61</v>
      </c>
      <c r="B361">
        <v>2019</v>
      </c>
      <c r="C361">
        <v>18</v>
      </c>
      <c r="D361">
        <v>3.1379034309962202E-2</v>
      </c>
    </row>
    <row r="362" spans="1:4" x14ac:dyDescent="0.25">
      <c r="A362">
        <v>61</v>
      </c>
      <c r="B362">
        <v>2019</v>
      </c>
      <c r="C362">
        <v>19</v>
      </c>
      <c r="D362">
        <v>4.2500042317465098E-2</v>
      </c>
    </row>
    <row r="363" spans="1:4" x14ac:dyDescent="0.25">
      <c r="A363">
        <v>61</v>
      </c>
      <c r="B363">
        <v>2019</v>
      </c>
      <c r="C363">
        <v>20</v>
      </c>
      <c r="D363">
        <v>3.2567071787646597E-2</v>
      </c>
    </row>
    <row r="364" spans="1:4" x14ac:dyDescent="0.25">
      <c r="A364">
        <v>61</v>
      </c>
      <c r="B364">
        <v>2019</v>
      </c>
      <c r="C364">
        <v>21</v>
      </c>
      <c r="D364">
        <v>2.4006810630404E-2</v>
      </c>
    </row>
    <row r="365" spans="1:4" x14ac:dyDescent="0.25">
      <c r="A365">
        <v>61</v>
      </c>
      <c r="B365">
        <v>2019</v>
      </c>
      <c r="C365">
        <v>22</v>
      </c>
      <c r="D365">
        <v>2.2207759759036199E-2</v>
      </c>
    </row>
    <row r="366" spans="1:4" x14ac:dyDescent="0.25">
      <c r="A366">
        <v>61</v>
      </c>
      <c r="B366">
        <v>2019</v>
      </c>
      <c r="C366">
        <v>23</v>
      </c>
      <c r="D366">
        <v>2.3797210149797202E-2</v>
      </c>
    </row>
    <row r="367" spans="1:4" x14ac:dyDescent="0.25">
      <c r="A367">
        <v>61</v>
      </c>
      <c r="B367">
        <v>2019</v>
      </c>
      <c r="C367">
        <v>24</v>
      </c>
      <c r="D367">
        <v>3.12402179232752E-2</v>
      </c>
    </row>
    <row r="368" spans="1:4" x14ac:dyDescent="0.25">
      <c r="A368">
        <v>61</v>
      </c>
      <c r="B368">
        <v>2019</v>
      </c>
      <c r="C368">
        <v>25</v>
      </c>
      <c r="D368">
        <v>2.1706372240686299E-2</v>
      </c>
    </row>
    <row r="369" spans="1:4" x14ac:dyDescent="0.25">
      <c r="A369">
        <v>61</v>
      </c>
      <c r="B369">
        <v>2019</v>
      </c>
      <c r="C369">
        <v>26</v>
      </c>
      <c r="D369">
        <v>1.5943851766562201E-2</v>
      </c>
    </row>
    <row r="370" spans="1:4" x14ac:dyDescent="0.25">
      <c r="A370">
        <v>61</v>
      </c>
      <c r="B370">
        <v>2019</v>
      </c>
      <c r="C370">
        <v>27</v>
      </c>
      <c r="D370">
        <v>1.0881814915646E-2</v>
      </c>
    </row>
    <row r="371" spans="1:4" x14ac:dyDescent="0.25">
      <c r="A371">
        <v>61</v>
      </c>
      <c r="B371">
        <v>2019</v>
      </c>
      <c r="C371">
        <v>28</v>
      </c>
      <c r="D371">
        <v>1.0564126320163099E-2</v>
      </c>
    </row>
    <row r="372" spans="1:4" x14ac:dyDescent="0.25">
      <c r="A372">
        <v>61</v>
      </c>
      <c r="B372">
        <v>2019</v>
      </c>
      <c r="C372">
        <v>29</v>
      </c>
      <c r="D372">
        <v>1.2067081621386399E-2</v>
      </c>
    </row>
    <row r="373" spans="1:4" x14ac:dyDescent="0.25">
      <c r="A373">
        <v>61</v>
      </c>
      <c r="B373">
        <v>2019</v>
      </c>
      <c r="C373">
        <v>30</v>
      </c>
      <c r="D373">
        <v>1.5425928975505199E-2</v>
      </c>
    </row>
    <row r="374" spans="1:4" x14ac:dyDescent="0.25">
      <c r="A374">
        <v>62</v>
      </c>
      <c r="B374">
        <v>2019</v>
      </c>
      <c r="C374">
        <v>0</v>
      </c>
      <c r="D374">
        <v>5.6565993230310099E-2</v>
      </c>
    </row>
    <row r="375" spans="1:4" x14ac:dyDescent="0.25">
      <c r="A375">
        <v>62</v>
      </c>
      <c r="B375">
        <v>2019</v>
      </c>
      <c r="C375">
        <v>1</v>
      </c>
      <c r="D375">
        <v>5.3267399458661199E-2</v>
      </c>
    </row>
    <row r="376" spans="1:4" x14ac:dyDescent="0.25">
      <c r="A376">
        <v>62</v>
      </c>
      <c r="B376">
        <v>2019</v>
      </c>
      <c r="C376">
        <v>2</v>
      </c>
      <c r="D376">
        <v>6.1992243366462398E-2</v>
      </c>
    </row>
    <row r="377" spans="1:4" x14ac:dyDescent="0.25">
      <c r="A377">
        <v>62</v>
      </c>
      <c r="B377">
        <v>2019</v>
      </c>
      <c r="C377">
        <v>3</v>
      </c>
      <c r="D377">
        <v>6.2698684894641102E-2</v>
      </c>
    </row>
    <row r="378" spans="1:4" x14ac:dyDescent="0.25">
      <c r="A378">
        <v>62</v>
      </c>
      <c r="B378">
        <v>2019</v>
      </c>
      <c r="C378">
        <v>4</v>
      </c>
      <c r="D378">
        <v>8.1212473230688906E-2</v>
      </c>
    </row>
    <row r="379" spans="1:4" x14ac:dyDescent="0.25">
      <c r="A379">
        <v>62</v>
      </c>
      <c r="B379">
        <v>2019</v>
      </c>
      <c r="C379">
        <v>5</v>
      </c>
      <c r="D379">
        <v>7.1174637910849894E-2</v>
      </c>
    </row>
    <row r="380" spans="1:4" x14ac:dyDescent="0.25">
      <c r="A380">
        <v>62</v>
      </c>
      <c r="B380">
        <v>2019</v>
      </c>
      <c r="C380">
        <v>6</v>
      </c>
      <c r="D380">
        <v>5.15536703158474E-2</v>
      </c>
    </row>
    <row r="381" spans="1:4" x14ac:dyDescent="0.25">
      <c r="A381">
        <v>62</v>
      </c>
      <c r="B381">
        <v>2019</v>
      </c>
      <c r="C381">
        <v>7</v>
      </c>
      <c r="D381">
        <v>5.2137944961604003E-2</v>
      </c>
    </row>
    <row r="382" spans="1:4" x14ac:dyDescent="0.25">
      <c r="A382">
        <v>62</v>
      </c>
      <c r="B382">
        <v>2019</v>
      </c>
      <c r="C382">
        <v>8</v>
      </c>
      <c r="D382">
        <v>2.7412597002096799E-2</v>
      </c>
    </row>
    <row r="383" spans="1:4" x14ac:dyDescent="0.25">
      <c r="A383">
        <v>62</v>
      </c>
      <c r="B383">
        <v>2019</v>
      </c>
      <c r="C383">
        <v>9</v>
      </c>
      <c r="D383">
        <v>2.2325473656325302E-2</v>
      </c>
    </row>
    <row r="384" spans="1:4" x14ac:dyDescent="0.25">
      <c r="A384">
        <v>62</v>
      </c>
      <c r="B384">
        <v>2019</v>
      </c>
      <c r="C384">
        <v>10</v>
      </c>
      <c r="D384">
        <v>2.73849427950702E-2</v>
      </c>
    </row>
    <row r="385" spans="1:4" x14ac:dyDescent="0.25">
      <c r="A385">
        <v>62</v>
      </c>
      <c r="B385">
        <v>2019</v>
      </c>
      <c r="C385">
        <v>11</v>
      </c>
      <c r="D385">
        <v>1.70141331240618E-2</v>
      </c>
    </row>
    <row r="386" spans="1:4" x14ac:dyDescent="0.25">
      <c r="A386">
        <v>62</v>
      </c>
      <c r="B386">
        <v>2019</v>
      </c>
      <c r="C386">
        <v>12</v>
      </c>
      <c r="D386">
        <v>6.4706981737207001E-2</v>
      </c>
    </row>
    <row r="387" spans="1:4" x14ac:dyDescent="0.25">
      <c r="A387">
        <v>62</v>
      </c>
      <c r="B387">
        <v>2019</v>
      </c>
      <c r="C387">
        <v>13</v>
      </c>
      <c r="D387">
        <v>4.6920973476689998E-2</v>
      </c>
    </row>
    <row r="388" spans="1:4" x14ac:dyDescent="0.25">
      <c r="A388">
        <v>62</v>
      </c>
      <c r="B388">
        <v>2019</v>
      </c>
      <c r="C388">
        <v>14</v>
      </c>
      <c r="D388">
        <v>4.2915586970507902E-2</v>
      </c>
    </row>
    <row r="389" spans="1:4" x14ac:dyDescent="0.25">
      <c r="A389">
        <v>62</v>
      </c>
      <c r="B389">
        <v>2019</v>
      </c>
      <c r="C389">
        <v>15</v>
      </c>
      <c r="D389">
        <v>2.3753974388714499E-2</v>
      </c>
    </row>
    <row r="390" spans="1:4" x14ac:dyDescent="0.25">
      <c r="A390">
        <v>62</v>
      </c>
      <c r="B390">
        <v>2019</v>
      </c>
      <c r="C390">
        <v>16</v>
      </c>
      <c r="D390">
        <v>2.1233402482469899E-2</v>
      </c>
    </row>
    <row r="391" spans="1:4" x14ac:dyDescent="0.25">
      <c r="A391">
        <v>62</v>
      </c>
      <c r="B391">
        <v>2019</v>
      </c>
      <c r="C391">
        <v>17</v>
      </c>
      <c r="D391">
        <v>1.37225825484425E-2</v>
      </c>
    </row>
    <row r="392" spans="1:4" x14ac:dyDescent="0.25">
      <c r="A392">
        <v>62</v>
      </c>
      <c r="B392">
        <v>2019</v>
      </c>
      <c r="C392">
        <v>18</v>
      </c>
      <c r="D392">
        <v>2.2422079860907398E-2</v>
      </c>
    </row>
    <row r="393" spans="1:4" x14ac:dyDescent="0.25">
      <c r="A393">
        <v>62</v>
      </c>
      <c r="B393">
        <v>2019</v>
      </c>
      <c r="C393">
        <v>19</v>
      </c>
      <c r="D393">
        <v>3.4715958733240702E-2</v>
      </c>
    </row>
    <row r="394" spans="1:4" x14ac:dyDescent="0.25">
      <c r="A394">
        <v>62</v>
      </c>
      <c r="B394">
        <v>2019</v>
      </c>
      <c r="C394">
        <v>20</v>
      </c>
      <c r="D394">
        <v>2.7943361657923101E-2</v>
      </c>
    </row>
    <row r="395" spans="1:4" x14ac:dyDescent="0.25">
      <c r="A395">
        <v>62</v>
      </c>
      <c r="B395">
        <v>2019</v>
      </c>
      <c r="C395">
        <v>21</v>
      </c>
      <c r="D395">
        <v>2.0471057918074301E-2</v>
      </c>
    </row>
    <row r="396" spans="1:4" x14ac:dyDescent="0.25">
      <c r="A396">
        <v>62</v>
      </c>
      <c r="B396">
        <v>2019</v>
      </c>
      <c r="C396">
        <v>22</v>
      </c>
      <c r="D396">
        <v>1.4438403596157799E-2</v>
      </c>
    </row>
    <row r="397" spans="1:4" x14ac:dyDescent="0.25">
      <c r="A397">
        <v>62</v>
      </c>
      <c r="B397">
        <v>2019</v>
      </c>
      <c r="C397">
        <v>23</v>
      </c>
      <c r="D397">
        <v>1.5270334819611301E-2</v>
      </c>
    </row>
    <row r="398" spans="1:4" x14ac:dyDescent="0.25">
      <c r="A398">
        <v>62</v>
      </c>
      <c r="B398">
        <v>2019</v>
      </c>
      <c r="C398">
        <v>24</v>
      </c>
      <c r="D398">
        <v>1.38946726081608E-2</v>
      </c>
    </row>
    <row r="399" spans="1:4" x14ac:dyDescent="0.25">
      <c r="A399">
        <v>62</v>
      </c>
      <c r="B399">
        <v>2019</v>
      </c>
      <c r="C399">
        <v>25</v>
      </c>
      <c r="D399">
        <v>1.1764322129136799E-2</v>
      </c>
    </row>
    <row r="400" spans="1:4" x14ac:dyDescent="0.25">
      <c r="A400">
        <v>62</v>
      </c>
      <c r="B400">
        <v>2019</v>
      </c>
      <c r="C400">
        <v>26</v>
      </c>
      <c r="D400">
        <v>9.1575327844778103E-3</v>
      </c>
    </row>
    <row r="401" spans="1:4" x14ac:dyDescent="0.25">
      <c r="A401">
        <v>62</v>
      </c>
      <c r="B401">
        <v>2019</v>
      </c>
      <c r="C401">
        <v>27</v>
      </c>
      <c r="D401">
        <v>6.1439343586704E-3</v>
      </c>
    </row>
    <row r="402" spans="1:4" x14ac:dyDescent="0.25">
      <c r="A402">
        <v>62</v>
      </c>
      <c r="B402">
        <v>2019</v>
      </c>
      <c r="C402">
        <v>28</v>
      </c>
      <c r="D402">
        <v>5.45922319123931E-3</v>
      </c>
    </row>
    <row r="403" spans="1:4" x14ac:dyDescent="0.25">
      <c r="A403">
        <v>62</v>
      </c>
      <c r="B403">
        <v>2019</v>
      </c>
      <c r="C403">
        <v>29</v>
      </c>
      <c r="D403">
        <v>6.1859856348261801E-3</v>
      </c>
    </row>
    <row r="404" spans="1:4" x14ac:dyDescent="0.25">
      <c r="A404">
        <v>62</v>
      </c>
      <c r="B404">
        <v>2019</v>
      </c>
      <c r="C404">
        <v>30</v>
      </c>
      <c r="D404">
        <v>1.41394371569229E-2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4"/>
  <sheetViews>
    <sheetView zoomScale="140" zoomScaleNormal="140" workbookViewId="0">
      <selection activeCell="F1" sqref="F1"/>
    </sheetView>
  </sheetViews>
  <sheetFormatPr defaultColWidth="11.6640625" defaultRowHeight="13.2" x14ac:dyDescent="0.25"/>
  <cols>
    <col min="1" max="1" width="7" customWidth="1"/>
    <col min="2" max="2" width="13.109375" customWidth="1"/>
    <col min="3" max="3" width="20.109375" customWidth="1"/>
    <col min="4" max="4" width="26.33203125" customWidth="1"/>
    <col min="5" max="5" width="13.88671875" customWidth="1"/>
    <col min="6" max="6" width="19.21875" customWidth="1"/>
  </cols>
  <sheetData>
    <row r="1" spans="1:7" x14ac:dyDescent="0.25">
      <c r="A1" t="s">
        <v>108</v>
      </c>
      <c r="B1" t="s">
        <v>5</v>
      </c>
      <c r="C1" t="s">
        <v>111</v>
      </c>
      <c r="D1" s="2" t="s">
        <v>6</v>
      </c>
      <c r="E1" s="2" t="s">
        <v>8</v>
      </c>
      <c r="F1" s="2" t="s">
        <v>112</v>
      </c>
      <c r="G1" t="s">
        <v>113</v>
      </c>
    </row>
    <row r="2" spans="1:7" x14ac:dyDescent="0.25">
      <c r="A2">
        <v>2019</v>
      </c>
      <c r="B2">
        <v>11</v>
      </c>
      <c r="C2">
        <v>1779</v>
      </c>
      <c r="D2" t="s">
        <v>21</v>
      </c>
      <c r="E2" s="2">
        <v>10</v>
      </c>
      <c r="F2" s="18">
        <v>20397499</v>
      </c>
      <c r="G2">
        <f t="shared" ref="G2:G14" si="0">F2*C2</f>
        <v>36287150721</v>
      </c>
    </row>
    <row r="3" spans="1:7" x14ac:dyDescent="0.25">
      <c r="A3">
        <v>2019</v>
      </c>
      <c r="B3">
        <v>21</v>
      </c>
      <c r="C3">
        <v>158310</v>
      </c>
      <c r="D3" t="s">
        <v>25</v>
      </c>
      <c r="E3" s="2">
        <v>25</v>
      </c>
      <c r="F3" s="18">
        <v>3265993817</v>
      </c>
      <c r="G3">
        <f t="shared" si="0"/>
        <v>517039481169270</v>
      </c>
    </row>
    <row r="4" spans="1:7" x14ac:dyDescent="0.25">
      <c r="A4">
        <v>2019</v>
      </c>
      <c r="B4">
        <v>31</v>
      </c>
      <c r="C4">
        <v>63243</v>
      </c>
      <c r="D4" t="s">
        <v>31</v>
      </c>
      <c r="E4" s="2">
        <v>25</v>
      </c>
      <c r="F4" s="18">
        <v>3265993817</v>
      </c>
      <c r="G4">
        <f t="shared" si="0"/>
        <v>206551246968531</v>
      </c>
    </row>
    <row r="5" spans="1:7" x14ac:dyDescent="0.25">
      <c r="A5">
        <v>2019</v>
      </c>
      <c r="B5">
        <v>32</v>
      </c>
      <c r="C5">
        <v>63242</v>
      </c>
      <c r="D5" t="s">
        <v>33</v>
      </c>
      <c r="E5" s="2">
        <v>25</v>
      </c>
      <c r="F5" s="18">
        <v>3265993817</v>
      </c>
      <c r="G5">
        <f t="shared" si="0"/>
        <v>206547980974714</v>
      </c>
    </row>
    <row r="6" spans="1:7" x14ac:dyDescent="0.25">
      <c r="A6">
        <v>2019</v>
      </c>
      <c r="B6">
        <v>41</v>
      </c>
      <c r="C6">
        <v>200</v>
      </c>
      <c r="D6" t="s">
        <v>35</v>
      </c>
      <c r="E6" s="2">
        <v>40</v>
      </c>
      <c r="F6" s="18">
        <v>18640224</v>
      </c>
      <c r="G6">
        <f t="shared" si="0"/>
        <v>3728044800</v>
      </c>
    </row>
    <row r="7" spans="1:7" x14ac:dyDescent="0.25">
      <c r="A7">
        <v>2019</v>
      </c>
      <c r="B7">
        <v>42</v>
      </c>
      <c r="C7">
        <v>1037</v>
      </c>
      <c r="D7" t="s">
        <v>39</v>
      </c>
      <c r="E7" s="2">
        <v>40</v>
      </c>
      <c r="F7" s="18">
        <v>18640224</v>
      </c>
      <c r="G7">
        <f t="shared" si="0"/>
        <v>19329912288</v>
      </c>
    </row>
    <row r="8" spans="1:7" x14ac:dyDescent="0.25">
      <c r="A8">
        <v>2019</v>
      </c>
      <c r="B8">
        <v>43</v>
      </c>
      <c r="C8">
        <v>388</v>
      </c>
      <c r="D8" t="s">
        <v>41</v>
      </c>
      <c r="E8" s="2">
        <v>40</v>
      </c>
      <c r="F8" s="18">
        <v>18640224</v>
      </c>
      <c r="G8">
        <f t="shared" si="0"/>
        <v>7232406912</v>
      </c>
    </row>
    <row r="9" spans="1:7" x14ac:dyDescent="0.25">
      <c r="A9">
        <v>2019</v>
      </c>
      <c r="B9">
        <v>51</v>
      </c>
      <c r="C9">
        <v>1604</v>
      </c>
      <c r="D9" t="s">
        <v>43</v>
      </c>
      <c r="E9" s="2">
        <v>50</v>
      </c>
      <c r="F9" s="18">
        <v>122631573</v>
      </c>
      <c r="G9">
        <f t="shared" si="0"/>
        <v>196701043092</v>
      </c>
    </row>
    <row r="10" spans="1:7" x14ac:dyDescent="0.25">
      <c r="A10">
        <v>2019</v>
      </c>
      <c r="B10">
        <v>52</v>
      </c>
      <c r="C10">
        <v>3742.5</v>
      </c>
      <c r="D10" t="s">
        <v>47</v>
      </c>
      <c r="E10" s="2">
        <v>50</v>
      </c>
      <c r="F10" s="18">
        <v>122631573</v>
      </c>
      <c r="G10">
        <f t="shared" si="0"/>
        <v>458948661952.5</v>
      </c>
    </row>
    <row r="11" spans="1:7" x14ac:dyDescent="0.25">
      <c r="A11">
        <v>2019</v>
      </c>
      <c r="B11">
        <v>53</v>
      </c>
      <c r="C11">
        <v>3742.5</v>
      </c>
      <c r="D11" t="s">
        <v>49</v>
      </c>
      <c r="E11" s="2">
        <v>50</v>
      </c>
      <c r="F11" s="18">
        <v>122631573</v>
      </c>
      <c r="G11">
        <f t="shared" si="0"/>
        <v>458948661952.5</v>
      </c>
    </row>
    <row r="12" spans="1:7" x14ac:dyDescent="0.25">
      <c r="A12">
        <v>2019</v>
      </c>
      <c r="B12">
        <v>54</v>
      </c>
      <c r="C12">
        <v>1604</v>
      </c>
      <c r="D12" t="s">
        <v>114</v>
      </c>
      <c r="E12" s="2">
        <v>50</v>
      </c>
      <c r="F12" s="18">
        <v>122631573</v>
      </c>
      <c r="G12">
        <f t="shared" si="0"/>
        <v>196701043092</v>
      </c>
    </row>
    <row r="13" spans="1:7" x14ac:dyDescent="0.25">
      <c r="A13">
        <v>2019</v>
      </c>
      <c r="B13">
        <v>61</v>
      </c>
      <c r="C13">
        <v>5552</v>
      </c>
      <c r="D13" t="s">
        <v>53</v>
      </c>
      <c r="E13" s="2">
        <v>60</v>
      </c>
      <c r="F13" s="18">
        <v>127336887</v>
      </c>
      <c r="G13">
        <f t="shared" si="0"/>
        <v>706974396624</v>
      </c>
    </row>
    <row r="14" spans="1:7" x14ac:dyDescent="0.25">
      <c r="A14">
        <v>2019</v>
      </c>
      <c r="B14">
        <v>62</v>
      </c>
      <c r="C14">
        <v>5552</v>
      </c>
      <c r="D14" t="s">
        <v>56</v>
      </c>
      <c r="E14" s="2">
        <v>60</v>
      </c>
      <c r="F14" s="18">
        <v>127336887</v>
      </c>
      <c r="G14">
        <f t="shared" si="0"/>
        <v>706974396624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32"/>
  <sheetViews>
    <sheetView topLeftCell="J1" zoomScale="140" zoomScaleNormal="140" workbookViewId="0">
      <selection activeCell="M2" sqref="M2"/>
    </sheetView>
  </sheetViews>
  <sheetFormatPr defaultColWidth="11.6640625" defaultRowHeight="13.2" x14ac:dyDescent="0.25"/>
  <cols>
    <col min="1" max="1" width="5.44140625" customWidth="1"/>
    <col min="2" max="2" width="9.88671875" customWidth="1"/>
    <col min="3" max="3" width="7.44140625" customWidth="1"/>
    <col min="4" max="4" width="10.109375" customWidth="1"/>
    <col min="5" max="5" width="7.44140625" customWidth="1"/>
    <col min="6" max="6" width="9.44140625" customWidth="1"/>
    <col min="7" max="7" width="7" customWidth="1"/>
    <col min="8" max="8" width="9.6640625" customWidth="1"/>
    <col min="9" max="9" width="7.44140625" customWidth="1"/>
    <col min="10" max="10" width="9.109375" customWidth="1"/>
    <col min="11" max="11" width="7.44140625" customWidth="1"/>
  </cols>
  <sheetData>
    <row r="1" spans="1:22" ht="14.4" x14ac:dyDescent="0.3">
      <c r="A1" s="14" t="s">
        <v>115</v>
      </c>
      <c r="B1" s="14" t="s">
        <v>116</v>
      </c>
      <c r="C1" s="14" t="s">
        <v>117</v>
      </c>
      <c r="D1" s="14" t="s">
        <v>118</v>
      </c>
      <c r="E1" s="14" t="s">
        <v>119</v>
      </c>
      <c r="F1" s="14" t="s">
        <v>120</v>
      </c>
      <c r="G1" s="14" t="s">
        <v>121</v>
      </c>
      <c r="H1" s="14" t="s">
        <v>122</v>
      </c>
      <c r="I1" s="14" t="s">
        <v>123</v>
      </c>
      <c r="J1" s="14" t="s">
        <v>124</v>
      </c>
      <c r="K1" s="14" t="s">
        <v>18</v>
      </c>
      <c r="M1" s="23" t="s">
        <v>116</v>
      </c>
      <c r="N1" s="23" t="s">
        <v>117</v>
      </c>
      <c r="O1" s="23" t="s">
        <v>118</v>
      </c>
      <c r="P1" s="23" t="s">
        <v>119</v>
      </c>
      <c r="Q1" s="24" t="s">
        <v>120</v>
      </c>
      <c r="R1" s="24" t="s">
        <v>121</v>
      </c>
      <c r="S1" s="24" t="s">
        <v>122</v>
      </c>
      <c r="T1" s="24" t="s">
        <v>123</v>
      </c>
      <c r="U1" s="25" t="s">
        <v>124</v>
      </c>
      <c r="V1" s="25" t="s">
        <v>18</v>
      </c>
    </row>
    <row r="2" spans="1:22" x14ac:dyDescent="0.25">
      <c r="A2" s="19">
        <f>A3+1</f>
        <v>2019</v>
      </c>
      <c r="B2" s="19">
        <f t="shared" ref="B2:K2" si="0">B3</f>
        <v>4</v>
      </c>
      <c r="C2" s="19">
        <f t="shared" si="0"/>
        <v>136478</v>
      </c>
      <c r="D2" s="19">
        <f t="shared" si="0"/>
        <v>47</v>
      </c>
      <c r="E2" s="19">
        <f t="shared" si="0"/>
        <v>4879</v>
      </c>
      <c r="F2" s="19">
        <f t="shared" si="0"/>
        <v>386</v>
      </c>
      <c r="G2" s="19">
        <f t="shared" si="0"/>
        <v>17253</v>
      </c>
      <c r="H2" s="19">
        <f t="shared" si="0"/>
        <v>28140</v>
      </c>
      <c r="I2" s="19">
        <f t="shared" si="0"/>
        <v>569673</v>
      </c>
      <c r="J2" s="19">
        <f t="shared" si="0"/>
        <v>2</v>
      </c>
      <c r="K2" s="19">
        <f t="shared" si="0"/>
        <v>136840</v>
      </c>
      <c r="M2" s="5">
        <f t="shared" ref="M2:M32" si="1">B2/SUM($B2:$E2)</f>
        <v>2.8286942747227878E-5</v>
      </c>
      <c r="N2" s="5">
        <f t="shared" ref="N2:N32" si="2">C2/SUM($B2:$E2)</f>
        <v>0.96513634306404161</v>
      </c>
      <c r="O2" s="5">
        <f t="shared" ref="O2:O32" si="3">D2/SUM($B2:$E2)</f>
        <v>3.3237157727992756E-4</v>
      </c>
      <c r="P2" s="5">
        <f t="shared" ref="P2:P32" si="4">E2/SUM($B2:$E2)</f>
        <v>3.4502998415931206E-2</v>
      </c>
      <c r="Q2" s="5">
        <f t="shared" ref="Q2:Q32" si="5">F2/SUM($F2:$I2)</f>
        <v>6.2718132364506082E-4</v>
      </c>
      <c r="R2" s="5">
        <f t="shared" ref="R2:R32" si="6">G2/SUM($F2:$I2)</f>
        <v>2.8033055380435844E-2</v>
      </c>
      <c r="S2" s="5">
        <f t="shared" ref="S2:S32" si="7">H2/SUM($F2:$I2)</f>
        <v>4.5722493386974129E-2</v>
      </c>
      <c r="T2" s="5">
        <f t="shared" ref="T2:T32" si="8">I2/SUM($F2:$I2)</f>
        <v>0.925617269908945</v>
      </c>
      <c r="U2" s="5">
        <f t="shared" ref="U2:U32" si="9">J2/SUM($J2:$K2)</f>
        <v>1.4615395857996813E-5</v>
      </c>
      <c r="V2" s="5">
        <f t="shared" ref="V2:V32" si="10">K2/SUM($J2:$K2)</f>
        <v>0.99998538460414199</v>
      </c>
    </row>
    <row r="3" spans="1:22" x14ac:dyDescent="0.25">
      <c r="A3">
        <v>2018</v>
      </c>
      <c r="B3">
        <v>4</v>
      </c>
      <c r="C3">
        <v>136478</v>
      </c>
      <c r="D3">
        <v>47</v>
      </c>
      <c r="E3">
        <v>4879</v>
      </c>
      <c r="F3">
        <v>386</v>
      </c>
      <c r="G3">
        <v>17253</v>
      </c>
      <c r="H3">
        <v>28140</v>
      </c>
      <c r="I3">
        <v>569673</v>
      </c>
      <c r="J3">
        <v>2</v>
      </c>
      <c r="K3">
        <v>136840</v>
      </c>
      <c r="M3" s="5">
        <f t="shared" si="1"/>
        <v>2.8286942747227878E-5</v>
      </c>
      <c r="N3" s="5">
        <f t="shared" si="2"/>
        <v>0.96513634306404161</v>
      </c>
      <c r="O3" s="5">
        <f t="shared" si="3"/>
        <v>3.3237157727992756E-4</v>
      </c>
      <c r="P3" s="5">
        <f t="shared" si="4"/>
        <v>3.4502998415931206E-2</v>
      </c>
      <c r="Q3" s="5">
        <f t="shared" si="5"/>
        <v>6.2718132364506082E-4</v>
      </c>
      <c r="R3" s="5">
        <f t="shared" si="6"/>
        <v>2.8033055380435844E-2</v>
      </c>
      <c r="S3" s="5">
        <f t="shared" si="7"/>
        <v>4.5722493386974129E-2</v>
      </c>
      <c r="T3" s="5">
        <f t="shared" si="8"/>
        <v>0.925617269908945</v>
      </c>
      <c r="U3" s="5">
        <f t="shared" si="9"/>
        <v>1.4615395857996813E-5</v>
      </c>
      <c r="V3" s="5">
        <f t="shared" si="10"/>
        <v>0.99998538460414199</v>
      </c>
    </row>
    <row r="4" spans="1:22" x14ac:dyDescent="0.25">
      <c r="A4">
        <v>2017</v>
      </c>
      <c r="B4">
        <v>6</v>
      </c>
      <c r="C4">
        <v>137803</v>
      </c>
      <c r="D4">
        <v>39</v>
      </c>
      <c r="E4">
        <v>5009</v>
      </c>
      <c r="F4">
        <v>1006</v>
      </c>
      <c r="G4">
        <v>15514</v>
      </c>
      <c r="H4">
        <v>21293</v>
      </c>
      <c r="I4">
        <v>574443</v>
      </c>
      <c r="J4">
        <v>2</v>
      </c>
      <c r="K4">
        <v>141302</v>
      </c>
      <c r="M4" s="5">
        <f t="shared" si="1"/>
        <v>4.2000042000041999E-5</v>
      </c>
      <c r="N4" s="5">
        <f t="shared" si="2"/>
        <v>0.96462196462196459</v>
      </c>
      <c r="O4" s="5">
        <f t="shared" si="3"/>
        <v>2.7300027300027302E-4</v>
      </c>
      <c r="P4" s="5">
        <f t="shared" si="4"/>
        <v>3.5063035063035063E-2</v>
      </c>
      <c r="Q4" s="5">
        <f t="shared" si="5"/>
        <v>1.6431035383891706E-3</v>
      </c>
      <c r="R4" s="5">
        <f t="shared" si="6"/>
        <v>2.5339073851460826E-2</v>
      </c>
      <c r="S4" s="5">
        <f t="shared" si="7"/>
        <v>3.4777936026760048E-2</v>
      </c>
      <c r="T4" s="5">
        <f t="shared" si="8"/>
        <v>0.93823988658338997</v>
      </c>
      <c r="U4" s="5">
        <f t="shared" si="9"/>
        <v>1.4153880994168601E-5</v>
      </c>
      <c r="V4" s="5">
        <f t="shared" si="10"/>
        <v>0.99998584611900587</v>
      </c>
    </row>
    <row r="5" spans="1:22" x14ac:dyDescent="0.25">
      <c r="A5">
        <v>2016</v>
      </c>
      <c r="B5">
        <v>8</v>
      </c>
      <c r="C5">
        <v>136809</v>
      </c>
      <c r="D5">
        <v>26</v>
      </c>
      <c r="E5">
        <v>7123</v>
      </c>
      <c r="F5">
        <v>1682</v>
      </c>
      <c r="G5">
        <v>10364</v>
      </c>
      <c r="H5">
        <v>10234</v>
      </c>
      <c r="I5">
        <v>578977</v>
      </c>
      <c r="J5">
        <v>2</v>
      </c>
      <c r="K5">
        <v>142437</v>
      </c>
      <c r="M5" s="5">
        <f t="shared" si="1"/>
        <v>5.55686759373741E-5</v>
      </c>
      <c r="N5" s="5">
        <f t="shared" si="2"/>
        <v>0.95028687328952666</v>
      </c>
      <c r="O5" s="5">
        <f t="shared" si="3"/>
        <v>1.8059819679646584E-4</v>
      </c>
      <c r="P5" s="5">
        <f t="shared" si="4"/>
        <v>4.9476959837739469E-2</v>
      </c>
      <c r="Q5" s="5">
        <f t="shared" si="5"/>
        <v>2.7974726281773019E-3</v>
      </c>
      <c r="R5" s="5">
        <f t="shared" si="6"/>
        <v>1.7237221354595454E-2</v>
      </c>
      <c r="S5" s="5">
        <f t="shared" si="7"/>
        <v>1.7021007655628126E-2</v>
      </c>
      <c r="T5" s="5">
        <f t="shared" si="8"/>
        <v>0.96294429836159912</v>
      </c>
      <c r="U5" s="5">
        <f t="shared" si="9"/>
        <v>1.4041098294708612E-5</v>
      </c>
      <c r="V5" s="5">
        <f t="shared" si="10"/>
        <v>0.99998595890170527</v>
      </c>
    </row>
    <row r="6" spans="1:22" x14ac:dyDescent="0.25">
      <c r="A6">
        <v>2015</v>
      </c>
      <c r="B6">
        <v>12</v>
      </c>
      <c r="C6">
        <v>136686</v>
      </c>
      <c r="D6">
        <v>8</v>
      </c>
      <c r="E6">
        <v>7266</v>
      </c>
      <c r="F6">
        <v>1932</v>
      </c>
      <c r="G6">
        <v>5976</v>
      </c>
      <c r="H6">
        <v>6503</v>
      </c>
      <c r="I6">
        <v>587900</v>
      </c>
      <c r="J6">
        <v>2</v>
      </c>
      <c r="K6">
        <v>143277</v>
      </c>
      <c r="M6" s="5">
        <f t="shared" si="1"/>
        <v>8.3349540188369965E-5</v>
      </c>
      <c r="N6" s="5">
        <f t="shared" si="2"/>
        <v>0.94939293751562803</v>
      </c>
      <c r="O6" s="5">
        <f t="shared" si="3"/>
        <v>5.5566360125579974E-5</v>
      </c>
      <c r="P6" s="5">
        <f t="shared" si="4"/>
        <v>5.0468146584058009E-2</v>
      </c>
      <c r="Q6" s="5">
        <f t="shared" si="5"/>
        <v>3.2076452198282947E-3</v>
      </c>
      <c r="R6" s="5">
        <f t="shared" si="6"/>
        <v>9.9217845930092592E-3</v>
      </c>
      <c r="S6" s="5">
        <f t="shared" si="7"/>
        <v>1.0796747859494514E-2</v>
      </c>
      <c r="T6" s="5">
        <f t="shared" si="8"/>
        <v>0.97607382232766793</v>
      </c>
      <c r="U6" s="5">
        <f t="shared" si="9"/>
        <v>1.3958779723476573E-5</v>
      </c>
      <c r="V6" s="5">
        <f t="shared" si="10"/>
        <v>0.99998604122027657</v>
      </c>
    </row>
    <row r="7" spans="1:22" x14ac:dyDescent="0.25">
      <c r="A7">
        <v>2014</v>
      </c>
      <c r="B7">
        <v>14</v>
      </c>
      <c r="C7">
        <v>136862</v>
      </c>
      <c r="D7">
        <v>6</v>
      </c>
      <c r="E7">
        <v>7625</v>
      </c>
      <c r="F7">
        <v>2100</v>
      </c>
      <c r="G7">
        <v>3206</v>
      </c>
      <c r="H7">
        <v>5792</v>
      </c>
      <c r="I7">
        <v>605511</v>
      </c>
      <c r="J7">
        <v>4</v>
      </c>
      <c r="K7">
        <v>144400</v>
      </c>
      <c r="M7" s="5">
        <f t="shared" si="1"/>
        <v>9.6881119945746569E-5</v>
      </c>
      <c r="N7" s="5">
        <f t="shared" si="2"/>
        <v>0.94709598842962628</v>
      </c>
      <c r="O7" s="5">
        <f t="shared" si="3"/>
        <v>4.1520479976748534E-5</v>
      </c>
      <c r="P7" s="5">
        <f t="shared" si="4"/>
        <v>5.2765609970451259E-2</v>
      </c>
      <c r="Q7" s="5">
        <f t="shared" si="5"/>
        <v>3.4057238866120995E-3</v>
      </c>
      <c r="R7" s="5">
        <f t="shared" si="6"/>
        <v>5.1994051335611385E-3</v>
      </c>
      <c r="S7" s="5">
        <f t="shared" si="7"/>
        <v>9.3933108339320382E-3</v>
      </c>
      <c r="T7" s="5">
        <f t="shared" si="8"/>
        <v>0.98200156014589468</v>
      </c>
      <c r="U7" s="5">
        <f t="shared" si="9"/>
        <v>2.7700063710146532E-5</v>
      </c>
      <c r="V7" s="5">
        <f t="shared" si="10"/>
        <v>0.99997229993628989</v>
      </c>
    </row>
    <row r="8" spans="1:22" x14ac:dyDescent="0.25">
      <c r="A8">
        <v>2013</v>
      </c>
      <c r="B8">
        <v>15</v>
      </c>
      <c r="C8">
        <v>136021</v>
      </c>
      <c r="D8">
        <v>5</v>
      </c>
      <c r="E8">
        <v>8161</v>
      </c>
      <c r="F8">
        <v>2253</v>
      </c>
      <c r="G8">
        <v>1412</v>
      </c>
      <c r="H8">
        <v>5026</v>
      </c>
      <c r="I8">
        <v>612654</v>
      </c>
      <c r="J8">
        <v>6</v>
      </c>
      <c r="K8">
        <v>144301</v>
      </c>
      <c r="M8" s="5">
        <f t="shared" si="1"/>
        <v>1.0402074867200178E-4</v>
      </c>
      <c r="N8" s="5">
        <f t="shared" si="2"/>
        <v>0.94326708367429024</v>
      </c>
      <c r="O8" s="5">
        <f t="shared" si="3"/>
        <v>3.4673582890667257E-5</v>
      </c>
      <c r="P8" s="5">
        <f t="shared" si="4"/>
        <v>5.6594221994147098E-2</v>
      </c>
      <c r="Q8" s="5">
        <f t="shared" si="5"/>
        <v>3.6260048765178765E-3</v>
      </c>
      <c r="R8" s="5">
        <f t="shared" si="6"/>
        <v>2.2724895187053889E-3</v>
      </c>
      <c r="S8" s="5">
        <f t="shared" si="7"/>
        <v>8.0889039100660656E-3</v>
      </c>
      <c r="T8" s="5">
        <f t="shared" si="8"/>
        <v>0.98601260169471072</v>
      </c>
      <c r="U8" s="5">
        <f t="shared" si="9"/>
        <v>4.1578024628049919E-5</v>
      </c>
      <c r="V8" s="5">
        <f t="shared" si="10"/>
        <v>0.99995842197537199</v>
      </c>
    </row>
    <row r="9" spans="1:22" x14ac:dyDescent="0.25">
      <c r="A9">
        <v>2012</v>
      </c>
      <c r="B9">
        <v>18</v>
      </c>
      <c r="C9">
        <v>136303</v>
      </c>
      <c r="D9">
        <v>4</v>
      </c>
      <c r="E9">
        <v>8721</v>
      </c>
      <c r="F9">
        <v>2410</v>
      </c>
      <c r="G9">
        <v>681</v>
      </c>
      <c r="H9">
        <v>4687</v>
      </c>
      <c r="I9">
        <v>609792</v>
      </c>
      <c r="J9">
        <v>8</v>
      </c>
      <c r="K9">
        <v>143278</v>
      </c>
      <c r="M9" s="5">
        <f t="shared" si="1"/>
        <v>1.2409856183555562E-4</v>
      </c>
      <c r="N9" s="5">
        <f t="shared" si="2"/>
        <v>0.93972257077065202</v>
      </c>
      <c r="O9" s="5">
        <f t="shared" si="3"/>
        <v>2.7577458185679027E-5</v>
      </c>
      <c r="P9" s="5">
        <f t="shared" si="4"/>
        <v>6.0125753209326699E-2</v>
      </c>
      <c r="Q9" s="5">
        <f t="shared" si="5"/>
        <v>3.9023916317178619E-3</v>
      </c>
      <c r="R9" s="5">
        <f t="shared" si="6"/>
        <v>1.1027090046472465E-3</v>
      </c>
      <c r="S9" s="5">
        <f t="shared" si="7"/>
        <v>7.5894230613533691E-3</v>
      </c>
      <c r="T9" s="5">
        <f t="shared" si="8"/>
        <v>0.98740547630228148</v>
      </c>
      <c r="U9" s="5">
        <f t="shared" si="9"/>
        <v>5.5832391161732477E-5</v>
      </c>
      <c r="V9" s="5">
        <f t="shared" si="10"/>
        <v>0.99994416760883831</v>
      </c>
    </row>
    <row r="10" spans="1:22" x14ac:dyDescent="0.25">
      <c r="A10">
        <v>2011</v>
      </c>
      <c r="B10">
        <v>22</v>
      </c>
      <c r="C10">
        <v>136076</v>
      </c>
      <c r="D10">
        <v>2</v>
      </c>
      <c r="E10">
        <v>9058</v>
      </c>
      <c r="F10">
        <v>2642</v>
      </c>
      <c r="G10">
        <v>346</v>
      </c>
      <c r="H10">
        <v>3788</v>
      </c>
      <c r="I10">
        <v>596947</v>
      </c>
      <c r="J10">
        <v>8</v>
      </c>
      <c r="K10">
        <v>145672</v>
      </c>
      <c r="M10" s="5">
        <f t="shared" si="1"/>
        <v>1.5155899089268246E-4</v>
      </c>
      <c r="N10" s="5">
        <f t="shared" si="2"/>
        <v>0.93743369294148449</v>
      </c>
      <c r="O10" s="5">
        <f t="shared" si="3"/>
        <v>1.377809008115295E-5</v>
      </c>
      <c r="P10" s="5">
        <f t="shared" si="4"/>
        <v>6.2400969977541715E-2</v>
      </c>
      <c r="Q10" s="5">
        <f t="shared" si="5"/>
        <v>4.3761791417587202E-3</v>
      </c>
      <c r="R10" s="5">
        <f t="shared" si="6"/>
        <v>5.7311051591541157E-4</v>
      </c>
      <c r="S10" s="5">
        <f t="shared" si="7"/>
        <v>6.2744006771317312E-3</v>
      </c>
      <c r="T10" s="5">
        <f t="shared" si="8"/>
        <v>0.98877630966519414</v>
      </c>
      <c r="U10" s="5">
        <f t="shared" si="9"/>
        <v>5.4914881933003843E-5</v>
      </c>
      <c r="V10" s="5">
        <f t="shared" si="10"/>
        <v>0.99994508511806701</v>
      </c>
    </row>
    <row r="11" spans="1:22" x14ac:dyDescent="0.25">
      <c r="A11">
        <v>2010</v>
      </c>
      <c r="B11">
        <v>17</v>
      </c>
      <c r="C11">
        <v>133968</v>
      </c>
      <c r="D11">
        <v>1</v>
      </c>
      <c r="E11">
        <v>9627</v>
      </c>
      <c r="F11">
        <v>2706</v>
      </c>
      <c r="G11">
        <v>138</v>
      </c>
      <c r="H11">
        <v>3307</v>
      </c>
      <c r="I11">
        <v>589034</v>
      </c>
      <c r="J11">
        <v>7</v>
      </c>
      <c r="K11">
        <v>147275</v>
      </c>
      <c r="M11" s="5">
        <f t="shared" si="1"/>
        <v>1.1837368483354571E-4</v>
      </c>
      <c r="N11" s="5">
        <f t="shared" si="2"/>
        <v>0.93284034175179131</v>
      </c>
      <c r="O11" s="5">
        <f t="shared" si="3"/>
        <v>6.9631579313850413E-6</v>
      </c>
      <c r="P11" s="5">
        <f t="shared" si="4"/>
        <v>6.7034321405443797E-2</v>
      </c>
      <c r="Q11" s="5">
        <f t="shared" si="5"/>
        <v>4.5464855465107484E-3</v>
      </c>
      <c r="R11" s="5">
        <f t="shared" si="6"/>
        <v>2.3186068197283199E-4</v>
      </c>
      <c r="S11" s="5">
        <f t="shared" si="7"/>
        <v>5.5562556180011255E-3</v>
      </c>
      <c r="T11" s="5">
        <f t="shared" si="8"/>
        <v>0.98966539815351529</v>
      </c>
      <c r="U11" s="5">
        <f t="shared" si="9"/>
        <v>4.7527871701905192E-5</v>
      </c>
      <c r="V11" s="5">
        <f t="shared" si="10"/>
        <v>0.99995247212829808</v>
      </c>
    </row>
    <row r="12" spans="1:22" x14ac:dyDescent="0.25">
      <c r="A12">
        <v>2009</v>
      </c>
      <c r="B12">
        <v>15</v>
      </c>
      <c r="C12">
        <v>134160</v>
      </c>
      <c r="D12">
        <v>0</v>
      </c>
      <c r="E12">
        <v>10627</v>
      </c>
      <c r="F12">
        <v>2678</v>
      </c>
      <c r="G12">
        <v>43</v>
      </c>
      <c r="H12">
        <v>2638</v>
      </c>
      <c r="I12">
        <v>571629</v>
      </c>
      <c r="J12">
        <v>4</v>
      </c>
      <c r="K12">
        <v>146333</v>
      </c>
      <c r="M12" s="5">
        <f t="shared" si="1"/>
        <v>1.0358972942362675E-4</v>
      </c>
      <c r="N12" s="5">
        <f t="shared" si="2"/>
        <v>0.92650653996491761</v>
      </c>
      <c r="O12" s="5">
        <f t="shared" si="3"/>
        <v>0</v>
      </c>
      <c r="P12" s="5">
        <f t="shared" si="4"/>
        <v>7.3389870305658758E-2</v>
      </c>
      <c r="Q12" s="5">
        <f t="shared" si="5"/>
        <v>4.6413443607146079E-3</v>
      </c>
      <c r="R12" s="5">
        <f t="shared" si="6"/>
        <v>7.4524946792654267E-5</v>
      </c>
      <c r="S12" s="5">
        <f t="shared" si="7"/>
        <v>4.5720188288144639E-3</v>
      </c>
      <c r="T12" s="5">
        <f t="shared" si="8"/>
        <v>0.99071211186367825</v>
      </c>
      <c r="U12" s="5">
        <f t="shared" si="9"/>
        <v>2.733416702542761E-5</v>
      </c>
      <c r="V12" s="5">
        <f t="shared" si="10"/>
        <v>0.99997266583297462</v>
      </c>
    </row>
    <row r="13" spans="1:22" x14ac:dyDescent="0.25">
      <c r="A13">
        <v>2008</v>
      </c>
      <c r="B13">
        <v>9</v>
      </c>
      <c r="C13">
        <v>131955</v>
      </c>
      <c r="D13">
        <v>0</v>
      </c>
      <c r="E13">
        <v>11002</v>
      </c>
      <c r="F13">
        <v>2444</v>
      </c>
      <c r="G13">
        <v>17</v>
      </c>
      <c r="H13">
        <v>2000</v>
      </c>
      <c r="I13">
        <v>545994</v>
      </c>
      <c r="J13">
        <v>0</v>
      </c>
      <c r="K13">
        <v>145288</v>
      </c>
      <c r="M13" s="5">
        <f t="shared" si="1"/>
        <v>6.2952030552718832E-5</v>
      </c>
      <c r="N13" s="5">
        <f t="shared" si="2"/>
        <v>0.92298168795377922</v>
      </c>
      <c r="O13" s="5">
        <f t="shared" si="3"/>
        <v>0</v>
      </c>
      <c r="P13" s="5">
        <f t="shared" si="4"/>
        <v>7.6955360015668064E-2</v>
      </c>
      <c r="Q13" s="5">
        <f t="shared" si="5"/>
        <v>4.4399633030856294E-3</v>
      </c>
      <c r="R13" s="5">
        <f t="shared" si="6"/>
        <v>3.0883541797240463E-5</v>
      </c>
      <c r="S13" s="5">
        <f t="shared" si="7"/>
        <v>3.6333578584988781E-3</v>
      </c>
      <c r="T13" s="5">
        <f t="shared" si="8"/>
        <v>0.9918957952966182</v>
      </c>
      <c r="U13" s="5">
        <f t="shared" si="9"/>
        <v>0</v>
      </c>
      <c r="V13" s="5">
        <f t="shared" si="10"/>
        <v>1</v>
      </c>
    </row>
    <row r="14" spans="1:22" x14ac:dyDescent="0.25">
      <c r="A14">
        <v>2007</v>
      </c>
      <c r="B14">
        <v>4</v>
      </c>
      <c r="C14">
        <v>127031</v>
      </c>
      <c r="D14">
        <v>0</v>
      </c>
      <c r="E14">
        <v>11569</v>
      </c>
      <c r="F14">
        <v>248</v>
      </c>
      <c r="G14">
        <v>4</v>
      </c>
      <c r="H14">
        <v>1058</v>
      </c>
      <c r="I14">
        <v>513375</v>
      </c>
      <c r="J14">
        <v>0</v>
      </c>
      <c r="K14">
        <v>143482</v>
      </c>
      <c r="M14" s="5">
        <f t="shared" si="1"/>
        <v>2.8859195982799921E-5</v>
      </c>
      <c r="N14" s="5">
        <f t="shared" si="2"/>
        <v>0.91650313122276417</v>
      </c>
      <c r="O14" s="5">
        <f t="shared" si="3"/>
        <v>0</v>
      </c>
      <c r="P14" s="5">
        <f t="shared" si="4"/>
        <v>8.3468009581253069E-2</v>
      </c>
      <c r="Q14" s="5">
        <f t="shared" si="5"/>
        <v>4.8184812069518247E-4</v>
      </c>
      <c r="R14" s="5">
        <f t="shared" si="6"/>
        <v>7.7717438821803623E-6</v>
      </c>
      <c r="S14" s="5">
        <f t="shared" si="7"/>
        <v>2.0556262568367061E-3</v>
      </c>
      <c r="T14" s="5">
        <f t="shared" si="8"/>
        <v>0.99745475387858595</v>
      </c>
      <c r="U14" s="5">
        <f t="shared" si="9"/>
        <v>0</v>
      </c>
      <c r="V14" s="5">
        <f t="shared" si="10"/>
        <v>1</v>
      </c>
    </row>
    <row r="15" spans="1:22" x14ac:dyDescent="0.25">
      <c r="A15">
        <v>2006</v>
      </c>
      <c r="B15">
        <v>3</v>
      </c>
      <c r="C15">
        <v>121135</v>
      </c>
      <c r="D15">
        <v>0</v>
      </c>
      <c r="E15">
        <v>11703</v>
      </c>
      <c r="F15">
        <v>214</v>
      </c>
      <c r="G15">
        <v>7</v>
      </c>
      <c r="H15">
        <v>380</v>
      </c>
      <c r="I15">
        <v>471707</v>
      </c>
      <c r="J15">
        <v>1</v>
      </c>
      <c r="K15">
        <v>141880</v>
      </c>
      <c r="M15" s="5">
        <f t="shared" si="1"/>
        <v>2.258338916448988E-5</v>
      </c>
      <c r="N15" s="5">
        <f t="shared" si="2"/>
        <v>0.9118796154801605</v>
      </c>
      <c r="O15" s="5">
        <f t="shared" si="3"/>
        <v>0</v>
      </c>
      <c r="P15" s="5">
        <f t="shared" si="4"/>
        <v>8.8097801130675016E-2</v>
      </c>
      <c r="Q15" s="5">
        <f t="shared" si="5"/>
        <v>4.5309416736536329E-4</v>
      </c>
      <c r="R15" s="5">
        <f t="shared" si="6"/>
        <v>1.4820837250268893E-5</v>
      </c>
      <c r="S15" s="5">
        <f t="shared" si="7"/>
        <v>8.0455973644316843E-4</v>
      </c>
      <c r="T15" s="5">
        <f t="shared" si="8"/>
        <v>0.99872752525894115</v>
      </c>
      <c r="U15" s="5">
        <f t="shared" si="9"/>
        <v>7.0481600778116876E-6</v>
      </c>
      <c r="V15" s="5">
        <f t="shared" si="10"/>
        <v>0.99999295183992221</v>
      </c>
    </row>
    <row r="16" spans="1:22" x14ac:dyDescent="0.25">
      <c r="A16" s="19">
        <f t="shared" ref="A16:A32" si="11">A15-1</f>
        <v>2005</v>
      </c>
      <c r="B16" s="19">
        <f t="shared" ref="B16:B32" si="12">B15</f>
        <v>3</v>
      </c>
      <c r="C16" s="19">
        <f t="shared" ref="C16:C32" si="13">C15</f>
        <v>121135</v>
      </c>
      <c r="D16" s="19">
        <f t="shared" ref="D16:D32" si="14">D15</f>
        <v>0</v>
      </c>
      <c r="E16" s="19">
        <f t="shared" ref="E16:E32" si="15">E15</f>
        <v>11703</v>
      </c>
      <c r="F16" s="19">
        <f t="shared" ref="F16:F32" si="16">F15</f>
        <v>214</v>
      </c>
      <c r="G16" s="19">
        <f t="shared" ref="G16:G32" si="17">G15</f>
        <v>7</v>
      </c>
      <c r="H16" s="19">
        <f t="shared" ref="H16:H32" si="18">H15</f>
        <v>380</v>
      </c>
      <c r="I16" s="19">
        <f t="shared" ref="I16:I32" si="19">I15</f>
        <v>471707</v>
      </c>
      <c r="J16" s="19">
        <f t="shared" ref="J16:J32" si="20">J15</f>
        <v>1</v>
      </c>
      <c r="K16" s="19">
        <f t="shared" ref="K16:K32" si="21">K15</f>
        <v>141880</v>
      </c>
      <c r="M16" s="5">
        <f t="shared" si="1"/>
        <v>2.258338916448988E-5</v>
      </c>
      <c r="N16" s="5">
        <f t="shared" si="2"/>
        <v>0.9118796154801605</v>
      </c>
      <c r="O16" s="5">
        <f t="shared" si="3"/>
        <v>0</v>
      </c>
      <c r="P16" s="5">
        <f t="shared" si="4"/>
        <v>8.8097801130675016E-2</v>
      </c>
      <c r="Q16" s="5">
        <f t="shared" si="5"/>
        <v>4.5309416736536329E-4</v>
      </c>
      <c r="R16" s="5">
        <f t="shared" si="6"/>
        <v>1.4820837250268893E-5</v>
      </c>
      <c r="S16" s="5">
        <f t="shared" si="7"/>
        <v>8.0455973644316843E-4</v>
      </c>
      <c r="T16" s="5">
        <f t="shared" si="8"/>
        <v>0.99872752525894115</v>
      </c>
      <c r="U16" s="5">
        <f t="shared" si="9"/>
        <v>7.0481600778116876E-6</v>
      </c>
      <c r="V16" s="5">
        <f t="shared" si="10"/>
        <v>0.99999295183992221</v>
      </c>
    </row>
    <row r="17" spans="1:22" x14ac:dyDescent="0.25">
      <c r="A17" s="19">
        <f t="shared" si="11"/>
        <v>2004</v>
      </c>
      <c r="B17" s="19">
        <f t="shared" si="12"/>
        <v>3</v>
      </c>
      <c r="C17" s="19">
        <f t="shared" si="13"/>
        <v>121135</v>
      </c>
      <c r="D17" s="19">
        <f t="shared" si="14"/>
        <v>0</v>
      </c>
      <c r="E17" s="19">
        <f t="shared" si="15"/>
        <v>11703</v>
      </c>
      <c r="F17" s="19">
        <f t="shared" si="16"/>
        <v>214</v>
      </c>
      <c r="G17" s="19">
        <f t="shared" si="17"/>
        <v>7</v>
      </c>
      <c r="H17" s="19">
        <f t="shared" si="18"/>
        <v>380</v>
      </c>
      <c r="I17" s="19">
        <f t="shared" si="19"/>
        <v>471707</v>
      </c>
      <c r="J17" s="19">
        <f t="shared" si="20"/>
        <v>1</v>
      </c>
      <c r="K17" s="19">
        <f t="shared" si="21"/>
        <v>141880</v>
      </c>
      <c r="M17" s="5">
        <f t="shared" si="1"/>
        <v>2.258338916448988E-5</v>
      </c>
      <c r="N17" s="5">
        <f t="shared" si="2"/>
        <v>0.9118796154801605</v>
      </c>
      <c r="O17" s="5">
        <f t="shared" si="3"/>
        <v>0</v>
      </c>
      <c r="P17" s="5">
        <f t="shared" si="4"/>
        <v>8.8097801130675016E-2</v>
      </c>
      <c r="Q17" s="5">
        <f t="shared" si="5"/>
        <v>4.5309416736536329E-4</v>
      </c>
      <c r="R17" s="5">
        <f t="shared" si="6"/>
        <v>1.4820837250268893E-5</v>
      </c>
      <c r="S17" s="5">
        <f t="shared" si="7"/>
        <v>8.0455973644316843E-4</v>
      </c>
      <c r="T17" s="5">
        <f t="shared" si="8"/>
        <v>0.99872752525894115</v>
      </c>
      <c r="U17" s="5">
        <f t="shared" si="9"/>
        <v>7.0481600778116876E-6</v>
      </c>
      <c r="V17" s="5">
        <f t="shared" si="10"/>
        <v>0.99999295183992221</v>
      </c>
    </row>
    <row r="18" spans="1:22" x14ac:dyDescent="0.25">
      <c r="A18" s="19">
        <f t="shared" si="11"/>
        <v>2003</v>
      </c>
      <c r="B18" s="19">
        <f t="shared" si="12"/>
        <v>3</v>
      </c>
      <c r="C18" s="19">
        <f t="shared" si="13"/>
        <v>121135</v>
      </c>
      <c r="D18" s="19">
        <f t="shared" si="14"/>
        <v>0</v>
      </c>
      <c r="E18" s="19">
        <f t="shared" si="15"/>
        <v>11703</v>
      </c>
      <c r="F18" s="19">
        <f t="shared" si="16"/>
        <v>214</v>
      </c>
      <c r="G18" s="19">
        <f t="shared" si="17"/>
        <v>7</v>
      </c>
      <c r="H18" s="19">
        <f t="shared" si="18"/>
        <v>380</v>
      </c>
      <c r="I18" s="19">
        <f t="shared" si="19"/>
        <v>471707</v>
      </c>
      <c r="J18" s="19">
        <f t="shared" si="20"/>
        <v>1</v>
      </c>
      <c r="K18" s="19">
        <f t="shared" si="21"/>
        <v>141880</v>
      </c>
      <c r="M18" s="5">
        <f t="shared" si="1"/>
        <v>2.258338916448988E-5</v>
      </c>
      <c r="N18" s="5">
        <f t="shared" si="2"/>
        <v>0.9118796154801605</v>
      </c>
      <c r="O18" s="5">
        <f t="shared" si="3"/>
        <v>0</v>
      </c>
      <c r="P18" s="5">
        <f t="shared" si="4"/>
        <v>8.8097801130675016E-2</v>
      </c>
      <c r="Q18" s="5">
        <f t="shared" si="5"/>
        <v>4.5309416736536329E-4</v>
      </c>
      <c r="R18" s="5">
        <f t="shared" si="6"/>
        <v>1.4820837250268893E-5</v>
      </c>
      <c r="S18" s="5">
        <f t="shared" si="7"/>
        <v>8.0455973644316843E-4</v>
      </c>
      <c r="T18" s="5">
        <f t="shared" si="8"/>
        <v>0.99872752525894115</v>
      </c>
      <c r="U18" s="5">
        <f t="shared" si="9"/>
        <v>7.0481600778116876E-6</v>
      </c>
      <c r="V18" s="5">
        <f t="shared" si="10"/>
        <v>0.99999295183992221</v>
      </c>
    </row>
    <row r="19" spans="1:22" x14ac:dyDescent="0.25">
      <c r="A19" s="19">
        <f t="shared" si="11"/>
        <v>2002</v>
      </c>
      <c r="B19" s="19">
        <f t="shared" si="12"/>
        <v>3</v>
      </c>
      <c r="C19" s="19">
        <f t="shared" si="13"/>
        <v>121135</v>
      </c>
      <c r="D19" s="19">
        <f t="shared" si="14"/>
        <v>0</v>
      </c>
      <c r="E19" s="19">
        <f t="shared" si="15"/>
        <v>11703</v>
      </c>
      <c r="F19" s="19">
        <f t="shared" si="16"/>
        <v>214</v>
      </c>
      <c r="G19" s="19">
        <f t="shared" si="17"/>
        <v>7</v>
      </c>
      <c r="H19" s="19">
        <f t="shared" si="18"/>
        <v>380</v>
      </c>
      <c r="I19" s="19">
        <f t="shared" si="19"/>
        <v>471707</v>
      </c>
      <c r="J19" s="19">
        <f t="shared" si="20"/>
        <v>1</v>
      </c>
      <c r="K19" s="19">
        <f t="shared" si="21"/>
        <v>141880</v>
      </c>
      <c r="M19" s="5">
        <f t="shared" si="1"/>
        <v>2.258338916448988E-5</v>
      </c>
      <c r="N19" s="5">
        <f t="shared" si="2"/>
        <v>0.9118796154801605</v>
      </c>
      <c r="O19" s="5">
        <f t="shared" si="3"/>
        <v>0</v>
      </c>
      <c r="P19" s="5">
        <f t="shared" si="4"/>
        <v>8.8097801130675016E-2</v>
      </c>
      <c r="Q19" s="5">
        <f t="shared" si="5"/>
        <v>4.5309416736536329E-4</v>
      </c>
      <c r="R19" s="5">
        <f t="shared" si="6"/>
        <v>1.4820837250268893E-5</v>
      </c>
      <c r="S19" s="5">
        <f t="shared" si="7"/>
        <v>8.0455973644316843E-4</v>
      </c>
      <c r="T19" s="5">
        <f t="shared" si="8"/>
        <v>0.99872752525894115</v>
      </c>
      <c r="U19" s="5">
        <f t="shared" si="9"/>
        <v>7.0481600778116876E-6</v>
      </c>
      <c r="V19" s="5">
        <f t="shared" si="10"/>
        <v>0.99999295183992221</v>
      </c>
    </row>
    <row r="20" spans="1:22" x14ac:dyDescent="0.25">
      <c r="A20" s="19">
        <f t="shared" si="11"/>
        <v>2001</v>
      </c>
      <c r="B20" s="19">
        <f t="shared" si="12"/>
        <v>3</v>
      </c>
      <c r="C20" s="19">
        <f t="shared" si="13"/>
        <v>121135</v>
      </c>
      <c r="D20" s="19">
        <f t="shared" si="14"/>
        <v>0</v>
      </c>
      <c r="E20" s="19">
        <f t="shared" si="15"/>
        <v>11703</v>
      </c>
      <c r="F20" s="19">
        <f t="shared" si="16"/>
        <v>214</v>
      </c>
      <c r="G20" s="19">
        <f t="shared" si="17"/>
        <v>7</v>
      </c>
      <c r="H20" s="19">
        <f t="shared" si="18"/>
        <v>380</v>
      </c>
      <c r="I20" s="19">
        <f t="shared" si="19"/>
        <v>471707</v>
      </c>
      <c r="J20" s="19">
        <f t="shared" si="20"/>
        <v>1</v>
      </c>
      <c r="K20" s="19">
        <f t="shared" si="21"/>
        <v>141880</v>
      </c>
      <c r="M20" s="5">
        <f t="shared" si="1"/>
        <v>2.258338916448988E-5</v>
      </c>
      <c r="N20" s="5">
        <f t="shared" si="2"/>
        <v>0.9118796154801605</v>
      </c>
      <c r="O20" s="5">
        <f t="shared" si="3"/>
        <v>0</v>
      </c>
      <c r="P20" s="5">
        <f t="shared" si="4"/>
        <v>8.8097801130675016E-2</v>
      </c>
      <c r="Q20" s="5">
        <f t="shared" si="5"/>
        <v>4.5309416736536329E-4</v>
      </c>
      <c r="R20" s="5">
        <f t="shared" si="6"/>
        <v>1.4820837250268893E-5</v>
      </c>
      <c r="S20" s="5">
        <f t="shared" si="7"/>
        <v>8.0455973644316843E-4</v>
      </c>
      <c r="T20" s="5">
        <f t="shared" si="8"/>
        <v>0.99872752525894115</v>
      </c>
      <c r="U20" s="5">
        <f t="shared" si="9"/>
        <v>7.0481600778116876E-6</v>
      </c>
      <c r="V20" s="5">
        <f t="shared" si="10"/>
        <v>0.99999295183992221</v>
      </c>
    </row>
    <row r="21" spans="1:22" x14ac:dyDescent="0.25">
      <c r="A21" s="19">
        <f t="shared" si="11"/>
        <v>2000</v>
      </c>
      <c r="B21" s="19">
        <f t="shared" si="12"/>
        <v>3</v>
      </c>
      <c r="C21" s="19">
        <f t="shared" si="13"/>
        <v>121135</v>
      </c>
      <c r="D21" s="19">
        <f t="shared" si="14"/>
        <v>0</v>
      </c>
      <c r="E21" s="19">
        <f t="shared" si="15"/>
        <v>11703</v>
      </c>
      <c r="F21" s="19">
        <f t="shared" si="16"/>
        <v>214</v>
      </c>
      <c r="G21" s="19">
        <f t="shared" si="17"/>
        <v>7</v>
      </c>
      <c r="H21" s="19">
        <f t="shared" si="18"/>
        <v>380</v>
      </c>
      <c r="I21" s="19">
        <f t="shared" si="19"/>
        <v>471707</v>
      </c>
      <c r="J21" s="19">
        <f t="shared" si="20"/>
        <v>1</v>
      </c>
      <c r="K21" s="19">
        <f t="shared" si="21"/>
        <v>141880</v>
      </c>
      <c r="M21" s="5">
        <f t="shared" si="1"/>
        <v>2.258338916448988E-5</v>
      </c>
      <c r="N21" s="5">
        <f t="shared" si="2"/>
        <v>0.9118796154801605</v>
      </c>
      <c r="O21" s="5">
        <f t="shared" si="3"/>
        <v>0</v>
      </c>
      <c r="P21" s="5">
        <f t="shared" si="4"/>
        <v>8.8097801130675016E-2</v>
      </c>
      <c r="Q21" s="5">
        <f t="shared" si="5"/>
        <v>4.5309416736536329E-4</v>
      </c>
      <c r="R21" s="5">
        <f t="shared" si="6"/>
        <v>1.4820837250268893E-5</v>
      </c>
      <c r="S21" s="5">
        <f t="shared" si="7"/>
        <v>8.0455973644316843E-4</v>
      </c>
      <c r="T21" s="5">
        <f t="shared" si="8"/>
        <v>0.99872752525894115</v>
      </c>
      <c r="U21" s="5">
        <f t="shared" si="9"/>
        <v>7.0481600778116876E-6</v>
      </c>
      <c r="V21" s="5">
        <f t="shared" si="10"/>
        <v>0.99999295183992221</v>
      </c>
    </row>
    <row r="22" spans="1:22" x14ac:dyDescent="0.25">
      <c r="A22" s="19">
        <f t="shared" si="11"/>
        <v>1999</v>
      </c>
      <c r="B22" s="19">
        <f t="shared" si="12"/>
        <v>3</v>
      </c>
      <c r="C22" s="19">
        <f t="shared" si="13"/>
        <v>121135</v>
      </c>
      <c r="D22" s="19">
        <f t="shared" si="14"/>
        <v>0</v>
      </c>
      <c r="E22" s="19">
        <f t="shared" si="15"/>
        <v>11703</v>
      </c>
      <c r="F22" s="19">
        <f t="shared" si="16"/>
        <v>214</v>
      </c>
      <c r="G22" s="19">
        <f t="shared" si="17"/>
        <v>7</v>
      </c>
      <c r="H22" s="19">
        <f t="shared" si="18"/>
        <v>380</v>
      </c>
      <c r="I22" s="19">
        <f t="shared" si="19"/>
        <v>471707</v>
      </c>
      <c r="J22" s="19">
        <f t="shared" si="20"/>
        <v>1</v>
      </c>
      <c r="K22" s="19">
        <f t="shared" si="21"/>
        <v>141880</v>
      </c>
      <c r="M22" s="5">
        <f t="shared" si="1"/>
        <v>2.258338916448988E-5</v>
      </c>
      <c r="N22" s="5">
        <f t="shared" si="2"/>
        <v>0.9118796154801605</v>
      </c>
      <c r="O22" s="5">
        <f t="shared" si="3"/>
        <v>0</v>
      </c>
      <c r="P22" s="5">
        <f t="shared" si="4"/>
        <v>8.8097801130675016E-2</v>
      </c>
      <c r="Q22" s="5">
        <f t="shared" si="5"/>
        <v>4.5309416736536329E-4</v>
      </c>
      <c r="R22" s="5">
        <f t="shared" si="6"/>
        <v>1.4820837250268893E-5</v>
      </c>
      <c r="S22" s="5">
        <f t="shared" si="7"/>
        <v>8.0455973644316843E-4</v>
      </c>
      <c r="T22" s="5">
        <f t="shared" si="8"/>
        <v>0.99872752525894115</v>
      </c>
      <c r="U22" s="5">
        <f t="shared" si="9"/>
        <v>7.0481600778116876E-6</v>
      </c>
      <c r="V22" s="5">
        <f t="shared" si="10"/>
        <v>0.99999295183992221</v>
      </c>
    </row>
    <row r="23" spans="1:22" x14ac:dyDescent="0.25">
      <c r="A23" s="19">
        <f t="shared" si="11"/>
        <v>1998</v>
      </c>
      <c r="B23" s="19">
        <f t="shared" si="12"/>
        <v>3</v>
      </c>
      <c r="C23" s="19">
        <f t="shared" si="13"/>
        <v>121135</v>
      </c>
      <c r="D23" s="19">
        <f t="shared" si="14"/>
        <v>0</v>
      </c>
      <c r="E23" s="19">
        <f t="shared" si="15"/>
        <v>11703</v>
      </c>
      <c r="F23" s="19">
        <f t="shared" si="16"/>
        <v>214</v>
      </c>
      <c r="G23" s="19">
        <f t="shared" si="17"/>
        <v>7</v>
      </c>
      <c r="H23" s="19">
        <f t="shared" si="18"/>
        <v>380</v>
      </c>
      <c r="I23" s="19">
        <f t="shared" si="19"/>
        <v>471707</v>
      </c>
      <c r="J23" s="19">
        <f t="shared" si="20"/>
        <v>1</v>
      </c>
      <c r="K23" s="19">
        <f t="shared" si="21"/>
        <v>141880</v>
      </c>
      <c r="M23" s="5">
        <f t="shared" si="1"/>
        <v>2.258338916448988E-5</v>
      </c>
      <c r="N23" s="5">
        <f t="shared" si="2"/>
        <v>0.9118796154801605</v>
      </c>
      <c r="O23" s="5">
        <f t="shared" si="3"/>
        <v>0</v>
      </c>
      <c r="P23" s="5">
        <f t="shared" si="4"/>
        <v>8.8097801130675016E-2</v>
      </c>
      <c r="Q23" s="5">
        <f t="shared" si="5"/>
        <v>4.5309416736536329E-4</v>
      </c>
      <c r="R23" s="5">
        <f t="shared" si="6"/>
        <v>1.4820837250268893E-5</v>
      </c>
      <c r="S23" s="5">
        <f t="shared" si="7"/>
        <v>8.0455973644316843E-4</v>
      </c>
      <c r="T23" s="5">
        <f t="shared" si="8"/>
        <v>0.99872752525894115</v>
      </c>
      <c r="U23" s="5">
        <f t="shared" si="9"/>
        <v>7.0481600778116876E-6</v>
      </c>
      <c r="V23" s="5">
        <f t="shared" si="10"/>
        <v>0.99999295183992221</v>
      </c>
    </row>
    <row r="24" spans="1:22" x14ac:dyDescent="0.25">
      <c r="A24" s="19">
        <f t="shared" si="11"/>
        <v>1997</v>
      </c>
      <c r="B24" s="19">
        <f t="shared" si="12"/>
        <v>3</v>
      </c>
      <c r="C24" s="19">
        <f t="shared" si="13"/>
        <v>121135</v>
      </c>
      <c r="D24" s="19">
        <f t="shared" si="14"/>
        <v>0</v>
      </c>
      <c r="E24" s="19">
        <f t="shared" si="15"/>
        <v>11703</v>
      </c>
      <c r="F24" s="19">
        <f t="shared" si="16"/>
        <v>214</v>
      </c>
      <c r="G24" s="19">
        <f t="shared" si="17"/>
        <v>7</v>
      </c>
      <c r="H24" s="19">
        <f t="shared" si="18"/>
        <v>380</v>
      </c>
      <c r="I24" s="19">
        <f t="shared" si="19"/>
        <v>471707</v>
      </c>
      <c r="J24" s="19">
        <f t="shared" si="20"/>
        <v>1</v>
      </c>
      <c r="K24" s="19">
        <f t="shared" si="21"/>
        <v>141880</v>
      </c>
      <c r="M24" s="5">
        <f t="shared" si="1"/>
        <v>2.258338916448988E-5</v>
      </c>
      <c r="N24" s="5">
        <f t="shared" si="2"/>
        <v>0.9118796154801605</v>
      </c>
      <c r="O24" s="5">
        <f t="shared" si="3"/>
        <v>0</v>
      </c>
      <c r="P24" s="5">
        <f t="shared" si="4"/>
        <v>8.8097801130675016E-2</v>
      </c>
      <c r="Q24" s="5">
        <f t="shared" si="5"/>
        <v>4.5309416736536329E-4</v>
      </c>
      <c r="R24" s="5">
        <f t="shared" si="6"/>
        <v>1.4820837250268893E-5</v>
      </c>
      <c r="S24" s="5">
        <f t="shared" si="7"/>
        <v>8.0455973644316843E-4</v>
      </c>
      <c r="T24" s="5">
        <f t="shared" si="8"/>
        <v>0.99872752525894115</v>
      </c>
      <c r="U24" s="5">
        <f t="shared" si="9"/>
        <v>7.0481600778116876E-6</v>
      </c>
      <c r="V24" s="5">
        <f t="shared" si="10"/>
        <v>0.99999295183992221</v>
      </c>
    </row>
    <row r="25" spans="1:22" x14ac:dyDescent="0.25">
      <c r="A25" s="19">
        <f t="shared" si="11"/>
        <v>1996</v>
      </c>
      <c r="B25" s="19">
        <f t="shared" si="12"/>
        <v>3</v>
      </c>
      <c r="C25" s="19">
        <f t="shared" si="13"/>
        <v>121135</v>
      </c>
      <c r="D25" s="19">
        <f t="shared" si="14"/>
        <v>0</v>
      </c>
      <c r="E25" s="19">
        <f t="shared" si="15"/>
        <v>11703</v>
      </c>
      <c r="F25" s="19">
        <f t="shared" si="16"/>
        <v>214</v>
      </c>
      <c r="G25" s="19">
        <f t="shared" si="17"/>
        <v>7</v>
      </c>
      <c r="H25" s="19">
        <f t="shared" si="18"/>
        <v>380</v>
      </c>
      <c r="I25" s="19">
        <f t="shared" si="19"/>
        <v>471707</v>
      </c>
      <c r="J25" s="19">
        <f t="shared" si="20"/>
        <v>1</v>
      </c>
      <c r="K25" s="19">
        <f t="shared" si="21"/>
        <v>141880</v>
      </c>
      <c r="M25" s="5">
        <f t="shared" si="1"/>
        <v>2.258338916448988E-5</v>
      </c>
      <c r="N25" s="5">
        <f t="shared" si="2"/>
        <v>0.9118796154801605</v>
      </c>
      <c r="O25" s="5">
        <f t="shared" si="3"/>
        <v>0</v>
      </c>
      <c r="P25" s="5">
        <f t="shared" si="4"/>
        <v>8.8097801130675016E-2</v>
      </c>
      <c r="Q25" s="5">
        <f t="shared" si="5"/>
        <v>4.5309416736536329E-4</v>
      </c>
      <c r="R25" s="5">
        <f t="shared" si="6"/>
        <v>1.4820837250268893E-5</v>
      </c>
      <c r="S25" s="5">
        <f t="shared" si="7"/>
        <v>8.0455973644316843E-4</v>
      </c>
      <c r="T25" s="5">
        <f t="shared" si="8"/>
        <v>0.99872752525894115</v>
      </c>
      <c r="U25" s="5">
        <f t="shared" si="9"/>
        <v>7.0481600778116876E-6</v>
      </c>
      <c r="V25" s="5">
        <f t="shared" si="10"/>
        <v>0.99999295183992221</v>
      </c>
    </row>
    <row r="26" spans="1:22" x14ac:dyDescent="0.25">
      <c r="A26" s="19">
        <f t="shared" si="11"/>
        <v>1995</v>
      </c>
      <c r="B26" s="19">
        <f t="shared" si="12"/>
        <v>3</v>
      </c>
      <c r="C26" s="19">
        <f t="shared" si="13"/>
        <v>121135</v>
      </c>
      <c r="D26" s="19">
        <f t="shared" si="14"/>
        <v>0</v>
      </c>
      <c r="E26" s="19">
        <f t="shared" si="15"/>
        <v>11703</v>
      </c>
      <c r="F26" s="19">
        <f t="shared" si="16"/>
        <v>214</v>
      </c>
      <c r="G26" s="19">
        <f t="shared" si="17"/>
        <v>7</v>
      </c>
      <c r="H26" s="19">
        <f t="shared" si="18"/>
        <v>380</v>
      </c>
      <c r="I26" s="19">
        <f t="shared" si="19"/>
        <v>471707</v>
      </c>
      <c r="J26" s="19">
        <f t="shared" si="20"/>
        <v>1</v>
      </c>
      <c r="K26" s="19">
        <f t="shared" si="21"/>
        <v>141880</v>
      </c>
      <c r="M26" s="5">
        <f t="shared" si="1"/>
        <v>2.258338916448988E-5</v>
      </c>
      <c r="N26" s="5">
        <f t="shared" si="2"/>
        <v>0.9118796154801605</v>
      </c>
      <c r="O26" s="5">
        <f t="shared" si="3"/>
        <v>0</v>
      </c>
      <c r="P26" s="5">
        <f t="shared" si="4"/>
        <v>8.8097801130675016E-2</v>
      </c>
      <c r="Q26" s="5">
        <f t="shared" si="5"/>
        <v>4.5309416736536329E-4</v>
      </c>
      <c r="R26" s="5">
        <f t="shared" si="6"/>
        <v>1.4820837250268893E-5</v>
      </c>
      <c r="S26" s="5">
        <f t="shared" si="7"/>
        <v>8.0455973644316843E-4</v>
      </c>
      <c r="T26" s="5">
        <f t="shared" si="8"/>
        <v>0.99872752525894115</v>
      </c>
      <c r="U26" s="5">
        <f t="shared" si="9"/>
        <v>7.0481600778116876E-6</v>
      </c>
      <c r="V26" s="5">
        <f t="shared" si="10"/>
        <v>0.99999295183992221</v>
      </c>
    </row>
    <row r="27" spans="1:22" x14ac:dyDescent="0.25">
      <c r="A27" s="19">
        <f t="shared" si="11"/>
        <v>1994</v>
      </c>
      <c r="B27" s="19">
        <f t="shared" si="12"/>
        <v>3</v>
      </c>
      <c r="C27" s="19">
        <f t="shared" si="13"/>
        <v>121135</v>
      </c>
      <c r="D27" s="19">
        <f t="shared" si="14"/>
        <v>0</v>
      </c>
      <c r="E27" s="19">
        <f t="shared" si="15"/>
        <v>11703</v>
      </c>
      <c r="F27" s="19">
        <f t="shared" si="16"/>
        <v>214</v>
      </c>
      <c r="G27" s="19">
        <f t="shared" si="17"/>
        <v>7</v>
      </c>
      <c r="H27" s="19">
        <f t="shared" si="18"/>
        <v>380</v>
      </c>
      <c r="I27" s="19">
        <f t="shared" si="19"/>
        <v>471707</v>
      </c>
      <c r="J27" s="19">
        <f t="shared" si="20"/>
        <v>1</v>
      </c>
      <c r="K27" s="19">
        <f t="shared" si="21"/>
        <v>141880</v>
      </c>
      <c r="M27" s="5">
        <f t="shared" si="1"/>
        <v>2.258338916448988E-5</v>
      </c>
      <c r="N27" s="5">
        <f t="shared" si="2"/>
        <v>0.9118796154801605</v>
      </c>
      <c r="O27" s="5">
        <f t="shared" si="3"/>
        <v>0</v>
      </c>
      <c r="P27" s="5">
        <f t="shared" si="4"/>
        <v>8.8097801130675016E-2</v>
      </c>
      <c r="Q27" s="5">
        <f t="shared" si="5"/>
        <v>4.5309416736536329E-4</v>
      </c>
      <c r="R27" s="5">
        <f t="shared" si="6"/>
        <v>1.4820837250268893E-5</v>
      </c>
      <c r="S27" s="5">
        <f t="shared" si="7"/>
        <v>8.0455973644316843E-4</v>
      </c>
      <c r="T27" s="5">
        <f t="shared" si="8"/>
        <v>0.99872752525894115</v>
      </c>
      <c r="U27" s="5">
        <f t="shared" si="9"/>
        <v>7.0481600778116876E-6</v>
      </c>
      <c r="V27" s="5">
        <f t="shared" si="10"/>
        <v>0.99999295183992221</v>
      </c>
    </row>
    <row r="28" spans="1:22" x14ac:dyDescent="0.25">
      <c r="A28" s="19">
        <f t="shared" si="11"/>
        <v>1993</v>
      </c>
      <c r="B28" s="19">
        <f t="shared" si="12"/>
        <v>3</v>
      </c>
      <c r="C28" s="19">
        <f t="shared" si="13"/>
        <v>121135</v>
      </c>
      <c r="D28" s="19">
        <f t="shared" si="14"/>
        <v>0</v>
      </c>
      <c r="E28" s="19">
        <f t="shared" si="15"/>
        <v>11703</v>
      </c>
      <c r="F28" s="19">
        <f t="shared" si="16"/>
        <v>214</v>
      </c>
      <c r="G28" s="19">
        <f t="shared" si="17"/>
        <v>7</v>
      </c>
      <c r="H28" s="19">
        <f t="shared" si="18"/>
        <v>380</v>
      </c>
      <c r="I28" s="19">
        <f t="shared" si="19"/>
        <v>471707</v>
      </c>
      <c r="J28" s="19">
        <f t="shared" si="20"/>
        <v>1</v>
      </c>
      <c r="K28" s="19">
        <f t="shared" si="21"/>
        <v>141880</v>
      </c>
      <c r="M28" s="5">
        <f t="shared" si="1"/>
        <v>2.258338916448988E-5</v>
      </c>
      <c r="N28" s="5">
        <f t="shared" si="2"/>
        <v>0.9118796154801605</v>
      </c>
      <c r="O28" s="5">
        <f t="shared" si="3"/>
        <v>0</v>
      </c>
      <c r="P28" s="5">
        <f t="shared" si="4"/>
        <v>8.8097801130675016E-2</v>
      </c>
      <c r="Q28" s="5">
        <f t="shared" si="5"/>
        <v>4.5309416736536329E-4</v>
      </c>
      <c r="R28" s="5">
        <f t="shared" si="6"/>
        <v>1.4820837250268893E-5</v>
      </c>
      <c r="S28" s="5">
        <f t="shared" si="7"/>
        <v>8.0455973644316843E-4</v>
      </c>
      <c r="T28" s="5">
        <f t="shared" si="8"/>
        <v>0.99872752525894115</v>
      </c>
      <c r="U28" s="5">
        <f t="shared" si="9"/>
        <v>7.0481600778116876E-6</v>
      </c>
      <c r="V28" s="5">
        <f t="shared" si="10"/>
        <v>0.99999295183992221</v>
      </c>
    </row>
    <row r="29" spans="1:22" x14ac:dyDescent="0.25">
      <c r="A29" s="19">
        <f t="shared" si="11"/>
        <v>1992</v>
      </c>
      <c r="B29" s="19">
        <f t="shared" si="12"/>
        <v>3</v>
      </c>
      <c r="C29" s="19">
        <f t="shared" si="13"/>
        <v>121135</v>
      </c>
      <c r="D29" s="19">
        <f t="shared" si="14"/>
        <v>0</v>
      </c>
      <c r="E29" s="19">
        <f t="shared" si="15"/>
        <v>11703</v>
      </c>
      <c r="F29" s="19">
        <f t="shared" si="16"/>
        <v>214</v>
      </c>
      <c r="G29" s="19">
        <f t="shared" si="17"/>
        <v>7</v>
      </c>
      <c r="H29" s="19">
        <f t="shared" si="18"/>
        <v>380</v>
      </c>
      <c r="I29" s="19">
        <f t="shared" si="19"/>
        <v>471707</v>
      </c>
      <c r="J29" s="19">
        <f t="shared" si="20"/>
        <v>1</v>
      </c>
      <c r="K29" s="19">
        <f t="shared" si="21"/>
        <v>141880</v>
      </c>
      <c r="M29" s="5">
        <f t="shared" si="1"/>
        <v>2.258338916448988E-5</v>
      </c>
      <c r="N29" s="5">
        <f t="shared" si="2"/>
        <v>0.9118796154801605</v>
      </c>
      <c r="O29" s="5">
        <f t="shared" si="3"/>
        <v>0</v>
      </c>
      <c r="P29" s="5">
        <f t="shared" si="4"/>
        <v>8.8097801130675016E-2</v>
      </c>
      <c r="Q29" s="5">
        <f t="shared" si="5"/>
        <v>4.5309416736536329E-4</v>
      </c>
      <c r="R29" s="5">
        <f t="shared" si="6"/>
        <v>1.4820837250268893E-5</v>
      </c>
      <c r="S29" s="5">
        <f t="shared" si="7"/>
        <v>8.0455973644316843E-4</v>
      </c>
      <c r="T29" s="5">
        <f t="shared" si="8"/>
        <v>0.99872752525894115</v>
      </c>
      <c r="U29" s="5">
        <f t="shared" si="9"/>
        <v>7.0481600778116876E-6</v>
      </c>
      <c r="V29" s="5">
        <f t="shared" si="10"/>
        <v>0.99999295183992221</v>
      </c>
    </row>
    <row r="30" spans="1:22" x14ac:dyDescent="0.25">
      <c r="A30" s="19">
        <f t="shared" si="11"/>
        <v>1991</v>
      </c>
      <c r="B30" s="19">
        <f t="shared" si="12"/>
        <v>3</v>
      </c>
      <c r="C30" s="19">
        <f t="shared" si="13"/>
        <v>121135</v>
      </c>
      <c r="D30" s="19">
        <f t="shared" si="14"/>
        <v>0</v>
      </c>
      <c r="E30" s="19">
        <f t="shared" si="15"/>
        <v>11703</v>
      </c>
      <c r="F30" s="19">
        <f t="shared" si="16"/>
        <v>214</v>
      </c>
      <c r="G30" s="19">
        <f t="shared" si="17"/>
        <v>7</v>
      </c>
      <c r="H30" s="19">
        <f t="shared" si="18"/>
        <v>380</v>
      </c>
      <c r="I30" s="19">
        <f t="shared" si="19"/>
        <v>471707</v>
      </c>
      <c r="J30" s="19">
        <f t="shared" si="20"/>
        <v>1</v>
      </c>
      <c r="K30" s="19">
        <f t="shared" si="21"/>
        <v>141880</v>
      </c>
      <c r="M30" s="5">
        <f t="shared" si="1"/>
        <v>2.258338916448988E-5</v>
      </c>
      <c r="N30" s="5">
        <f t="shared" si="2"/>
        <v>0.9118796154801605</v>
      </c>
      <c r="O30" s="5">
        <f t="shared" si="3"/>
        <v>0</v>
      </c>
      <c r="P30" s="5">
        <f t="shared" si="4"/>
        <v>8.8097801130675016E-2</v>
      </c>
      <c r="Q30" s="5">
        <f t="shared" si="5"/>
        <v>4.5309416736536329E-4</v>
      </c>
      <c r="R30" s="5">
        <f t="shared" si="6"/>
        <v>1.4820837250268893E-5</v>
      </c>
      <c r="S30" s="5">
        <f t="shared" si="7"/>
        <v>8.0455973644316843E-4</v>
      </c>
      <c r="T30" s="5">
        <f t="shared" si="8"/>
        <v>0.99872752525894115</v>
      </c>
      <c r="U30" s="5">
        <f t="shared" si="9"/>
        <v>7.0481600778116876E-6</v>
      </c>
      <c r="V30" s="5">
        <f t="shared" si="10"/>
        <v>0.99999295183992221</v>
      </c>
    </row>
    <row r="31" spans="1:22" x14ac:dyDescent="0.25">
      <c r="A31" s="19">
        <f t="shared" si="11"/>
        <v>1990</v>
      </c>
      <c r="B31" s="19">
        <f t="shared" si="12"/>
        <v>3</v>
      </c>
      <c r="C31" s="19">
        <f t="shared" si="13"/>
        <v>121135</v>
      </c>
      <c r="D31" s="19">
        <f t="shared" si="14"/>
        <v>0</v>
      </c>
      <c r="E31" s="19">
        <f t="shared" si="15"/>
        <v>11703</v>
      </c>
      <c r="F31" s="19">
        <f t="shared" si="16"/>
        <v>214</v>
      </c>
      <c r="G31" s="19">
        <f t="shared" si="17"/>
        <v>7</v>
      </c>
      <c r="H31" s="19">
        <f t="shared" si="18"/>
        <v>380</v>
      </c>
      <c r="I31" s="19">
        <f t="shared" si="19"/>
        <v>471707</v>
      </c>
      <c r="J31" s="19">
        <f t="shared" si="20"/>
        <v>1</v>
      </c>
      <c r="K31" s="19">
        <f t="shared" si="21"/>
        <v>141880</v>
      </c>
      <c r="M31" s="5">
        <f t="shared" si="1"/>
        <v>2.258338916448988E-5</v>
      </c>
      <c r="N31" s="5">
        <f t="shared" si="2"/>
        <v>0.9118796154801605</v>
      </c>
      <c r="O31" s="5">
        <f t="shared" si="3"/>
        <v>0</v>
      </c>
      <c r="P31" s="5">
        <f t="shared" si="4"/>
        <v>8.8097801130675016E-2</v>
      </c>
      <c r="Q31" s="5">
        <f t="shared" si="5"/>
        <v>4.5309416736536329E-4</v>
      </c>
      <c r="R31" s="5">
        <f t="shared" si="6"/>
        <v>1.4820837250268893E-5</v>
      </c>
      <c r="S31" s="5">
        <f t="shared" si="7"/>
        <v>8.0455973644316843E-4</v>
      </c>
      <c r="T31" s="5">
        <f t="shared" si="8"/>
        <v>0.99872752525894115</v>
      </c>
      <c r="U31" s="5">
        <f t="shared" si="9"/>
        <v>7.0481600778116876E-6</v>
      </c>
      <c r="V31" s="5">
        <f t="shared" si="10"/>
        <v>0.99999295183992221</v>
      </c>
    </row>
    <row r="32" spans="1:22" x14ac:dyDescent="0.25">
      <c r="A32" s="19">
        <f t="shared" si="11"/>
        <v>1989</v>
      </c>
      <c r="B32" s="19">
        <f t="shared" si="12"/>
        <v>3</v>
      </c>
      <c r="C32" s="19">
        <f t="shared" si="13"/>
        <v>121135</v>
      </c>
      <c r="D32" s="19">
        <f t="shared" si="14"/>
        <v>0</v>
      </c>
      <c r="E32" s="19">
        <f t="shared" si="15"/>
        <v>11703</v>
      </c>
      <c r="F32" s="19">
        <f t="shared" si="16"/>
        <v>214</v>
      </c>
      <c r="G32" s="19">
        <f t="shared" si="17"/>
        <v>7</v>
      </c>
      <c r="H32" s="19">
        <f t="shared" si="18"/>
        <v>380</v>
      </c>
      <c r="I32" s="19">
        <f t="shared" si="19"/>
        <v>471707</v>
      </c>
      <c r="J32" s="19">
        <f t="shared" si="20"/>
        <v>1</v>
      </c>
      <c r="K32" s="19">
        <f t="shared" si="21"/>
        <v>141880</v>
      </c>
      <c r="M32" s="5">
        <f t="shared" si="1"/>
        <v>2.258338916448988E-5</v>
      </c>
      <c r="N32" s="5">
        <f t="shared" si="2"/>
        <v>0.9118796154801605</v>
      </c>
      <c r="O32" s="5">
        <f t="shared" si="3"/>
        <v>0</v>
      </c>
      <c r="P32" s="5">
        <f t="shared" si="4"/>
        <v>8.8097801130675016E-2</v>
      </c>
      <c r="Q32" s="5">
        <f t="shared" si="5"/>
        <v>4.5309416736536329E-4</v>
      </c>
      <c r="R32" s="5">
        <f t="shared" si="6"/>
        <v>1.4820837250268893E-5</v>
      </c>
      <c r="S32" s="5">
        <f t="shared" si="7"/>
        <v>8.0455973644316843E-4</v>
      </c>
      <c r="T32" s="5">
        <f t="shared" si="8"/>
        <v>0.99872752525894115</v>
      </c>
      <c r="U32" s="5">
        <f t="shared" si="9"/>
        <v>7.0481600778116876E-6</v>
      </c>
      <c r="V32" s="5">
        <f t="shared" si="10"/>
        <v>0.99999295183992221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filterMode="1"/>
  <dimension ref="A1:H3121"/>
  <sheetViews>
    <sheetView zoomScale="140" zoomScaleNormal="140" workbookViewId="0">
      <pane xSplit="1" ySplit="1" topLeftCell="B1916" activePane="bottomRight" state="frozen"/>
      <selection pane="topRight" activeCell="B1" sqref="B1"/>
      <selection pane="bottomLeft" activeCell="A1916" sqref="A1916"/>
      <selection pane="bottomRight" activeCell="E2146" sqref="E2146"/>
    </sheetView>
  </sheetViews>
  <sheetFormatPr defaultColWidth="11.6640625" defaultRowHeight="13.2" x14ac:dyDescent="0.25"/>
  <cols>
    <col min="1" max="1" width="13.109375" customWidth="1"/>
    <col min="2" max="2" width="11.33203125" customWidth="1"/>
    <col min="3" max="3" width="6.5546875" customWidth="1"/>
    <col min="4" max="4" width="7.33203125" customWidth="1"/>
    <col min="5" max="5" width="16" customWidth="1"/>
    <col min="6" max="6" width="23.21875" customWidth="1"/>
    <col min="7" max="7" width="2.77734375" customWidth="1"/>
    <col min="8" max="8" width="23.5546875" customWidth="1"/>
  </cols>
  <sheetData>
    <row r="1" spans="1:8" x14ac:dyDescent="0.25">
      <c r="A1" s="2" t="s">
        <v>5</v>
      </c>
      <c r="B1" s="2" t="s">
        <v>125</v>
      </c>
      <c r="C1" s="2" t="s">
        <v>126</v>
      </c>
      <c r="D1" s="2" t="s">
        <v>127</v>
      </c>
      <c r="E1" s="2" t="s">
        <v>128</v>
      </c>
      <c r="F1" s="2" t="s">
        <v>129</v>
      </c>
    </row>
    <row r="2" spans="1:8" hidden="1" x14ac:dyDescent="0.25">
      <c r="A2" s="2">
        <v>11</v>
      </c>
      <c r="B2" s="2">
        <v>1</v>
      </c>
      <c r="C2" s="2">
        <v>2</v>
      </c>
      <c r="D2" s="2">
        <v>1</v>
      </c>
      <c r="E2" s="2">
        <v>2.1473900000000001E-2</v>
      </c>
      <c r="F2" t="str">
        <f t="shared" ref="F2:F65" si="0">IF(B2=$G$2,$H$2,IF(B2=$G$3,$H$3,IF(B2=$G$4,$H$4,IF(B2=$G$5,$H$5,IF(B2=$G$6,$H$6,"other")))))</f>
        <v>Off-Network</v>
      </c>
      <c r="G2" s="2">
        <v>1</v>
      </c>
      <c r="H2" s="2" t="s">
        <v>130</v>
      </c>
    </row>
    <row r="3" spans="1:8" hidden="1" x14ac:dyDescent="0.25">
      <c r="A3" s="2">
        <v>11</v>
      </c>
      <c r="B3" s="2">
        <v>1</v>
      </c>
      <c r="C3" s="2">
        <v>2</v>
      </c>
      <c r="D3" s="2">
        <v>2</v>
      </c>
      <c r="E3" s="2">
        <v>1.44428E-2</v>
      </c>
      <c r="F3" t="str">
        <f t="shared" si="0"/>
        <v>Off-Network</v>
      </c>
      <c r="G3" s="2">
        <v>2</v>
      </c>
      <c r="H3" s="2" t="s">
        <v>131</v>
      </c>
    </row>
    <row r="4" spans="1:8" hidden="1" x14ac:dyDescent="0.25">
      <c r="A4" s="2">
        <v>11</v>
      </c>
      <c r="B4" s="2">
        <v>1</v>
      </c>
      <c r="C4" s="2">
        <v>2</v>
      </c>
      <c r="D4" s="2">
        <v>3</v>
      </c>
      <c r="E4" s="2">
        <v>1.09684E-2</v>
      </c>
      <c r="F4" t="str">
        <f t="shared" si="0"/>
        <v>Off-Network</v>
      </c>
      <c r="G4" s="2">
        <v>3</v>
      </c>
      <c r="H4" s="2" t="s">
        <v>132</v>
      </c>
    </row>
    <row r="5" spans="1:8" hidden="1" x14ac:dyDescent="0.25">
      <c r="A5" s="2">
        <v>11</v>
      </c>
      <c r="B5" s="2">
        <v>1</v>
      </c>
      <c r="C5" s="2">
        <v>2</v>
      </c>
      <c r="D5" s="2">
        <v>4</v>
      </c>
      <c r="E5" s="2">
        <v>7.4945100000000002E-3</v>
      </c>
      <c r="F5" t="str">
        <f t="shared" si="0"/>
        <v>Off-Network</v>
      </c>
      <c r="G5" s="2">
        <v>4</v>
      </c>
      <c r="H5" s="2" t="s">
        <v>133</v>
      </c>
    </row>
    <row r="6" spans="1:8" hidden="1" x14ac:dyDescent="0.25">
      <c r="A6" s="2">
        <v>11</v>
      </c>
      <c r="B6" s="2">
        <v>1</v>
      </c>
      <c r="C6" s="2">
        <v>2</v>
      </c>
      <c r="D6" s="2">
        <v>5</v>
      </c>
      <c r="E6" s="2">
        <v>6.8385499999999997E-3</v>
      </c>
      <c r="F6" t="str">
        <f t="shared" si="0"/>
        <v>Off-Network</v>
      </c>
      <c r="G6" s="2">
        <v>5</v>
      </c>
      <c r="H6" s="2" t="s">
        <v>134</v>
      </c>
    </row>
    <row r="7" spans="1:8" hidden="1" x14ac:dyDescent="0.25">
      <c r="A7" s="2">
        <v>11</v>
      </c>
      <c r="B7" s="2">
        <v>1</v>
      </c>
      <c r="C7" s="2">
        <v>2</v>
      </c>
      <c r="D7" s="2">
        <v>6</v>
      </c>
      <c r="E7" s="2">
        <v>1.03588E-2</v>
      </c>
      <c r="F7" t="str">
        <f t="shared" si="0"/>
        <v>Off-Network</v>
      </c>
    </row>
    <row r="8" spans="1:8" hidden="1" x14ac:dyDescent="0.25">
      <c r="A8" s="2">
        <v>11</v>
      </c>
      <c r="B8" s="2">
        <v>1</v>
      </c>
      <c r="C8" s="2">
        <v>2</v>
      </c>
      <c r="D8" s="2">
        <v>7</v>
      </c>
      <c r="E8" s="2">
        <v>1.84304E-2</v>
      </c>
      <c r="F8" t="str">
        <f t="shared" si="0"/>
        <v>Off-Network</v>
      </c>
    </row>
    <row r="9" spans="1:8" hidden="1" x14ac:dyDescent="0.25">
      <c r="A9" s="2">
        <v>11</v>
      </c>
      <c r="B9" s="2">
        <v>1</v>
      </c>
      <c r="C9" s="2">
        <v>2</v>
      </c>
      <c r="D9" s="2">
        <v>8</v>
      </c>
      <c r="E9" s="2">
        <v>2.6811700000000001E-2</v>
      </c>
      <c r="F9" t="str">
        <f t="shared" si="0"/>
        <v>Off-Network</v>
      </c>
    </row>
    <row r="10" spans="1:8" hidden="1" x14ac:dyDescent="0.25">
      <c r="A10" s="2">
        <v>11</v>
      </c>
      <c r="B10" s="2">
        <v>1</v>
      </c>
      <c r="C10" s="2">
        <v>2</v>
      </c>
      <c r="D10" s="2">
        <v>9</v>
      </c>
      <c r="E10" s="2">
        <v>3.6385199999999999E-2</v>
      </c>
      <c r="F10" t="str">
        <f t="shared" si="0"/>
        <v>Off-Network</v>
      </c>
    </row>
    <row r="11" spans="1:8" hidden="1" x14ac:dyDescent="0.25">
      <c r="A11" s="2">
        <v>11</v>
      </c>
      <c r="B11" s="2">
        <v>1</v>
      </c>
      <c r="C11" s="2">
        <v>2</v>
      </c>
      <c r="D11" s="2">
        <v>10</v>
      </c>
      <c r="E11" s="2">
        <v>4.7540699999999998E-2</v>
      </c>
      <c r="F11" t="str">
        <f t="shared" si="0"/>
        <v>Off-Network</v>
      </c>
    </row>
    <row r="12" spans="1:8" hidden="1" x14ac:dyDescent="0.25">
      <c r="A12" s="2">
        <v>11</v>
      </c>
      <c r="B12" s="2">
        <v>1</v>
      </c>
      <c r="C12" s="2">
        <v>2</v>
      </c>
      <c r="D12" s="2">
        <v>11</v>
      </c>
      <c r="E12" s="2">
        <v>5.7466400000000001E-2</v>
      </c>
      <c r="F12" t="str">
        <f t="shared" si="0"/>
        <v>Off-Network</v>
      </c>
    </row>
    <row r="13" spans="1:8" hidden="1" x14ac:dyDescent="0.25">
      <c r="A13" s="2">
        <v>11</v>
      </c>
      <c r="B13" s="2">
        <v>1</v>
      </c>
      <c r="C13" s="2">
        <v>2</v>
      </c>
      <c r="D13" s="2">
        <v>12</v>
      </c>
      <c r="E13" s="2">
        <v>6.50786E-2</v>
      </c>
      <c r="F13" t="str">
        <f t="shared" si="0"/>
        <v>Off-Network</v>
      </c>
    </row>
    <row r="14" spans="1:8" hidden="1" x14ac:dyDescent="0.25">
      <c r="A14" s="2">
        <v>11</v>
      </c>
      <c r="B14" s="2">
        <v>1</v>
      </c>
      <c r="C14" s="2">
        <v>2</v>
      </c>
      <c r="D14" s="2">
        <v>13</v>
      </c>
      <c r="E14" s="2">
        <v>7.1322800000000006E-2</v>
      </c>
      <c r="F14" t="str">
        <f t="shared" si="0"/>
        <v>Off-Network</v>
      </c>
    </row>
    <row r="15" spans="1:8" hidden="1" x14ac:dyDescent="0.25">
      <c r="A15" s="2">
        <v>11</v>
      </c>
      <c r="B15" s="2">
        <v>1</v>
      </c>
      <c r="C15" s="2">
        <v>2</v>
      </c>
      <c r="D15" s="2">
        <v>14</v>
      </c>
      <c r="E15" s="2">
        <v>7.1491700000000005E-2</v>
      </c>
      <c r="F15" t="str">
        <f t="shared" si="0"/>
        <v>Off-Network</v>
      </c>
    </row>
    <row r="16" spans="1:8" hidden="1" x14ac:dyDescent="0.25">
      <c r="A16" s="2">
        <v>11</v>
      </c>
      <c r="B16" s="2">
        <v>1</v>
      </c>
      <c r="C16" s="2">
        <v>2</v>
      </c>
      <c r="D16" s="2">
        <v>15</v>
      </c>
      <c r="E16" s="2">
        <v>7.1722599999999997E-2</v>
      </c>
      <c r="F16" t="str">
        <f t="shared" si="0"/>
        <v>Off-Network</v>
      </c>
    </row>
    <row r="17" spans="1:6" hidden="1" x14ac:dyDescent="0.25">
      <c r="A17" s="2">
        <v>11</v>
      </c>
      <c r="B17" s="2">
        <v>1</v>
      </c>
      <c r="C17" s="2">
        <v>2</v>
      </c>
      <c r="D17" s="2">
        <v>16</v>
      </c>
      <c r="E17" s="2">
        <v>7.2006100000000003E-2</v>
      </c>
      <c r="F17" t="str">
        <f t="shared" si="0"/>
        <v>Off-Network</v>
      </c>
    </row>
    <row r="18" spans="1:6" hidden="1" x14ac:dyDescent="0.25">
      <c r="A18" s="2">
        <v>11</v>
      </c>
      <c r="B18" s="2">
        <v>1</v>
      </c>
      <c r="C18" s="2">
        <v>2</v>
      </c>
      <c r="D18" s="2">
        <v>17</v>
      </c>
      <c r="E18" s="2">
        <v>7.1148699999999995E-2</v>
      </c>
      <c r="F18" t="str">
        <f t="shared" si="0"/>
        <v>Off-Network</v>
      </c>
    </row>
    <row r="19" spans="1:6" hidden="1" x14ac:dyDescent="0.25">
      <c r="A19" s="2">
        <v>11</v>
      </c>
      <c r="B19" s="2">
        <v>1</v>
      </c>
      <c r="C19" s="2">
        <v>2</v>
      </c>
      <c r="D19" s="2">
        <v>18</v>
      </c>
      <c r="E19" s="2">
        <v>6.7887400000000001E-2</v>
      </c>
      <c r="F19" t="str">
        <f t="shared" si="0"/>
        <v>Off-Network</v>
      </c>
    </row>
    <row r="20" spans="1:6" hidden="1" x14ac:dyDescent="0.25">
      <c r="A20" s="2">
        <v>11</v>
      </c>
      <c r="B20" s="2">
        <v>1</v>
      </c>
      <c r="C20" s="2">
        <v>2</v>
      </c>
      <c r="D20" s="2">
        <v>19</v>
      </c>
      <c r="E20" s="2">
        <v>6.1771800000000002E-2</v>
      </c>
      <c r="F20" t="str">
        <f t="shared" si="0"/>
        <v>Off-Network</v>
      </c>
    </row>
    <row r="21" spans="1:6" hidden="1" x14ac:dyDescent="0.25">
      <c r="A21" s="2">
        <v>11</v>
      </c>
      <c r="B21" s="2">
        <v>1</v>
      </c>
      <c r="C21" s="2">
        <v>2</v>
      </c>
      <c r="D21" s="2">
        <v>20</v>
      </c>
      <c r="E21" s="2">
        <v>5.1688199999999997E-2</v>
      </c>
      <c r="F21" t="str">
        <f t="shared" si="0"/>
        <v>Off-Network</v>
      </c>
    </row>
    <row r="22" spans="1:6" hidden="1" x14ac:dyDescent="0.25">
      <c r="A22" s="2">
        <v>11</v>
      </c>
      <c r="B22" s="2">
        <v>1</v>
      </c>
      <c r="C22" s="2">
        <v>2</v>
      </c>
      <c r="D22" s="2">
        <v>21</v>
      </c>
      <c r="E22" s="2">
        <v>4.2865800000000003E-2</v>
      </c>
      <c r="F22" t="str">
        <f t="shared" si="0"/>
        <v>Off-Network</v>
      </c>
    </row>
    <row r="23" spans="1:6" hidden="1" x14ac:dyDescent="0.25">
      <c r="A23" s="2">
        <v>11</v>
      </c>
      <c r="B23" s="2">
        <v>1</v>
      </c>
      <c r="C23" s="2">
        <v>2</v>
      </c>
      <c r="D23" s="2">
        <v>22</v>
      </c>
      <c r="E23" s="2">
        <v>3.80302E-2</v>
      </c>
      <c r="F23" t="str">
        <f t="shared" si="0"/>
        <v>Off-Network</v>
      </c>
    </row>
    <row r="24" spans="1:6" hidden="1" x14ac:dyDescent="0.25">
      <c r="A24" s="2">
        <v>11</v>
      </c>
      <c r="B24" s="2">
        <v>1</v>
      </c>
      <c r="C24" s="2">
        <v>2</v>
      </c>
      <c r="D24" s="2">
        <v>23</v>
      </c>
      <c r="E24" s="2">
        <v>3.2207199999999998E-2</v>
      </c>
      <c r="F24" t="str">
        <f t="shared" si="0"/>
        <v>Off-Network</v>
      </c>
    </row>
    <row r="25" spans="1:6" hidden="1" x14ac:dyDescent="0.25">
      <c r="A25" s="2">
        <v>11</v>
      </c>
      <c r="B25" s="2">
        <v>1</v>
      </c>
      <c r="C25" s="2">
        <v>2</v>
      </c>
      <c r="D25" s="2">
        <v>24</v>
      </c>
      <c r="E25" s="2">
        <v>2.4567700000000001E-2</v>
      </c>
      <c r="F25" t="str">
        <f t="shared" si="0"/>
        <v>Off-Network</v>
      </c>
    </row>
    <row r="26" spans="1:6" hidden="1" x14ac:dyDescent="0.25">
      <c r="A26" s="2">
        <v>11</v>
      </c>
      <c r="B26" s="2">
        <v>1</v>
      </c>
      <c r="C26" s="2">
        <v>5</v>
      </c>
      <c r="D26" s="2">
        <v>1</v>
      </c>
      <c r="E26" s="2">
        <v>9.8621100000000003E-3</v>
      </c>
      <c r="F26" t="str">
        <f t="shared" si="0"/>
        <v>Off-Network</v>
      </c>
    </row>
    <row r="27" spans="1:6" hidden="1" x14ac:dyDescent="0.25">
      <c r="A27" s="2">
        <v>11</v>
      </c>
      <c r="B27" s="2">
        <v>1</v>
      </c>
      <c r="C27" s="2">
        <v>5</v>
      </c>
      <c r="D27" s="2">
        <v>2</v>
      </c>
      <c r="E27" s="2">
        <v>6.2724800000000004E-3</v>
      </c>
      <c r="F27" t="str">
        <f t="shared" si="0"/>
        <v>Off-Network</v>
      </c>
    </row>
    <row r="28" spans="1:6" hidden="1" x14ac:dyDescent="0.25">
      <c r="A28" s="2">
        <v>11</v>
      </c>
      <c r="B28" s="2">
        <v>1</v>
      </c>
      <c r="C28" s="2">
        <v>5</v>
      </c>
      <c r="D28" s="2">
        <v>3</v>
      </c>
      <c r="E28" s="2">
        <v>5.0576700000000002E-3</v>
      </c>
      <c r="F28" t="str">
        <f t="shared" si="0"/>
        <v>Off-Network</v>
      </c>
    </row>
    <row r="29" spans="1:6" hidden="1" x14ac:dyDescent="0.25">
      <c r="A29" s="2">
        <v>11</v>
      </c>
      <c r="B29" s="2">
        <v>1</v>
      </c>
      <c r="C29" s="2">
        <v>5</v>
      </c>
      <c r="D29" s="2">
        <v>4</v>
      </c>
      <c r="E29" s="2">
        <v>4.6668600000000001E-3</v>
      </c>
      <c r="F29" t="str">
        <f t="shared" si="0"/>
        <v>Off-Network</v>
      </c>
    </row>
    <row r="30" spans="1:6" hidden="1" x14ac:dyDescent="0.25">
      <c r="A30" s="2">
        <v>11</v>
      </c>
      <c r="B30" s="2">
        <v>1</v>
      </c>
      <c r="C30" s="2">
        <v>5</v>
      </c>
      <c r="D30" s="2">
        <v>5</v>
      </c>
      <c r="E30" s="2">
        <v>6.9946899999999996E-3</v>
      </c>
      <c r="F30" t="str">
        <f t="shared" si="0"/>
        <v>Off-Network</v>
      </c>
    </row>
    <row r="31" spans="1:6" hidden="1" x14ac:dyDescent="0.25">
      <c r="A31" s="2">
        <v>11</v>
      </c>
      <c r="B31" s="2">
        <v>1</v>
      </c>
      <c r="C31" s="2">
        <v>5</v>
      </c>
      <c r="D31" s="2">
        <v>6</v>
      </c>
      <c r="E31" s="2">
        <v>1.8494E-2</v>
      </c>
      <c r="F31" t="str">
        <f t="shared" si="0"/>
        <v>Off-Network</v>
      </c>
    </row>
    <row r="32" spans="1:6" hidden="1" x14ac:dyDescent="0.25">
      <c r="A32" s="2">
        <v>11</v>
      </c>
      <c r="B32" s="2">
        <v>1</v>
      </c>
      <c r="C32" s="2">
        <v>5</v>
      </c>
      <c r="D32" s="2">
        <v>7</v>
      </c>
      <c r="E32" s="2">
        <v>4.5956499999999997E-2</v>
      </c>
      <c r="F32" t="str">
        <f t="shared" si="0"/>
        <v>Off-Network</v>
      </c>
    </row>
    <row r="33" spans="1:6" hidden="1" x14ac:dyDescent="0.25">
      <c r="A33" s="2">
        <v>11</v>
      </c>
      <c r="B33" s="2">
        <v>1</v>
      </c>
      <c r="C33" s="2">
        <v>5</v>
      </c>
      <c r="D33" s="2">
        <v>8</v>
      </c>
      <c r="E33" s="2">
        <v>6.9644399999999995E-2</v>
      </c>
      <c r="F33" t="str">
        <f t="shared" si="0"/>
        <v>Off-Network</v>
      </c>
    </row>
    <row r="34" spans="1:6" hidden="1" x14ac:dyDescent="0.25">
      <c r="A34" s="2">
        <v>11</v>
      </c>
      <c r="B34" s="2">
        <v>1</v>
      </c>
      <c r="C34" s="2">
        <v>5</v>
      </c>
      <c r="D34" s="2">
        <v>9</v>
      </c>
      <c r="E34" s="2">
        <v>6.0827899999999997E-2</v>
      </c>
      <c r="F34" t="str">
        <f t="shared" si="0"/>
        <v>Off-Network</v>
      </c>
    </row>
    <row r="35" spans="1:6" hidden="1" x14ac:dyDescent="0.25">
      <c r="A35" s="2">
        <v>11</v>
      </c>
      <c r="B35" s="2">
        <v>1</v>
      </c>
      <c r="C35" s="2">
        <v>5</v>
      </c>
      <c r="D35" s="2">
        <v>10</v>
      </c>
      <c r="E35" s="2">
        <v>5.0286200000000003E-2</v>
      </c>
      <c r="F35" t="str">
        <f t="shared" si="0"/>
        <v>Off-Network</v>
      </c>
    </row>
    <row r="36" spans="1:6" hidden="1" x14ac:dyDescent="0.25">
      <c r="A36" s="2">
        <v>11</v>
      </c>
      <c r="B36" s="2">
        <v>1</v>
      </c>
      <c r="C36" s="2">
        <v>5</v>
      </c>
      <c r="D36" s="2">
        <v>11</v>
      </c>
      <c r="E36" s="2">
        <v>4.9935100000000003E-2</v>
      </c>
      <c r="F36" t="str">
        <f t="shared" si="0"/>
        <v>Off-Network</v>
      </c>
    </row>
    <row r="37" spans="1:6" hidden="1" x14ac:dyDescent="0.25">
      <c r="A37" s="2">
        <v>11</v>
      </c>
      <c r="B37" s="2">
        <v>1</v>
      </c>
      <c r="C37" s="2">
        <v>5</v>
      </c>
      <c r="D37" s="2">
        <v>12</v>
      </c>
      <c r="E37" s="2">
        <v>5.4365400000000001E-2</v>
      </c>
      <c r="F37" t="str">
        <f t="shared" si="0"/>
        <v>Off-Network</v>
      </c>
    </row>
    <row r="38" spans="1:6" hidden="1" x14ac:dyDescent="0.25">
      <c r="A38" s="2">
        <v>11</v>
      </c>
      <c r="B38" s="2">
        <v>1</v>
      </c>
      <c r="C38" s="2">
        <v>5</v>
      </c>
      <c r="D38" s="2">
        <v>13</v>
      </c>
      <c r="E38" s="2">
        <v>5.7646200000000002E-2</v>
      </c>
      <c r="F38" t="str">
        <f t="shared" si="0"/>
        <v>Off-Network</v>
      </c>
    </row>
    <row r="39" spans="1:6" hidden="1" x14ac:dyDescent="0.25">
      <c r="A39" s="2">
        <v>11</v>
      </c>
      <c r="B39" s="2">
        <v>1</v>
      </c>
      <c r="C39" s="2">
        <v>5</v>
      </c>
      <c r="D39" s="2">
        <v>14</v>
      </c>
      <c r="E39" s="2">
        <v>5.8031899999999997E-2</v>
      </c>
      <c r="F39" t="str">
        <f t="shared" si="0"/>
        <v>Off-Network</v>
      </c>
    </row>
    <row r="40" spans="1:6" hidden="1" x14ac:dyDescent="0.25">
      <c r="A40" s="2">
        <v>11</v>
      </c>
      <c r="B40" s="2">
        <v>1</v>
      </c>
      <c r="C40" s="2">
        <v>5</v>
      </c>
      <c r="D40" s="2">
        <v>15</v>
      </c>
      <c r="E40" s="2">
        <v>6.2255400000000002E-2</v>
      </c>
      <c r="F40" t="str">
        <f t="shared" si="0"/>
        <v>Off-Network</v>
      </c>
    </row>
    <row r="41" spans="1:6" hidden="1" x14ac:dyDescent="0.25">
      <c r="A41" s="2">
        <v>11</v>
      </c>
      <c r="B41" s="2">
        <v>1</v>
      </c>
      <c r="C41" s="2">
        <v>5</v>
      </c>
      <c r="D41" s="2">
        <v>16</v>
      </c>
      <c r="E41" s="2">
        <v>7.1004899999999996E-2</v>
      </c>
      <c r="F41" t="str">
        <f t="shared" si="0"/>
        <v>Off-Network</v>
      </c>
    </row>
    <row r="42" spans="1:6" hidden="1" x14ac:dyDescent="0.25">
      <c r="A42" s="2">
        <v>11</v>
      </c>
      <c r="B42" s="2">
        <v>1</v>
      </c>
      <c r="C42" s="2">
        <v>5</v>
      </c>
      <c r="D42" s="2">
        <v>17</v>
      </c>
      <c r="E42" s="2">
        <v>7.6972499999999999E-2</v>
      </c>
      <c r="F42" t="str">
        <f t="shared" si="0"/>
        <v>Off-Network</v>
      </c>
    </row>
    <row r="43" spans="1:6" hidden="1" x14ac:dyDescent="0.25">
      <c r="A43" s="2">
        <v>11</v>
      </c>
      <c r="B43" s="2">
        <v>1</v>
      </c>
      <c r="C43" s="2">
        <v>5</v>
      </c>
      <c r="D43" s="2">
        <v>18</v>
      </c>
      <c r="E43" s="2">
        <v>7.7432000000000001E-2</v>
      </c>
      <c r="F43" t="str">
        <f t="shared" si="0"/>
        <v>Off-Network</v>
      </c>
    </row>
    <row r="44" spans="1:6" hidden="1" x14ac:dyDescent="0.25">
      <c r="A44" s="2">
        <v>11</v>
      </c>
      <c r="B44" s="2">
        <v>1</v>
      </c>
      <c r="C44" s="2">
        <v>5</v>
      </c>
      <c r="D44" s="2">
        <v>19</v>
      </c>
      <c r="E44" s="2">
        <v>5.9783000000000003E-2</v>
      </c>
      <c r="F44" t="str">
        <f t="shared" si="0"/>
        <v>Off-Network</v>
      </c>
    </row>
    <row r="45" spans="1:6" hidden="1" x14ac:dyDescent="0.25">
      <c r="A45" s="2">
        <v>11</v>
      </c>
      <c r="B45" s="2">
        <v>1</v>
      </c>
      <c r="C45" s="2">
        <v>5</v>
      </c>
      <c r="D45" s="2">
        <v>20</v>
      </c>
      <c r="E45" s="2">
        <v>4.4392300000000003E-2</v>
      </c>
      <c r="F45" t="str">
        <f t="shared" si="0"/>
        <v>Off-Network</v>
      </c>
    </row>
    <row r="46" spans="1:6" hidden="1" x14ac:dyDescent="0.25">
      <c r="A46" s="2">
        <v>11</v>
      </c>
      <c r="B46" s="2">
        <v>1</v>
      </c>
      <c r="C46" s="2">
        <v>5</v>
      </c>
      <c r="D46" s="2">
        <v>21</v>
      </c>
      <c r="E46" s="2">
        <v>3.54458E-2</v>
      </c>
      <c r="F46" t="str">
        <f t="shared" si="0"/>
        <v>Off-Network</v>
      </c>
    </row>
    <row r="47" spans="1:6" hidden="1" x14ac:dyDescent="0.25">
      <c r="A47" s="2">
        <v>11</v>
      </c>
      <c r="B47" s="2">
        <v>1</v>
      </c>
      <c r="C47" s="2">
        <v>5</v>
      </c>
      <c r="D47" s="2">
        <v>22</v>
      </c>
      <c r="E47" s="2">
        <v>3.1823999999999998E-2</v>
      </c>
      <c r="F47" t="str">
        <f t="shared" si="0"/>
        <v>Off-Network</v>
      </c>
    </row>
    <row r="48" spans="1:6" hidden="1" x14ac:dyDescent="0.25">
      <c r="A48" s="2">
        <v>11</v>
      </c>
      <c r="B48" s="2">
        <v>1</v>
      </c>
      <c r="C48" s="2">
        <v>5</v>
      </c>
      <c r="D48" s="2">
        <v>23</v>
      </c>
      <c r="E48" s="2">
        <v>2.4941899999999999E-2</v>
      </c>
      <c r="F48" t="str">
        <f t="shared" si="0"/>
        <v>Off-Network</v>
      </c>
    </row>
    <row r="49" spans="1:6" hidden="1" x14ac:dyDescent="0.25">
      <c r="A49" s="2">
        <v>11</v>
      </c>
      <c r="B49" s="2">
        <v>1</v>
      </c>
      <c r="C49" s="2">
        <v>5</v>
      </c>
      <c r="D49" s="2">
        <v>24</v>
      </c>
      <c r="E49" s="2">
        <v>1.79068E-2</v>
      </c>
      <c r="F49" t="str">
        <f t="shared" si="0"/>
        <v>Off-Network</v>
      </c>
    </row>
    <row r="50" spans="1:6" hidden="1" x14ac:dyDescent="0.25">
      <c r="A50" s="2">
        <v>11</v>
      </c>
      <c r="B50" s="2">
        <v>2</v>
      </c>
      <c r="C50" s="2">
        <v>2</v>
      </c>
      <c r="D50" s="2">
        <v>1</v>
      </c>
      <c r="E50" s="2">
        <v>1.64213E-2</v>
      </c>
      <c r="F50" t="str">
        <f t="shared" si="0"/>
        <v>Rural Restricted Access</v>
      </c>
    </row>
    <row r="51" spans="1:6" hidden="1" x14ac:dyDescent="0.25">
      <c r="A51" s="2">
        <v>11</v>
      </c>
      <c r="B51" s="2">
        <v>2</v>
      </c>
      <c r="C51" s="2">
        <v>2</v>
      </c>
      <c r="D51" s="2">
        <v>2</v>
      </c>
      <c r="E51" s="2">
        <v>1.11921E-2</v>
      </c>
      <c r="F51" t="str">
        <f t="shared" si="0"/>
        <v>Rural Restricted Access</v>
      </c>
    </row>
    <row r="52" spans="1:6" hidden="1" x14ac:dyDescent="0.25">
      <c r="A52" s="2">
        <v>11</v>
      </c>
      <c r="B52" s="2">
        <v>2</v>
      </c>
      <c r="C52" s="2">
        <v>2</v>
      </c>
      <c r="D52" s="2">
        <v>3</v>
      </c>
      <c r="E52" s="2">
        <v>8.5415000000000005E-3</v>
      </c>
      <c r="F52" t="str">
        <f t="shared" si="0"/>
        <v>Rural Restricted Access</v>
      </c>
    </row>
    <row r="53" spans="1:6" hidden="1" x14ac:dyDescent="0.25">
      <c r="A53" s="2">
        <v>11</v>
      </c>
      <c r="B53" s="2">
        <v>2</v>
      </c>
      <c r="C53" s="2">
        <v>2</v>
      </c>
      <c r="D53" s="2">
        <v>4</v>
      </c>
      <c r="E53" s="2">
        <v>6.7932799999999996E-3</v>
      </c>
      <c r="F53" t="str">
        <f t="shared" si="0"/>
        <v>Rural Restricted Access</v>
      </c>
    </row>
    <row r="54" spans="1:6" hidden="1" x14ac:dyDescent="0.25">
      <c r="A54" s="2">
        <v>11</v>
      </c>
      <c r="B54" s="2">
        <v>2</v>
      </c>
      <c r="C54" s="2">
        <v>2</v>
      </c>
      <c r="D54" s="2">
        <v>5</v>
      </c>
      <c r="E54" s="2">
        <v>7.2189400000000001E-3</v>
      </c>
      <c r="F54" t="str">
        <f t="shared" si="0"/>
        <v>Rural Restricted Access</v>
      </c>
    </row>
    <row r="55" spans="1:6" hidden="1" x14ac:dyDescent="0.25">
      <c r="A55" s="2">
        <v>11</v>
      </c>
      <c r="B55" s="2">
        <v>2</v>
      </c>
      <c r="C55" s="2">
        <v>2</v>
      </c>
      <c r="D55" s="2">
        <v>6</v>
      </c>
      <c r="E55" s="2">
        <v>1.07619E-2</v>
      </c>
      <c r="F55" t="str">
        <f t="shared" si="0"/>
        <v>Rural Restricted Access</v>
      </c>
    </row>
    <row r="56" spans="1:6" hidden="1" x14ac:dyDescent="0.25">
      <c r="A56" s="2">
        <v>11</v>
      </c>
      <c r="B56" s="2">
        <v>2</v>
      </c>
      <c r="C56" s="2">
        <v>2</v>
      </c>
      <c r="D56" s="2">
        <v>7</v>
      </c>
      <c r="E56" s="2">
        <v>1.7680000000000001E-2</v>
      </c>
      <c r="F56" t="str">
        <f t="shared" si="0"/>
        <v>Rural Restricted Access</v>
      </c>
    </row>
    <row r="57" spans="1:6" hidden="1" x14ac:dyDescent="0.25">
      <c r="A57" s="2">
        <v>11</v>
      </c>
      <c r="B57" s="2">
        <v>2</v>
      </c>
      <c r="C57" s="2">
        <v>2</v>
      </c>
      <c r="D57" s="2">
        <v>8</v>
      </c>
      <c r="E57" s="2">
        <v>2.6875099999999999E-2</v>
      </c>
      <c r="F57" t="str">
        <f t="shared" si="0"/>
        <v>Rural Restricted Access</v>
      </c>
    </row>
    <row r="58" spans="1:6" hidden="1" x14ac:dyDescent="0.25">
      <c r="A58" s="2">
        <v>11</v>
      </c>
      <c r="B58" s="2">
        <v>2</v>
      </c>
      <c r="C58" s="2">
        <v>2</v>
      </c>
      <c r="D58" s="2">
        <v>9</v>
      </c>
      <c r="E58" s="2">
        <v>3.8658699999999997E-2</v>
      </c>
      <c r="F58" t="str">
        <f t="shared" si="0"/>
        <v>Rural Restricted Access</v>
      </c>
    </row>
    <row r="59" spans="1:6" hidden="1" x14ac:dyDescent="0.25">
      <c r="A59" s="2">
        <v>11</v>
      </c>
      <c r="B59" s="2">
        <v>2</v>
      </c>
      <c r="C59" s="2">
        <v>2</v>
      </c>
      <c r="D59" s="2">
        <v>10</v>
      </c>
      <c r="E59" s="2">
        <v>5.2238899999999998E-2</v>
      </c>
      <c r="F59" t="str">
        <f t="shared" si="0"/>
        <v>Rural Restricted Access</v>
      </c>
    </row>
    <row r="60" spans="1:6" hidden="1" x14ac:dyDescent="0.25">
      <c r="A60" s="2">
        <v>11</v>
      </c>
      <c r="B60" s="2">
        <v>2</v>
      </c>
      <c r="C60" s="2">
        <v>2</v>
      </c>
      <c r="D60" s="2">
        <v>11</v>
      </c>
      <c r="E60" s="2">
        <v>6.3173900000000005E-2</v>
      </c>
      <c r="F60" t="str">
        <f t="shared" si="0"/>
        <v>Rural Restricted Access</v>
      </c>
    </row>
    <row r="61" spans="1:6" hidden="1" x14ac:dyDescent="0.25">
      <c r="A61" s="2">
        <v>11</v>
      </c>
      <c r="B61" s="2">
        <v>2</v>
      </c>
      <c r="C61" s="2">
        <v>2</v>
      </c>
      <c r="D61" s="2">
        <v>12</v>
      </c>
      <c r="E61" s="2">
        <v>6.9943500000000006E-2</v>
      </c>
      <c r="F61" t="str">
        <f t="shared" si="0"/>
        <v>Rural Restricted Access</v>
      </c>
    </row>
    <row r="62" spans="1:6" hidden="1" x14ac:dyDescent="0.25">
      <c r="A62" s="2">
        <v>11</v>
      </c>
      <c r="B62" s="2">
        <v>2</v>
      </c>
      <c r="C62" s="2">
        <v>2</v>
      </c>
      <c r="D62" s="2">
        <v>13</v>
      </c>
      <c r="E62" s="2">
        <v>7.2933200000000004E-2</v>
      </c>
      <c r="F62" t="str">
        <f t="shared" si="0"/>
        <v>Rural Restricted Access</v>
      </c>
    </row>
    <row r="63" spans="1:6" hidden="1" x14ac:dyDescent="0.25">
      <c r="A63" s="2">
        <v>11</v>
      </c>
      <c r="B63" s="2">
        <v>2</v>
      </c>
      <c r="C63" s="2">
        <v>2</v>
      </c>
      <c r="D63" s="2">
        <v>14</v>
      </c>
      <c r="E63" s="2">
        <v>7.3121800000000001E-2</v>
      </c>
      <c r="F63" t="str">
        <f t="shared" si="0"/>
        <v>Rural Restricted Access</v>
      </c>
    </row>
    <row r="64" spans="1:6" hidden="1" x14ac:dyDescent="0.25">
      <c r="A64" s="2">
        <v>11</v>
      </c>
      <c r="B64" s="2">
        <v>2</v>
      </c>
      <c r="C64" s="2">
        <v>2</v>
      </c>
      <c r="D64" s="2">
        <v>15</v>
      </c>
      <c r="E64" s="2">
        <v>7.3615899999999998E-2</v>
      </c>
      <c r="F64" t="str">
        <f t="shared" si="0"/>
        <v>Rural Restricted Access</v>
      </c>
    </row>
    <row r="65" spans="1:6" hidden="1" x14ac:dyDescent="0.25">
      <c r="A65" s="2">
        <v>11</v>
      </c>
      <c r="B65" s="2">
        <v>2</v>
      </c>
      <c r="C65" s="2">
        <v>2</v>
      </c>
      <c r="D65" s="2">
        <v>16</v>
      </c>
      <c r="E65" s="2">
        <v>7.4460799999999994E-2</v>
      </c>
      <c r="F65" t="str">
        <f t="shared" si="0"/>
        <v>Rural Restricted Access</v>
      </c>
    </row>
    <row r="66" spans="1:6" hidden="1" x14ac:dyDescent="0.25">
      <c r="A66" s="2">
        <v>11</v>
      </c>
      <c r="B66" s="2">
        <v>2</v>
      </c>
      <c r="C66" s="2">
        <v>2</v>
      </c>
      <c r="D66" s="2">
        <v>17</v>
      </c>
      <c r="E66" s="2">
        <v>7.4216500000000005E-2</v>
      </c>
      <c r="F66" t="str">
        <f t="shared" ref="F66:F129" si="1">IF(B66=$G$2,$H$2,IF(B66=$G$3,$H$3,IF(B66=$G$4,$H$4,IF(B66=$G$5,$H$5,IF(B66=$G$6,$H$6,"other")))))</f>
        <v>Rural Restricted Access</v>
      </c>
    </row>
    <row r="67" spans="1:6" hidden="1" x14ac:dyDescent="0.25">
      <c r="A67" s="2">
        <v>11</v>
      </c>
      <c r="B67" s="2">
        <v>2</v>
      </c>
      <c r="C67" s="2">
        <v>2</v>
      </c>
      <c r="D67" s="2">
        <v>18</v>
      </c>
      <c r="E67" s="2">
        <v>7.0009100000000005E-2</v>
      </c>
      <c r="F67" t="str">
        <f t="shared" si="1"/>
        <v>Rural Restricted Access</v>
      </c>
    </row>
    <row r="68" spans="1:6" hidden="1" x14ac:dyDescent="0.25">
      <c r="A68" s="2">
        <v>11</v>
      </c>
      <c r="B68" s="2">
        <v>2</v>
      </c>
      <c r="C68" s="2">
        <v>2</v>
      </c>
      <c r="D68" s="2">
        <v>19</v>
      </c>
      <c r="E68" s="2">
        <v>6.1403800000000001E-2</v>
      </c>
      <c r="F68" t="str">
        <f t="shared" si="1"/>
        <v>Rural Restricted Access</v>
      </c>
    </row>
    <row r="69" spans="1:6" hidden="1" x14ac:dyDescent="0.25">
      <c r="A69" s="2">
        <v>11</v>
      </c>
      <c r="B69" s="2">
        <v>2</v>
      </c>
      <c r="C69" s="2">
        <v>2</v>
      </c>
      <c r="D69" s="2">
        <v>20</v>
      </c>
      <c r="E69" s="2">
        <v>5.0504300000000002E-2</v>
      </c>
      <c r="F69" t="str">
        <f t="shared" si="1"/>
        <v>Rural Restricted Access</v>
      </c>
    </row>
    <row r="70" spans="1:6" hidden="1" x14ac:dyDescent="0.25">
      <c r="A70" s="2">
        <v>11</v>
      </c>
      <c r="B70" s="2">
        <v>2</v>
      </c>
      <c r="C70" s="2">
        <v>2</v>
      </c>
      <c r="D70" s="2">
        <v>21</v>
      </c>
      <c r="E70" s="2">
        <v>4.1207199999999999E-2</v>
      </c>
      <c r="F70" t="str">
        <f t="shared" si="1"/>
        <v>Rural Restricted Access</v>
      </c>
    </row>
    <row r="71" spans="1:6" hidden="1" x14ac:dyDescent="0.25">
      <c r="A71" s="2">
        <v>11</v>
      </c>
      <c r="B71" s="2">
        <v>2</v>
      </c>
      <c r="C71" s="2">
        <v>2</v>
      </c>
      <c r="D71" s="2">
        <v>22</v>
      </c>
      <c r="E71" s="2">
        <v>3.3637300000000002E-2</v>
      </c>
      <c r="F71" t="str">
        <f t="shared" si="1"/>
        <v>Rural Restricted Access</v>
      </c>
    </row>
    <row r="72" spans="1:6" hidden="1" x14ac:dyDescent="0.25">
      <c r="A72" s="2">
        <v>11</v>
      </c>
      <c r="B72" s="2">
        <v>2</v>
      </c>
      <c r="C72" s="2">
        <v>2</v>
      </c>
      <c r="D72" s="2">
        <v>23</v>
      </c>
      <c r="E72" s="2">
        <v>2.6224299999999999E-2</v>
      </c>
      <c r="F72" t="str">
        <f t="shared" si="1"/>
        <v>Rural Restricted Access</v>
      </c>
    </row>
    <row r="73" spans="1:6" hidden="1" x14ac:dyDescent="0.25">
      <c r="A73" s="2">
        <v>11</v>
      </c>
      <c r="B73" s="2">
        <v>2</v>
      </c>
      <c r="C73" s="2">
        <v>2</v>
      </c>
      <c r="D73" s="2">
        <v>24</v>
      </c>
      <c r="E73" s="2">
        <v>1.9166599999999999E-2</v>
      </c>
      <c r="F73" t="str">
        <f t="shared" si="1"/>
        <v>Rural Restricted Access</v>
      </c>
    </row>
    <row r="74" spans="1:6" hidden="1" x14ac:dyDescent="0.25">
      <c r="A74" s="2">
        <v>11</v>
      </c>
      <c r="B74" s="2">
        <v>2</v>
      </c>
      <c r="C74" s="2">
        <v>5</v>
      </c>
      <c r="D74" s="2">
        <v>1</v>
      </c>
      <c r="E74" s="2">
        <v>1.07741E-2</v>
      </c>
      <c r="F74" t="str">
        <f t="shared" si="1"/>
        <v>Rural Restricted Access</v>
      </c>
    </row>
    <row r="75" spans="1:6" hidden="1" x14ac:dyDescent="0.25">
      <c r="A75" s="2">
        <v>11</v>
      </c>
      <c r="B75" s="2">
        <v>2</v>
      </c>
      <c r="C75" s="2">
        <v>5</v>
      </c>
      <c r="D75" s="2">
        <v>2</v>
      </c>
      <c r="E75" s="2">
        <v>7.6437600000000003E-3</v>
      </c>
      <c r="F75" t="str">
        <f t="shared" si="1"/>
        <v>Rural Restricted Access</v>
      </c>
    </row>
    <row r="76" spans="1:6" hidden="1" x14ac:dyDescent="0.25">
      <c r="A76" s="2">
        <v>11</v>
      </c>
      <c r="B76" s="2">
        <v>2</v>
      </c>
      <c r="C76" s="2">
        <v>5</v>
      </c>
      <c r="D76" s="2">
        <v>3</v>
      </c>
      <c r="E76" s="2">
        <v>6.5464099999999999E-3</v>
      </c>
      <c r="F76" t="str">
        <f t="shared" si="1"/>
        <v>Rural Restricted Access</v>
      </c>
    </row>
    <row r="77" spans="1:6" hidden="1" x14ac:dyDescent="0.25">
      <c r="A77" s="2">
        <v>11</v>
      </c>
      <c r="B77" s="2">
        <v>2</v>
      </c>
      <c r="C77" s="2">
        <v>5</v>
      </c>
      <c r="D77" s="2">
        <v>4</v>
      </c>
      <c r="E77" s="2">
        <v>6.6348600000000002E-3</v>
      </c>
      <c r="F77" t="str">
        <f t="shared" si="1"/>
        <v>Rural Restricted Access</v>
      </c>
    </row>
    <row r="78" spans="1:6" hidden="1" x14ac:dyDescent="0.25">
      <c r="A78" s="2">
        <v>11</v>
      </c>
      <c r="B78" s="2">
        <v>2</v>
      </c>
      <c r="C78" s="2">
        <v>5</v>
      </c>
      <c r="D78" s="2">
        <v>5</v>
      </c>
      <c r="E78" s="2">
        <v>9.5399899999999999E-3</v>
      </c>
      <c r="F78" t="str">
        <f t="shared" si="1"/>
        <v>Rural Restricted Access</v>
      </c>
    </row>
    <row r="79" spans="1:6" hidden="1" x14ac:dyDescent="0.25">
      <c r="A79" s="2">
        <v>11</v>
      </c>
      <c r="B79" s="2">
        <v>2</v>
      </c>
      <c r="C79" s="2">
        <v>5</v>
      </c>
      <c r="D79" s="2">
        <v>6</v>
      </c>
      <c r="E79" s="2">
        <v>2.0055099999999999E-2</v>
      </c>
      <c r="F79" t="str">
        <f t="shared" si="1"/>
        <v>Rural Restricted Access</v>
      </c>
    </row>
    <row r="80" spans="1:6" hidden="1" x14ac:dyDescent="0.25">
      <c r="A80" s="2">
        <v>11</v>
      </c>
      <c r="B80" s="2">
        <v>2</v>
      </c>
      <c r="C80" s="2">
        <v>5</v>
      </c>
      <c r="D80" s="2">
        <v>7</v>
      </c>
      <c r="E80" s="2">
        <v>4.1029499999999997E-2</v>
      </c>
      <c r="F80" t="str">
        <f t="shared" si="1"/>
        <v>Rural Restricted Access</v>
      </c>
    </row>
    <row r="81" spans="1:6" hidden="1" x14ac:dyDescent="0.25">
      <c r="A81" s="2">
        <v>11</v>
      </c>
      <c r="B81" s="2">
        <v>2</v>
      </c>
      <c r="C81" s="2">
        <v>5</v>
      </c>
      <c r="D81" s="2">
        <v>8</v>
      </c>
      <c r="E81" s="2">
        <v>5.7972200000000002E-2</v>
      </c>
      <c r="F81" t="str">
        <f t="shared" si="1"/>
        <v>Rural Restricted Access</v>
      </c>
    </row>
    <row r="82" spans="1:6" hidden="1" x14ac:dyDescent="0.25">
      <c r="A82" s="2">
        <v>11</v>
      </c>
      <c r="B82" s="2">
        <v>2</v>
      </c>
      <c r="C82" s="2">
        <v>5</v>
      </c>
      <c r="D82" s="2">
        <v>9</v>
      </c>
      <c r="E82" s="2">
        <v>5.3471100000000001E-2</v>
      </c>
      <c r="F82" t="str">
        <f t="shared" si="1"/>
        <v>Rural Restricted Access</v>
      </c>
    </row>
    <row r="83" spans="1:6" hidden="1" x14ac:dyDescent="0.25">
      <c r="A83" s="2">
        <v>11</v>
      </c>
      <c r="B83" s="2">
        <v>2</v>
      </c>
      <c r="C83" s="2">
        <v>5</v>
      </c>
      <c r="D83" s="2">
        <v>10</v>
      </c>
      <c r="E83" s="2">
        <v>5.2547799999999999E-2</v>
      </c>
      <c r="F83" t="str">
        <f t="shared" si="1"/>
        <v>Rural Restricted Access</v>
      </c>
    </row>
    <row r="84" spans="1:6" hidden="1" x14ac:dyDescent="0.25">
      <c r="A84" s="2">
        <v>11</v>
      </c>
      <c r="B84" s="2">
        <v>2</v>
      </c>
      <c r="C84" s="2">
        <v>5</v>
      </c>
      <c r="D84" s="2">
        <v>11</v>
      </c>
      <c r="E84" s="2">
        <v>5.5060699999999997E-2</v>
      </c>
      <c r="F84" t="str">
        <f t="shared" si="1"/>
        <v>Rural Restricted Access</v>
      </c>
    </row>
    <row r="85" spans="1:6" hidden="1" x14ac:dyDescent="0.25">
      <c r="A85" s="2">
        <v>11</v>
      </c>
      <c r="B85" s="2">
        <v>2</v>
      </c>
      <c r="C85" s="2">
        <v>5</v>
      </c>
      <c r="D85" s="2">
        <v>12</v>
      </c>
      <c r="E85" s="2">
        <v>5.7674099999999999E-2</v>
      </c>
      <c r="F85" t="str">
        <f t="shared" si="1"/>
        <v>Rural Restricted Access</v>
      </c>
    </row>
    <row r="86" spans="1:6" hidden="1" x14ac:dyDescent="0.25">
      <c r="A86" s="2">
        <v>11</v>
      </c>
      <c r="B86" s="2">
        <v>2</v>
      </c>
      <c r="C86" s="2">
        <v>5</v>
      </c>
      <c r="D86" s="2">
        <v>13</v>
      </c>
      <c r="E86" s="2">
        <v>5.9142899999999998E-2</v>
      </c>
      <c r="F86" t="str">
        <f t="shared" si="1"/>
        <v>Rural Restricted Access</v>
      </c>
    </row>
    <row r="87" spans="1:6" hidden="1" x14ac:dyDescent="0.25">
      <c r="A87" s="2">
        <v>11</v>
      </c>
      <c r="B87" s="2">
        <v>2</v>
      </c>
      <c r="C87" s="2">
        <v>5</v>
      </c>
      <c r="D87" s="2">
        <v>14</v>
      </c>
      <c r="E87" s="2">
        <v>6.0801899999999999E-2</v>
      </c>
      <c r="F87" t="str">
        <f t="shared" si="1"/>
        <v>Rural Restricted Access</v>
      </c>
    </row>
    <row r="88" spans="1:6" hidden="1" x14ac:dyDescent="0.25">
      <c r="A88" s="2">
        <v>11</v>
      </c>
      <c r="B88" s="2">
        <v>2</v>
      </c>
      <c r="C88" s="2">
        <v>5</v>
      </c>
      <c r="D88" s="2">
        <v>15</v>
      </c>
      <c r="E88" s="2">
        <v>6.5298499999999995E-2</v>
      </c>
      <c r="F88" t="str">
        <f t="shared" si="1"/>
        <v>Rural Restricted Access</v>
      </c>
    </row>
    <row r="89" spans="1:6" hidden="1" x14ac:dyDescent="0.25">
      <c r="A89" s="2">
        <v>11</v>
      </c>
      <c r="B89" s="2">
        <v>2</v>
      </c>
      <c r="C89" s="2">
        <v>5</v>
      </c>
      <c r="D89" s="2">
        <v>16</v>
      </c>
      <c r="E89" s="2">
        <v>7.2608199999999998E-2</v>
      </c>
      <c r="F89" t="str">
        <f t="shared" si="1"/>
        <v>Rural Restricted Access</v>
      </c>
    </row>
    <row r="90" spans="1:6" hidden="1" x14ac:dyDescent="0.25">
      <c r="A90" s="2">
        <v>11</v>
      </c>
      <c r="B90" s="2">
        <v>2</v>
      </c>
      <c r="C90" s="2">
        <v>5</v>
      </c>
      <c r="D90" s="2">
        <v>17</v>
      </c>
      <c r="E90" s="2">
        <v>7.7381699999999998E-2</v>
      </c>
      <c r="F90" t="str">
        <f t="shared" si="1"/>
        <v>Rural Restricted Access</v>
      </c>
    </row>
    <row r="91" spans="1:6" hidden="1" x14ac:dyDescent="0.25">
      <c r="A91" s="2">
        <v>11</v>
      </c>
      <c r="B91" s="2">
        <v>2</v>
      </c>
      <c r="C91" s="2">
        <v>5</v>
      </c>
      <c r="D91" s="2">
        <v>18</v>
      </c>
      <c r="E91" s="2">
        <v>7.5481599999999996E-2</v>
      </c>
      <c r="F91" t="str">
        <f t="shared" si="1"/>
        <v>Rural Restricted Access</v>
      </c>
    </row>
    <row r="92" spans="1:6" hidden="1" x14ac:dyDescent="0.25">
      <c r="A92" s="2">
        <v>11</v>
      </c>
      <c r="B92" s="2">
        <v>2</v>
      </c>
      <c r="C92" s="2">
        <v>5</v>
      </c>
      <c r="D92" s="2">
        <v>19</v>
      </c>
      <c r="E92" s="2">
        <v>5.8705899999999998E-2</v>
      </c>
      <c r="F92" t="str">
        <f t="shared" si="1"/>
        <v>Rural Restricted Access</v>
      </c>
    </row>
    <row r="93" spans="1:6" hidden="1" x14ac:dyDescent="0.25">
      <c r="A93" s="2">
        <v>11</v>
      </c>
      <c r="B93" s="2">
        <v>2</v>
      </c>
      <c r="C93" s="2">
        <v>5</v>
      </c>
      <c r="D93" s="2">
        <v>20</v>
      </c>
      <c r="E93" s="2">
        <v>4.3986400000000002E-2</v>
      </c>
      <c r="F93" t="str">
        <f t="shared" si="1"/>
        <v>Rural Restricted Access</v>
      </c>
    </row>
    <row r="94" spans="1:6" hidden="1" x14ac:dyDescent="0.25">
      <c r="A94" s="2">
        <v>11</v>
      </c>
      <c r="B94" s="2">
        <v>2</v>
      </c>
      <c r="C94" s="2">
        <v>5</v>
      </c>
      <c r="D94" s="2">
        <v>21</v>
      </c>
      <c r="E94" s="2">
        <v>3.5730900000000003E-2</v>
      </c>
      <c r="F94" t="str">
        <f t="shared" si="1"/>
        <v>Rural Restricted Access</v>
      </c>
    </row>
    <row r="95" spans="1:6" hidden="1" x14ac:dyDescent="0.25">
      <c r="A95" s="2">
        <v>11</v>
      </c>
      <c r="B95" s="2">
        <v>2</v>
      </c>
      <c r="C95" s="2">
        <v>5</v>
      </c>
      <c r="D95" s="2">
        <v>22</v>
      </c>
      <c r="E95" s="2">
        <v>3.0742800000000001E-2</v>
      </c>
      <c r="F95" t="str">
        <f t="shared" si="1"/>
        <v>Rural Restricted Access</v>
      </c>
    </row>
    <row r="96" spans="1:6" hidden="1" x14ac:dyDescent="0.25">
      <c r="A96" s="2">
        <v>11</v>
      </c>
      <c r="B96" s="2">
        <v>2</v>
      </c>
      <c r="C96" s="2">
        <v>5</v>
      </c>
      <c r="D96" s="2">
        <v>23</v>
      </c>
      <c r="E96" s="2">
        <v>2.3852100000000001E-2</v>
      </c>
      <c r="F96" t="str">
        <f t="shared" si="1"/>
        <v>Rural Restricted Access</v>
      </c>
    </row>
    <row r="97" spans="1:6" hidden="1" x14ac:dyDescent="0.25">
      <c r="A97" s="2">
        <v>11</v>
      </c>
      <c r="B97" s="2">
        <v>2</v>
      </c>
      <c r="C97" s="2">
        <v>5</v>
      </c>
      <c r="D97" s="2">
        <v>24</v>
      </c>
      <c r="E97" s="2">
        <v>1.7317699999999998E-2</v>
      </c>
      <c r="F97" t="str">
        <f t="shared" si="1"/>
        <v>Rural Restricted Access</v>
      </c>
    </row>
    <row r="98" spans="1:6" hidden="1" x14ac:dyDescent="0.25">
      <c r="A98" s="2">
        <v>11</v>
      </c>
      <c r="B98" s="2">
        <v>3</v>
      </c>
      <c r="C98" s="2">
        <v>2</v>
      </c>
      <c r="D98" s="2">
        <v>1</v>
      </c>
      <c r="E98" s="2">
        <v>1.64213E-2</v>
      </c>
      <c r="F98" t="str">
        <f t="shared" si="1"/>
        <v>Rural Unrestricted Access</v>
      </c>
    </row>
    <row r="99" spans="1:6" hidden="1" x14ac:dyDescent="0.25">
      <c r="A99" s="2">
        <v>11</v>
      </c>
      <c r="B99" s="2">
        <v>3</v>
      </c>
      <c r="C99" s="2">
        <v>2</v>
      </c>
      <c r="D99" s="2">
        <v>2</v>
      </c>
      <c r="E99" s="2">
        <v>1.11921E-2</v>
      </c>
      <c r="F99" t="str">
        <f t="shared" si="1"/>
        <v>Rural Unrestricted Access</v>
      </c>
    </row>
    <row r="100" spans="1:6" hidden="1" x14ac:dyDescent="0.25">
      <c r="A100" s="2">
        <v>11</v>
      </c>
      <c r="B100" s="2">
        <v>3</v>
      </c>
      <c r="C100" s="2">
        <v>2</v>
      </c>
      <c r="D100" s="2">
        <v>3</v>
      </c>
      <c r="E100" s="2">
        <v>8.5415000000000005E-3</v>
      </c>
      <c r="F100" t="str">
        <f t="shared" si="1"/>
        <v>Rural Unrestricted Access</v>
      </c>
    </row>
    <row r="101" spans="1:6" hidden="1" x14ac:dyDescent="0.25">
      <c r="A101" s="2">
        <v>11</v>
      </c>
      <c r="B101" s="2">
        <v>3</v>
      </c>
      <c r="C101" s="2">
        <v>2</v>
      </c>
      <c r="D101" s="2">
        <v>4</v>
      </c>
      <c r="E101" s="2">
        <v>6.7932799999999996E-3</v>
      </c>
      <c r="F101" t="str">
        <f t="shared" si="1"/>
        <v>Rural Unrestricted Access</v>
      </c>
    </row>
    <row r="102" spans="1:6" hidden="1" x14ac:dyDescent="0.25">
      <c r="A102" s="2">
        <v>11</v>
      </c>
      <c r="B102" s="2">
        <v>3</v>
      </c>
      <c r="C102" s="2">
        <v>2</v>
      </c>
      <c r="D102" s="2">
        <v>5</v>
      </c>
      <c r="E102" s="2">
        <v>7.2189400000000001E-3</v>
      </c>
      <c r="F102" t="str">
        <f t="shared" si="1"/>
        <v>Rural Unrestricted Access</v>
      </c>
    </row>
    <row r="103" spans="1:6" hidden="1" x14ac:dyDescent="0.25">
      <c r="A103" s="2">
        <v>11</v>
      </c>
      <c r="B103" s="2">
        <v>3</v>
      </c>
      <c r="C103" s="2">
        <v>2</v>
      </c>
      <c r="D103" s="2">
        <v>6</v>
      </c>
      <c r="E103" s="2">
        <v>1.07619E-2</v>
      </c>
      <c r="F103" t="str">
        <f t="shared" si="1"/>
        <v>Rural Unrestricted Access</v>
      </c>
    </row>
    <row r="104" spans="1:6" hidden="1" x14ac:dyDescent="0.25">
      <c r="A104" s="2">
        <v>11</v>
      </c>
      <c r="B104" s="2">
        <v>3</v>
      </c>
      <c r="C104" s="2">
        <v>2</v>
      </c>
      <c r="D104" s="2">
        <v>7</v>
      </c>
      <c r="E104" s="2">
        <v>1.7680000000000001E-2</v>
      </c>
      <c r="F104" t="str">
        <f t="shared" si="1"/>
        <v>Rural Unrestricted Access</v>
      </c>
    </row>
    <row r="105" spans="1:6" hidden="1" x14ac:dyDescent="0.25">
      <c r="A105" s="2">
        <v>11</v>
      </c>
      <c r="B105" s="2">
        <v>3</v>
      </c>
      <c r="C105" s="2">
        <v>2</v>
      </c>
      <c r="D105" s="2">
        <v>8</v>
      </c>
      <c r="E105" s="2">
        <v>2.6875099999999999E-2</v>
      </c>
      <c r="F105" t="str">
        <f t="shared" si="1"/>
        <v>Rural Unrestricted Access</v>
      </c>
    </row>
    <row r="106" spans="1:6" hidden="1" x14ac:dyDescent="0.25">
      <c r="A106" s="2">
        <v>11</v>
      </c>
      <c r="B106" s="2">
        <v>3</v>
      </c>
      <c r="C106" s="2">
        <v>2</v>
      </c>
      <c r="D106" s="2">
        <v>9</v>
      </c>
      <c r="E106" s="2">
        <v>3.8658699999999997E-2</v>
      </c>
      <c r="F106" t="str">
        <f t="shared" si="1"/>
        <v>Rural Unrestricted Access</v>
      </c>
    </row>
    <row r="107" spans="1:6" hidden="1" x14ac:dyDescent="0.25">
      <c r="A107" s="2">
        <v>11</v>
      </c>
      <c r="B107" s="2">
        <v>3</v>
      </c>
      <c r="C107" s="2">
        <v>2</v>
      </c>
      <c r="D107" s="2">
        <v>10</v>
      </c>
      <c r="E107" s="2">
        <v>5.2238899999999998E-2</v>
      </c>
      <c r="F107" t="str">
        <f t="shared" si="1"/>
        <v>Rural Unrestricted Access</v>
      </c>
    </row>
    <row r="108" spans="1:6" hidden="1" x14ac:dyDescent="0.25">
      <c r="A108" s="2">
        <v>11</v>
      </c>
      <c r="B108" s="2">
        <v>3</v>
      </c>
      <c r="C108" s="2">
        <v>2</v>
      </c>
      <c r="D108" s="2">
        <v>11</v>
      </c>
      <c r="E108" s="2">
        <v>6.3173900000000005E-2</v>
      </c>
      <c r="F108" t="str">
        <f t="shared" si="1"/>
        <v>Rural Unrestricted Access</v>
      </c>
    </row>
    <row r="109" spans="1:6" hidden="1" x14ac:dyDescent="0.25">
      <c r="A109" s="2">
        <v>11</v>
      </c>
      <c r="B109" s="2">
        <v>3</v>
      </c>
      <c r="C109" s="2">
        <v>2</v>
      </c>
      <c r="D109" s="2">
        <v>12</v>
      </c>
      <c r="E109" s="2">
        <v>6.9943500000000006E-2</v>
      </c>
      <c r="F109" t="str">
        <f t="shared" si="1"/>
        <v>Rural Unrestricted Access</v>
      </c>
    </row>
    <row r="110" spans="1:6" hidden="1" x14ac:dyDescent="0.25">
      <c r="A110" s="2">
        <v>11</v>
      </c>
      <c r="B110" s="2">
        <v>3</v>
      </c>
      <c r="C110" s="2">
        <v>2</v>
      </c>
      <c r="D110" s="2">
        <v>13</v>
      </c>
      <c r="E110" s="2">
        <v>7.2933200000000004E-2</v>
      </c>
      <c r="F110" t="str">
        <f t="shared" si="1"/>
        <v>Rural Unrestricted Access</v>
      </c>
    </row>
    <row r="111" spans="1:6" hidden="1" x14ac:dyDescent="0.25">
      <c r="A111" s="2">
        <v>11</v>
      </c>
      <c r="B111" s="2">
        <v>3</v>
      </c>
      <c r="C111" s="2">
        <v>2</v>
      </c>
      <c r="D111" s="2">
        <v>14</v>
      </c>
      <c r="E111" s="2">
        <v>7.3121800000000001E-2</v>
      </c>
      <c r="F111" t="str">
        <f t="shared" si="1"/>
        <v>Rural Unrestricted Access</v>
      </c>
    </row>
    <row r="112" spans="1:6" hidden="1" x14ac:dyDescent="0.25">
      <c r="A112" s="2">
        <v>11</v>
      </c>
      <c r="B112" s="2">
        <v>3</v>
      </c>
      <c r="C112" s="2">
        <v>2</v>
      </c>
      <c r="D112" s="2">
        <v>15</v>
      </c>
      <c r="E112" s="2">
        <v>7.3615899999999998E-2</v>
      </c>
      <c r="F112" t="str">
        <f t="shared" si="1"/>
        <v>Rural Unrestricted Access</v>
      </c>
    </row>
    <row r="113" spans="1:6" hidden="1" x14ac:dyDescent="0.25">
      <c r="A113" s="2">
        <v>11</v>
      </c>
      <c r="B113" s="2">
        <v>3</v>
      </c>
      <c r="C113" s="2">
        <v>2</v>
      </c>
      <c r="D113" s="2">
        <v>16</v>
      </c>
      <c r="E113" s="2">
        <v>7.4460799999999994E-2</v>
      </c>
      <c r="F113" t="str">
        <f t="shared" si="1"/>
        <v>Rural Unrestricted Access</v>
      </c>
    </row>
    <row r="114" spans="1:6" hidden="1" x14ac:dyDescent="0.25">
      <c r="A114" s="2">
        <v>11</v>
      </c>
      <c r="B114" s="2">
        <v>3</v>
      </c>
      <c r="C114" s="2">
        <v>2</v>
      </c>
      <c r="D114" s="2">
        <v>17</v>
      </c>
      <c r="E114" s="2">
        <v>7.4216500000000005E-2</v>
      </c>
      <c r="F114" t="str">
        <f t="shared" si="1"/>
        <v>Rural Unrestricted Access</v>
      </c>
    </row>
    <row r="115" spans="1:6" hidden="1" x14ac:dyDescent="0.25">
      <c r="A115" s="2">
        <v>11</v>
      </c>
      <c r="B115" s="2">
        <v>3</v>
      </c>
      <c r="C115" s="2">
        <v>2</v>
      </c>
      <c r="D115" s="2">
        <v>18</v>
      </c>
      <c r="E115" s="2">
        <v>7.0009100000000005E-2</v>
      </c>
      <c r="F115" t="str">
        <f t="shared" si="1"/>
        <v>Rural Unrestricted Access</v>
      </c>
    </row>
    <row r="116" spans="1:6" hidden="1" x14ac:dyDescent="0.25">
      <c r="A116" s="2">
        <v>11</v>
      </c>
      <c r="B116" s="2">
        <v>3</v>
      </c>
      <c r="C116" s="2">
        <v>2</v>
      </c>
      <c r="D116" s="2">
        <v>19</v>
      </c>
      <c r="E116" s="2">
        <v>6.1403800000000001E-2</v>
      </c>
      <c r="F116" t="str">
        <f t="shared" si="1"/>
        <v>Rural Unrestricted Access</v>
      </c>
    </row>
    <row r="117" spans="1:6" hidden="1" x14ac:dyDescent="0.25">
      <c r="A117" s="2">
        <v>11</v>
      </c>
      <c r="B117" s="2">
        <v>3</v>
      </c>
      <c r="C117" s="2">
        <v>2</v>
      </c>
      <c r="D117" s="2">
        <v>20</v>
      </c>
      <c r="E117" s="2">
        <v>5.0504300000000002E-2</v>
      </c>
      <c r="F117" t="str">
        <f t="shared" si="1"/>
        <v>Rural Unrestricted Access</v>
      </c>
    </row>
    <row r="118" spans="1:6" hidden="1" x14ac:dyDescent="0.25">
      <c r="A118" s="2">
        <v>11</v>
      </c>
      <c r="B118" s="2">
        <v>3</v>
      </c>
      <c r="C118" s="2">
        <v>2</v>
      </c>
      <c r="D118" s="2">
        <v>21</v>
      </c>
      <c r="E118" s="2">
        <v>4.1207199999999999E-2</v>
      </c>
      <c r="F118" t="str">
        <f t="shared" si="1"/>
        <v>Rural Unrestricted Access</v>
      </c>
    </row>
    <row r="119" spans="1:6" hidden="1" x14ac:dyDescent="0.25">
      <c r="A119" s="2">
        <v>11</v>
      </c>
      <c r="B119" s="2">
        <v>3</v>
      </c>
      <c r="C119" s="2">
        <v>2</v>
      </c>
      <c r="D119" s="2">
        <v>22</v>
      </c>
      <c r="E119" s="2">
        <v>3.3637300000000002E-2</v>
      </c>
      <c r="F119" t="str">
        <f t="shared" si="1"/>
        <v>Rural Unrestricted Access</v>
      </c>
    </row>
    <row r="120" spans="1:6" hidden="1" x14ac:dyDescent="0.25">
      <c r="A120" s="2">
        <v>11</v>
      </c>
      <c r="B120" s="2">
        <v>3</v>
      </c>
      <c r="C120" s="2">
        <v>2</v>
      </c>
      <c r="D120" s="2">
        <v>23</v>
      </c>
      <c r="E120" s="2">
        <v>2.6224299999999999E-2</v>
      </c>
      <c r="F120" t="str">
        <f t="shared" si="1"/>
        <v>Rural Unrestricted Access</v>
      </c>
    </row>
    <row r="121" spans="1:6" hidden="1" x14ac:dyDescent="0.25">
      <c r="A121" s="2">
        <v>11</v>
      </c>
      <c r="B121" s="2">
        <v>3</v>
      </c>
      <c r="C121" s="2">
        <v>2</v>
      </c>
      <c r="D121" s="2">
        <v>24</v>
      </c>
      <c r="E121" s="2">
        <v>1.9166599999999999E-2</v>
      </c>
      <c r="F121" t="str">
        <f t="shared" si="1"/>
        <v>Rural Unrestricted Access</v>
      </c>
    </row>
    <row r="122" spans="1:6" hidden="1" x14ac:dyDescent="0.25">
      <c r="A122" s="2">
        <v>11</v>
      </c>
      <c r="B122" s="2">
        <v>3</v>
      </c>
      <c r="C122" s="2">
        <v>5</v>
      </c>
      <c r="D122" s="2">
        <v>1</v>
      </c>
      <c r="E122" s="2">
        <v>1.07741E-2</v>
      </c>
      <c r="F122" t="str">
        <f t="shared" si="1"/>
        <v>Rural Unrestricted Access</v>
      </c>
    </row>
    <row r="123" spans="1:6" hidden="1" x14ac:dyDescent="0.25">
      <c r="A123" s="2">
        <v>11</v>
      </c>
      <c r="B123" s="2">
        <v>3</v>
      </c>
      <c r="C123" s="2">
        <v>5</v>
      </c>
      <c r="D123" s="2">
        <v>2</v>
      </c>
      <c r="E123" s="2">
        <v>7.6437600000000003E-3</v>
      </c>
      <c r="F123" t="str">
        <f t="shared" si="1"/>
        <v>Rural Unrestricted Access</v>
      </c>
    </row>
    <row r="124" spans="1:6" hidden="1" x14ac:dyDescent="0.25">
      <c r="A124" s="2">
        <v>11</v>
      </c>
      <c r="B124" s="2">
        <v>3</v>
      </c>
      <c r="C124" s="2">
        <v>5</v>
      </c>
      <c r="D124" s="2">
        <v>3</v>
      </c>
      <c r="E124" s="2">
        <v>6.5464099999999999E-3</v>
      </c>
      <c r="F124" t="str">
        <f t="shared" si="1"/>
        <v>Rural Unrestricted Access</v>
      </c>
    </row>
    <row r="125" spans="1:6" hidden="1" x14ac:dyDescent="0.25">
      <c r="A125" s="2">
        <v>11</v>
      </c>
      <c r="B125" s="2">
        <v>3</v>
      </c>
      <c r="C125" s="2">
        <v>5</v>
      </c>
      <c r="D125" s="2">
        <v>4</v>
      </c>
      <c r="E125" s="2">
        <v>6.6348600000000002E-3</v>
      </c>
      <c r="F125" t="str">
        <f t="shared" si="1"/>
        <v>Rural Unrestricted Access</v>
      </c>
    </row>
    <row r="126" spans="1:6" hidden="1" x14ac:dyDescent="0.25">
      <c r="A126" s="2">
        <v>11</v>
      </c>
      <c r="B126" s="2">
        <v>3</v>
      </c>
      <c r="C126" s="2">
        <v>5</v>
      </c>
      <c r="D126" s="2">
        <v>5</v>
      </c>
      <c r="E126" s="2">
        <v>9.5399899999999999E-3</v>
      </c>
      <c r="F126" t="str">
        <f t="shared" si="1"/>
        <v>Rural Unrestricted Access</v>
      </c>
    </row>
    <row r="127" spans="1:6" hidden="1" x14ac:dyDescent="0.25">
      <c r="A127" s="2">
        <v>11</v>
      </c>
      <c r="B127" s="2">
        <v>3</v>
      </c>
      <c r="C127" s="2">
        <v>5</v>
      </c>
      <c r="D127" s="2">
        <v>6</v>
      </c>
      <c r="E127" s="2">
        <v>2.0055099999999999E-2</v>
      </c>
      <c r="F127" t="str">
        <f t="shared" si="1"/>
        <v>Rural Unrestricted Access</v>
      </c>
    </row>
    <row r="128" spans="1:6" hidden="1" x14ac:dyDescent="0.25">
      <c r="A128" s="2">
        <v>11</v>
      </c>
      <c r="B128" s="2">
        <v>3</v>
      </c>
      <c r="C128" s="2">
        <v>5</v>
      </c>
      <c r="D128" s="2">
        <v>7</v>
      </c>
      <c r="E128" s="2">
        <v>4.1029499999999997E-2</v>
      </c>
      <c r="F128" t="str">
        <f t="shared" si="1"/>
        <v>Rural Unrestricted Access</v>
      </c>
    </row>
    <row r="129" spans="1:6" hidden="1" x14ac:dyDescent="0.25">
      <c r="A129" s="2">
        <v>11</v>
      </c>
      <c r="B129" s="2">
        <v>3</v>
      </c>
      <c r="C129" s="2">
        <v>5</v>
      </c>
      <c r="D129" s="2">
        <v>8</v>
      </c>
      <c r="E129" s="2">
        <v>5.7972200000000002E-2</v>
      </c>
      <c r="F129" t="str">
        <f t="shared" si="1"/>
        <v>Rural Unrestricted Access</v>
      </c>
    </row>
    <row r="130" spans="1:6" hidden="1" x14ac:dyDescent="0.25">
      <c r="A130" s="2">
        <v>11</v>
      </c>
      <c r="B130" s="2">
        <v>3</v>
      </c>
      <c r="C130" s="2">
        <v>5</v>
      </c>
      <c r="D130" s="2">
        <v>9</v>
      </c>
      <c r="E130" s="2">
        <v>5.3471100000000001E-2</v>
      </c>
      <c r="F130" t="str">
        <f t="shared" ref="F130:F193" si="2">IF(B130=$G$2,$H$2,IF(B130=$G$3,$H$3,IF(B130=$G$4,$H$4,IF(B130=$G$5,$H$5,IF(B130=$G$6,$H$6,"other")))))</f>
        <v>Rural Unrestricted Access</v>
      </c>
    </row>
    <row r="131" spans="1:6" hidden="1" x14ac:dyDescent="0.25">
      <c r="A131" s="2">
        <v>11</v>
      </c>
      <c r="B131" s="2">
        <v>3</v>
      </c>
      <c r="C131" s="2">
        <v>5</v>
      </c>
      <c r="D131" s="2">
        <v>10</v>
      </c>
      <c r="E131" s="2">
        <v>5.2547799999999999E-2</v>
      </c>
      <c r="F131" t="str">
        <f t="shared" si="2"/>
        <v>Rural Unrestricted Access</v>
      </c>
    </row>
    <row r="132" spans="1:6" hidden="1" x14ac:dyDescent="0.25">
      <c r="A132" s="2">
        <v>11</v>
      </c>
      <c r="B132" s="2">
        <v>3</v>
      </c>
      <c r="C132" s="2">
        <v>5</v>
      </c>
      <c r="D132" s="2">
        <v>11</v>
      </c>
      <c r="E132" s="2">
        <v>5.5060699999999997E-2</v>
      </c>
      <c r="F132" t="str">
        <f t="shared" si="2"/>
        <v>Rural Unrestricted Access</v>
      </c>
    </row>
    <row r="133" spans="1:6" hidden="1" x14ac:dyDescent="0.25">
      <c r="A133" s="2">
        <v>11</v>
      </c>
      <c r="B133" s="2">
        <v>3</v>
      </c>
      <c r="C133" s="2">
        <v>5</v>
      </c>
      <c r="D133" s="2">
        <v>12</v>
      </c>
      <c r="E133" s="2">
        <v>5.7674099999999999E-2</v>
      </c>
      <c r="F133" t="str">
        <f t="shared" si="2"/>
        <v>Rural Unrestricted Access</v>
      </c>
    </row>
    <row r="134" spans="1:6" hidden="1" x14ac:dyDescent="0.25">
      <c r="A134" s="2">
        <v>11</v>
      </c>
      <c r="B134" s="2">
        <v>3</v>
      </c>
      <c r="C134" s="2">
        <v>5</v>
      </c>
      <c r="D134" s="2">
        <v>13</v>
      </c>
      <c r="E134" s="2">
        <v>5.9142899999999998E-2</v>
      </c>
      <c r="F134" t="str">
        <f t="shared" si="2"/>
        <v>Rural Unrestricted Access</v>
      </c>
    </row>
    <row r="135" spans="1:6" hidden="1" x14ac:dyDescent="0.25">
      <c r="A135" s="2">
        <v>11</v>
      </c>
      <c r="B135" s="2">
        <v>3</v>
      </c>
      <c r="C135" s="2">
        <v>5</v>
      </c>
      <c r="D135" s="2">
        <v>14</v>
      </c>
      <c r="E135" s="2">
        <v>6.0801899999999999E-2</v>
      </c>
      <c r="F135" t="str">
        <f t="shared" si="2"/>
        <v>Rural Unrestricted Access</v>
      </c>
    </row>
    <row r="136" spans="1:6" hidden="1" x14ac:dyDescent="0.25">
      <c r="A136" s="2">
        <v>11</v>
      </c>
      <c r="B136" s="2">
        <v>3</v>
      </c>
      <c r="C136" s="2">
        <v>5</v>
      </c>
      <c r="D136" s="2">
        <v>15</v>
      </c>
      <c r="E136" s="2">
        <v>6.5298499999999995E-2</v>
      </c>
      <c r="F136" t="str">
        <f t="shared" si="2"/>
        <v>Rural Unrestricted Access</v>
      </c>
    </row>
    <row r="137" spans="1:6" hidden="1" x14ac:dyDescent="0.25">
      <c r="A137" s="2">
        <v>11</v>
      </c>
      <c r="B137" s="2">
        <v>3</v>
      </c>
      <c r="C137" s="2">
        <v>5</v>
      </c>
      <c r="D137" s="2">
        <v>16</v>
      </c>
      <c r="E137" s="2">
        <v>7.2608199999999998E-2</v>
      </c>
      <c r="F137" t="str">
        <f t="shared" si="2"/>
        <v>Rural Unrestricted Access</v>
      </c>
    </row>
    <row r="138" spans="1:6" hidden="1" x14ac:dyDescent="0.25">
      <c r="A138" s="2">
        <v>11</v>
      </c>
      <c r="B138" s="2">
        <v>3</v>
      </c>
      <c r="C138" s="2">
        <v>5</v>
      </c>
      <c r="D138" s="2">
        <v>17</v>
      </c>
      <c r="E138" s="2">
        <v>7.7381699999999998E-2</v>
      </c>
      <c r="F138" t="str">
        <f t="shared" si="2"/>
        <v>Rural Unrestricted Access</v>
      </c>
    </row>
    <row r="139" spans="1:6" hidden="1" x14ac:dyDescent="0.25">
      <c r="A139" s="2">
        <v>11</v>
      </c>
      <c r="B139" s="2">
        <v>3</v>
      </c>
      <c r="C139" s="2">
        <v>5</v>
      </c>
      <c r="D139" s="2">
        <v>18</v>
      </c>
      <c r="E139" s="2">
        <v>7.5481599999999996E-2</v>
      </c>
      <c r="F139" t="str">
        <f t="shared" si="2"/>
        <v>Rural Unrestricted Access</v>
      </c>
    </row>
    <row r="140" spans="1:6" hidden="1" x14ac:dyDescent="0.25">
      <c r="A140" s="2">
        <v>11</v>
      </c>
      <c r="B140" s="2">
        <v>3</v>
      </c>
      <c r="C140" s="2">
        <v>5</v>
      </c>
      <c r="D140" s="2">
        <v>19</v>
      </c>
      <c r="E140" s="2">
        <v>5.8705899999999998E-2</v>
      </c>
      <c r="F140" t="str">
        <f t="shared" si="2"/>
        <v>Rural Unrestricted Access</v>
      </c>
    </row>
    <row r="141" spans="1:6" hidden="1" x14ac:dyDescent="0.25">
      <c r="A141" s="2">
        <v>11</v>
      </c>
      <c r="B141" s="2">
        <v>3</v>
      </c>
      <c r="C141" s="2">
        <v>5</v>
      </c>
      <c r="D141" s="2">
        <v>20</v>
      </c>
      <c r="E141" s="2">
        <v>4.3986400000000002E-2</v>
      </c>
      <c r="F141" t="str">
        <f t="shared" si="2"/>
        <v>Rural Unrestricted Access</v>
      </c>
    </row>
    <row r="142" spans="1:6" hidden="1" x14ac:dyDescent="0.25">
      <c r="A142" s="2">
        <v>11</v>
      </c>
      <c r="B142" s="2">
        <v>3</v>
      </c>
      <c r="C142" s="2">
        <v>5</v>
      </c>
      <c r="D142" s="2">
        <v>21</v>
      </c>
      <c r="E142" s="2">
        <v>3.5730900000000003E-2</v>
      </c>
      <c r="F142" t="str">
        <f t="shared" si="2"/>
        <v>Rural Unrestricted Access</v>
      </c>
    </row>
    <row r="143" spans="1:6" hidden="1" x14ac:dyDescent="0.25">
      <c r="A143" s="2">
        <v>11</v>
      </c>
      <c r="B143" s="2">
        <v>3</v>
      </c>
      <c r="C143" s="2">
        <v>5</v>
      </c>
      <c r="D143" s="2">
        <v>22</v>
      </c>
      <c r="E143" s="2">
        <v>3.0742800000000001E-2</v>
      </c>
      <c r="F143" t="str">
        <f t="shared" si="2"/>
        <v>Rural Unrestricted Access</v>
      </c>
    </row>
    <row r="144" spans="1:6" hidden="1" x14ac:dyDescent="0.25">
      <c r="A144" s="2">
        <v>11</v>
      </c>
      <c r="B144" s="2">
        <v>3</v>
      </c>
      <c r="C144" s="2">
        <v>5</v>
      </c>
      <c r="D144" s="2">
        <v>23</v>
      </c>
      <c r="E144" s="2">
        <v>2.3852100000000001E-2</v>
      </c>
      <c r="F144" t="str">
        <f t="shared" si="2"/>
        <v>Rural Unrestricted Access</v>
      </c>
    </row>
    <row r="145" spans="1:6" hidden="1" x14ac:dyDescent="0.25">
      <c r="A145" s="2">
        <v>11</v>
      </c>
      <c r="B145" s="2">
        <v>3</v>
      </c>
      <c r="C145" s="2">
        <v>5</v>
      </c>
      <c r="D145" s="2">
        <v>24</v>
      </c>
      <c r="E145" s="2">
        <v>1.7317699999999998E-2</v>
      </c>
      <c r="F145" t="str">
        <f t="shared" si="2"/>
        <v>Rural Unrestricted Access</v>
      </c>
    </row>
    <row r="146" spans="1:6" hidden="1" x14ac:dyDescent="0.25">
      <c r="A146" s="2">
        <v>11</v>
      </c>
      <c r="B146" s="2">
        <v>4</v>
      </c>
      <c r="C146" s="2">
        <v>2</v>
      </c>
      <c r="D146" s="2">
        <v>1</v>
      </c>
      <c r="E146" s="2">
        <v>2.1473900000000001E-2</v>
      </c>
      <c r="F146" t="str">
        <f t="shared" si="2"/>
        <v>Urban Restricted Access</v>
      </c>
    </row>
    <row r="147" spans="1:6" hidden="1" x14ac:dyDescent="0.25">
      <c r="A147" s="2">
        <v>11</v>
      </c>
      <c r="B147" s="2">
        <v>4</v>
      </c>
      <c r="C147" s="2">
        <v>2</v>
      </c>
      <c r="D147" s="2">
        <v>2</v>
      </c>
      <c r="E147" s="2">
        <v>1.44428E-2</v>
      </c>
      <c r="F147" t="str">
        <f t="shared" si="2"/>
        <v>Urban Restricted Access</v>
      </c>
    </row>
    <row r="148" spans="1:6" hidden="1" x14ac:dyDescent="0.25">
      <c r="A148" s="2">
        <v>11</v>
      </c>
      <c r="B148" s="2">
        <v>4</v>
      </c>
      <c r="C148" s="2">
        <v>2</v>
      </c>
      <c r="D148" s="2">
        <v>3</v>
      </c>
      <c r="E148" s="2">
        <v>1.09684E-2</v>
      </c>
      <c r="F148" t="str">
        <f t="shared" si="2"/>
        <v>Urban Restricted Access</v>
      </c>
    </row>
    <row r="149" spans="1:6" hidden="1" x14ac:dyDescent="0.25">
      <c r="A149" s="2">
        <v>11</v>
      </c>
      <c r="B149" s="2">
        <v>4</v>
      </c>
      <c r="C149" s="2">
        <v>2</v>
      </c>
      <c r="D149" s="2">
        <v>4</v>
      </c>
      <c r="E149" s="2">
        <v>7.4945100000000002E-3</v>
      </c>
      <c r="F149" t="str">
        <f t="shared" si="2"/>
        <v>Urban Restricted Access</v>
      </c>
    </row>
    <row r="150" spans="1:6" hidden="1" x14ac:dyDescent="0.25">
      <c r="A150" s="2">
        <v>11</v>
      </c>
      <c r="B150" s="2">
        <v>4</v>
      </c>
      <c r="C150" s="2">
        <v>2</v>
      </c>
      <c r="D150" s="2">
        <v>5</v>
      </c>
      <c r="E150" s="2">
        <v>6.8385499999999997E-3</v>
      </c>
      <c r="F150" t="str">
        <f t="shared" si="2"/>
        <v>Urban Restricted Access</v>
      </c>
    </row>
    <row r="151" spans="1:6" hidden="1" x14ac:dyDescent="0.25">
      <c r="A151" s="2">
        <v>11</v>
      </c>
      <c r="B151" s="2">
        <v>4</v>
      </c>
      <c r="C151" s="2">
        <v>2</v>
      </c>
      <c r="D151" s="2">
        <v>6</v>
      </c>
      <c r="E151" s="2">
        <v>1.03588E-2</v>
      </c>
      <c r="F151" t="str">
        <f t="shared" si="2"/>
        <v>Urban Restricted Access</v>
      </c>
    </row>
    <row r="152" spans="1:6" hidden="1" x14ac:dyDescent="0.25">
      <c r="A152" s="2">
        <v>11</v>
      </c>
      <c r="B152" s="2">
        <v>4</v>
      </c>
      <c r="C152" s="2">
        <v>2</v>
      </c>
      <c r="D152" s="2">
        <v>7</v>
      </c>
      <c r="E152" s="2">
        <v>1.84304E-2</v>
      </c>
      <c r="F152" t="str">
        <f t="shared" si="2"/>
        <v>Urban Restricted Access</v>
      </c>
    </row>
    <row r="153" spans="1:6" hidden="1" x14ac:dyDescent="0.25">
      <c r="A153" s="2">
        <v>11</v>
      </c>
      <c r="B153" s="2">
        <v>4</v>
      </c>
      <c r="C153" s="2">
        <v>2</v>
      </c>
      <c r="D153" s="2">
        <v>8</v>
      </c>
      <c r="E153" s="2">
        <v>2.6811700000000001E-2</v>
      </c>
      <c r="F153" t="str">
        <f t="shared" si="2"/>
        <v>Urban Restricted Access</v>
      </c>
    </row>
    <row r="154" spans="1:6" hidden="1" x14ac:dyDescent="0.25">
      <c r="A154" s="2">
        <v>11</v>
      </c>
      <c r="B154" s="2">
        <v>4</v>
      </c>
      <c r="C154" s="2">
        <v>2</v>
      </c>
      <c r="D154" s="2">
        <v>9</v>
      </c>
      <c r="E154" s="2">
        <v>3.6385199999999999E-2</v>
      </c>
      <c r="F154" t="str">
        <f t="shared" si="2"/>
        <v>Urban Restricted Access</v>
      </c>
    </row>
    <row r="155" spans="1:6" hidden="1" x14ac:dyDescent="0.25">
      <c r="A155" s="2">
        <v>11</v>
      </c>
      <c r="B155" s="2">
        <v>4</v>
      </c>
      <c r="C155" s="2">
        <v>2</v>
      </c>
      <c r="D155" s="2">
        <v>10</v>
      </c>
      <c r="E155" s="2">
        <v>4.7540699999999998E-2</v>
      </c>
      <c r="F155" t="str">
        <f t="shared" si="2"/>
        <v>Urban Restricted Access</v>
      </c>
    </row>
    <row r="156" spans="1:6" hidden="1" x14ac:dyDescent="0.25">
      <c r="A156" s="2">
        <v>11</v>
      </c>
      <c r="B156" s="2">
        <v>4</v>
      </c>
      <c r="C156" s="2">
        <v>2</v>
      </c>
      <c r="D156" s="2">
        <v>11</v>
      </c>
      <c r="E156" s="2">
        <v>5.7466400000000001E-2</v>
      </c>
      <c r="F156" t="str">
        <f t="shared" si="2"/>
        <v>Urban Restricted Access</v>
      </c>
    </row>
    <row r="157" spans="1:6" hidden="1" x14ac:dyDescent="0.25">
      <c r="A157" s="2">
        <v>11</v>
      </c>
      <c r="B157" s="2">
        <v>4</v>
      </c>
      <c r="C157" s="2">
        <v>2</v>
      </c>
      <c r="D157" s="2">
        <v>12</v>
      </c>
      <c r="E157" s="2">
        <v>6.50786E-2</v>
      </c>
      <c r="F157" t="str">
        <f t="shared" si="2"/>
        <v>Urban Restricted Access</v>
      </c>
    </row>
    <row r="158" spans="1:6" hidden="1" x14ac:dyDescent="0.25">
      <c r="A158" s="2">
        <v>11</v>
      </c>
      <c r="B158" s="2">
        <v>4</v>
      </c>
      <c r="C158" s="2">
        <v>2</v>
      </c>
      <c r="D158" s="2">
        <v>13</v>
      </c>
      <c r="E158" s="2">
        <v>7.1322800000000006E-2</v>
      </c>
      <c r="F158" t="str">
        <f t="shared" si="2"/>
        <v>Urban Restricted Access</v>
      </c>
    </row>
    <row r="159" spans="1:6" hidden="1" x14ac:dyDescent="0.25">
      <c r="A159" s="2">
        <v>11</v>
      </c>
      <c r="B159" s="2">
        <v>4</v>
      </c>
      <c r="C159" s="2">
        <v>2</v>
      </c>
      <c r="D159" s="2">
        <v>14</v>
      </c>
      <c r="E159" s="2">
        <v>7.1491700000000005E-2</v>
      </c>
      <c r="F159" t="str">
        <f t="shared" si="2"/>
        <v>Urban Restricted Access</v>
      </c>
    </row>
    <row r="160" spans="1:6" hidden="1" x14ac:dyDescent="0.25">
      <c r="A160" s="2">
        <v>11</v>
      </c>
      <c r="B160" s="2">
        <v>4</v>
      </c>
      <c r="C160" s="2">
        <v>2</v>
      </c>
      <c r="D160" s="2">
        <v>15</v>
      </c>
      <c r="E160" s="2">
        <v>7.1722599999999997E-2</v>
      </c>
      <c r="F160" t="str">
        <f t="shared" si="2"/>
        <v>Urban Restricted Access</v>
      </c>
    </row>
    <row r="161" spans="1:6" hidden="1" x14ac:dyDescent="0.25">
      <c r="A161" s="2">
        <v>11</v>
      </c>
      <c r="B161" s="2">
        <v>4</v>
      </c>
      <c r="C161" s="2">
        <v>2</v>
      </c>
      <c r="D161" s="2">
        <v>16</v>
      </c>
      <c r="E161" s="2">
        <v>7.2006100000000003E-2</v>
      </c>
      <c r="F161" t="str">
        <f t="shared" si="2"/>
        <v>Urban Restricted Access</v>
      </c>
    </row>
    <row r="162" spans="1:6" hidden="1" x14ac:dyDescent="0.25">
      <c r="A162" s="2">
        <v>11</v>
      </c>
      <c r="B162" s="2">
        <v>4</v>
      </c>
      <c r="C162" s="2">
        <v>2</v>
      </c>
      <c r="D162" s="2">
        <v>17</v>
      </c>
      <c r="E162" s="2">
        <v>7.1148699999999995E-2</v>
      </c>
      <c r="F162" t="str">
        <f t="shared" si="2"/>
        <v>Urban Restricted Access</v>
      </c>
    </row>
    <row r="163" spans="1:6" hidden="1" x14ac:dyDescent="0.25">
      <c r="A163" s="2">
        <v>11</v>
      </c>
      <c r="B163" s="2">
        <v>4</v>
      </c>
      <c r="C163" s="2">
        <v>2</v>
      </c>
      <c r="D163" s="2">
        <v>18</v>
      </c>
      <c r="E163" s="2">
        <v>6.7887400000000001E-2</v>
      </c>
      <c r="F163" t="str">
        <f t="shared" si="2"/>
        <v>Urban Restricted Access</v>
      </c>
    </row>
    <row r="164" spans="1:6" hidden="1" x14ac:dyDescent="0.25">
      <c r="A164" s="2">
        <v>11</v>
      </c>
      <c r="B164" s="2">
        <v>4</v>
      </c>
      <c r="C164" s="2">
        <v>2</v>
      </c>
      <c r="D164" s="2">
        <v>19</v>
      </c>
      <c r="E164" s="2">
        <v>6.1771800000000002E-2</v>
      </c>
      <c r="F164" t="str">
        <f t="shared" si="2"/>
        <v>Urban Restricted Access</v>
      </c>
    </row>
    <row r="165" spans="1:6" hidden="1" x14ac:dyDescent="0.25">
      <c r="A165" s="2">
        <v>11</v>
      </c>
      <c r="B165" s="2">
        <v>4</v>
      </c>
      <c r="C165" s="2">
        <v>2</v>
      </c>
      <c r="D165" s="2">
        <v>20</v>
      </c>
      <c r="E165" s="2">
        <v>5.1688199999999997E-2</v>
      </c>
      <c r="F165" t="str">
        <f t="shared" si="2"/>
        <v>Urban Restricted Access</v>
      </c>
    </row>
    <row r="166" spans="1:6" hidden="1" x14ac:dyDescent="0.25">
      <c r="A166" s="2">
        <v>11</v>
      </c>
      <c r="B166" s="2">
        <v>4</v>
      </c>
      <c r="C166" s="2">
        <v>2</v>
      </c>
      <c r="D166" s="2">
        <v>21</v>
      </c>
      <c r="E166" s="2">
        <v>4.2865800000000003E-2</v>
      </c>
      <c r="F166" t="str">
        <f t="shared" si="2"/>
        <v>Urban Restricted Access</v>
      </c>
    </row>
    <row r="167" spans="1:6" hidden="1" x14ac:dyDescent="0.25">
      <c r="A167" s="2">
        <v>11</v>
      </c>
      <c r="B167" s="2">
        <v>4</v>
      </c>
      <c r="C167" s="2">
        <v>2</v>
      </c>
      <c r="D167" s="2">
        <v>22</v>
      </c>
      <c r="E167" s="2">
        <v>3.80302E-2</v>
      </c>
      <c r="F167" t="str">
        <f t="shared" si="2"/>
        <v>Urban Restricted Access</v>
      </c>
    </row>
    <row r="168" spans="1:6" hidden="1" x14ac:dyDescent="0.25">
      <c r="A168" s="2">
        <v>11</v>
      </c>
      <c r="B168" s="2">
        <v>4</v>
      </c>
      <c r="C168" s="2">
        <v>2</v>
      </c>
      <c r="D168" s="2">
        <v>23</v>
      </c>
      <c r="E168" s="2">
        <v>3.2207199999999998E-2</v>
      </c>
      <c r="F168" t="str">
        <f t="shared" si="2"/>
        <v>Urban Restricted Access</v>
      </c>
    </row>
    <row r="169" spans="1:6" hidden="1" x14ac:dyDescent="0.25">
      <c r="A169" s="2">
        <v>11</v>
      </c>
      <c r="B169" s="2">
        <v>4</v>
      </c>
      <c r="C169" s="2">
        <v>2</v>
      </c>
      <c r="D169" s="2">
        <v>24</v>
      </c>
      <c r="E169" s="2">
        <v>2.4567700000000001E-2</v>
      </c>
      <c r="F169" t="str">
        <f t="shared" si="2"/>
        <v>Urban Restricted Access</v>
      </c>
    </row>
    <row r="170" spans="1:6" hidden="1" x14ac:dyDescent="0.25">
      <c r="A170" s="2">
        <v>11</v>
      </c>
      <c r="B170" s="2">
        <v>4</v>
      </c>
      <c r="C170" s="2">
        <v>5</v>
      </c>
      <c r="D170" s="2">
        <v>1</v>
      </c>
      <c r="E170" s="2">
        <v>9.8621100000000003E-3</v>
      </c>
      <c r="F170" t="str">
        <f t="shared" si="2"/>
        <v>Urban Restricted Access</v>
      </c>
    </row>
    <row r="171" spans="1:6" hidden="1" x14ac:dyDescent="0.25">
      <c r="A171" s="2">
        <v>11</v>
      </c>
      <c r="B171" s="2">
        <v>4</v>
      </c>
      <c r="C171" s="2">
        <v>5</v>
      </c>
      <c r="D171" s="2">
        <v>2</v>
      </c>
      <c r="E171" s="2">
        <v>6.2724800000000004E-3</v>
      </c>
      <c r="F171" t="str">
        <f t="shared" si="2"/>
        <v>Urban Restricted Access</v>
      </c>
    </row>
    <row r="172" spans="1:6" hidden="1" x14ac:dyDescent="0.25">
      <c r="A172" s="2">
        <v>11</v>
      </c>
      <c r="B172" s="2">
        <v>4</v>
      </c>
      <c r="C172" s="2">
        <v>5</v>
      </c>
      <c r="D172" s="2">
        <v>3</v>
      </c>
      <c r="E172" s="2">
        <v>5.0576700000000002E-3</v>
      </c>
      <c r="F172" t="str">
        <f t="shared" si="2"/>
        <v>Urban Restricted Access</v>
      </c>
    </row>
    <row r="173" spans="1:6" hidden="1" x14ac:dyDescent="0.25">
      <c r="A173" s="2">
        <v>11</v>
      </c>
      <c r="B173" s="2">
        <v>4</v>
      </c>
      <c r="C173" s="2">
        <v>5</v>
      </c>
      <c r="D173" s="2">
        <v>4</v>
      </c>
      <c r="E173" s="2">
        <v>4.6668600000000001E-3</v>
      </c>
      <c r="F173" t="str">
        <f t="shared" si="2"/>
        <v>Urban Restricted Access</v>
      </c>
    </row>
    <row r="174" spans="1:6" hidden="1" x14ac:dyDescent="0.25">
      <c r="A174" s="2">
        <v>11</v>
      </c>
      <c r="B174" s="2">
        <v>4</v>
      </c>
      <c r="C174" s="2">
        <v>5</v>
      </c>
      <c r="D174" s="2">
        <v>5</v>
      </c>
      <c r="E174" s="2">
        <v>6.9946899999999996E-3</v>
      </c>
      <c r="F174" t="str">
        <f t="shared" si="2"/>
        <v>Urban Restricted Access</v>
      </c>
    </row>
    <row r="175" spans="1:6" hidden="1" x14ac:dyDescent="0.25">
      <c r="A175" s="2">
        <v>11</v>
      </c>
      <c r="B175" s="2">
        <v>4</v>
      </c>
      <c r="C175" s="2">
        <v>5</v>
      </c>
      <c r="D175" s="2">
        <v>6</v>
      </c>
      <c r="E175" s="2">
        <v>1.8494E-2</v>
      </c>
      <c r="F175" t="str">
        <f t="shared" si="2"/>
        <v>Urban Restricted Access</v>
      </c>
    </row>
    <row r="176" spans="1:6" hidden="1" x14ac:dyDescent="0.25">
      <c r="A176" s="2">
        <v>11</v>
      </c>
      <c r="B176" s="2">
        <v>4</v>
      </c>
      <c r="C176" s="2">
        <v>5</v>
      </c>
      <c r="D176" s="2">
        <v>7</v>
      </c>
      <c r="E176" s="2">
        <v>4.5956499999999997E-2</v>
      </c>
      <c r="F176" t="str">
        <f t="shared" si="2"/>
        <v>Urban Restricted Access</v>
      </c>
    </row>
    <row r="177" spans="1:6" hidden="1" x14ac:dyDescent="0.25">
      <c r="A177" s="2">
        <v>11</v>
      </c>
      <c r="B177" s="2">
        <v>4</v>
      </c>
      <c r="C177" s="2">
        <v>5</v>
      </c>
      <c r="D177" s="2">
        <v>8</v>
      </c>
      <c r="E177" s="2">
        <v>6.9644399999999995E-2</v>
      </c>
      <c r="F177" t="str">
        <f t="shared" si="2"/>
        <v>Urban Restricted Access</v>
      </c>
    </row>
    <row r="178" spans="1:6" hidden="1" x14ac:dyDescent="0.25">
      <c r="A178" s="2">
        <v>11</v>
      </c>
      <c r="B178" s="2">
        <v>4</v>
      </c>
      <c r="C178" s="2">
        <v>5</v>
      </c>
      <c r="D178" s="2">
        <v>9</v>
      </c>
      <c r="E178" s="2">
        <v>6.0827899999999997E-2</v>
      </c>
      <c r="F178" t="str">
        <f t="shared" si="2"/>
        <v>Urban Restricted Access</v>
      </c>
    </row>
    <row r="179" spans="1:6" hidden="1" x14ac:dyDescent="0.25">
      <c r="A179" s="2">
        <v>11</v>
      </c>
      <c r="B179" s="2">
        <v>4</v>
      </c>
      <c r="C179" s="2">
        <v>5</v>
      </c>
      <c r="D179" s="2">
        <v>10</v>
      </c>
      <c r="E179" s="2">
        <v>5.0286200000000003E-2</v>
      </c>
      <c r="F179" t="str">
        <f t="shared" si="2"/>
        <v>Urban Restricted Access</v>
      </c>
    </row>
    <row r="180" spans="1:6" hidden="1" x14ac:dyDescent="0.25">
      <c r="A180" s="2">
        <v>11</v>
      </c>
      <c r="B180" s="2">
        <v>4</v>
      </c>
      <c r="C180" s="2">
        <v>5</v>
      </c>
      <c r="D180" s="2">
        <v>11</v>
      </c>
      <c r="E180" s="2">
        <v>4.9935100000000003E-2</v>
      </c>
      <c r="F180" t="str">
        <f t="shared" si="2"/>
        <v>Urban Restricted Access</v>
      </c>
    </row>
    <row r="181" spans="1:6" hidden="1" x14ac:dyDescent="0.25">
      <c r="A181" s="2">
        <v>11</v>
      </c>
      <c r="B181" s="2">
        <v>4</v>
      </c>
      <c r="C181" s="2">
        <v>5</v>
      </c>
      <c r="D181" s="2">
        <v>12</v>
      </c>
      <c r="E181" s="2">
        <v>5.4365400000000001E-2</v>
      </c>
      <c r="F181" t="str">
        <f t="shared" si="2"/>
        <v>Urban Restricted Access</v>
      </c>
    </row>
    <row r="182" spans="1:6" hidden="1" x14ac:dyDescent="0.25">
      <c r="A182" s="2">
        <v>11</v>
      </c>
      <c r="B182" s="2">
        <v>4</v>
      </c>
      <c r="C182" s="2">
        <v>5</v>
      </c>
      <c r="D182" s="2">
        <v>13</v>
      </c>
      <c r="E182" s="2">
        <v>5.7646200000000002E-2</v>
      </c>
      <c r="F182" t="str">
        <f t="shared" si="2"/>
        <v>Urban Restricted Access</v>
      </c>
    </row>
    <row r="183" spans="1:6" hidden="1" x14ac:dyDescent="0.25">
      <c r="A183" s="2">
        <v>11</v>
      </c>
      <c r="B183" s="2">
        <v>4</v>
      </c>
      <c r="C183" s="2">
        <v>5</v>
      </c>
      <c r="D183" s="2">
        <v>14</v>
      </c>
      <c r="E183" s="2">
        <v>5.8031899999999997E-2</v>
      </c>
      <c r="F183" t="str">
        <f t="shared" si="2"/>
        <v>Urban Restricted Access</v>
      </c>
    </row>
    <row r="184" spans="1:6" hidden="1" x14ac:dyDescent="0.25">
      <c r="A184" s="2">
        <v>11</v>
      </c>
      <c r="B184" s="2">
        <v>4</v>
      </c>
      <c r="C184" s="2">
        <v>5</v>
      </c>
      <c r="D184" s="2">
        <v>15</v>
      </c>
      <c r="E184" s="2">
        <v>6.2255400000000002E-2</v>
      </c>
      <c r="F184" t="str">
        <f t="shared" si="2"/>
        <v>Urban Restricted Access</v>
      </c>
    </row>
    <row r="185" spans="1:6" hidden="1" x14ac:dyDescent="0.25">
      <c r="A185" s="2">
        <v>11</v>
      </c>
      <c r="B185" s="2">
        <v>4</v>
      </c>
      <c r="C185" s="2">
        <v>5</v>
      </c>
      <c r="D185" s="2">
        <v>16</v>
      </c>
      <c r="E185" s="2">
        <v>7.1004899999999996E-2</v>
      </c>
      <c r="F185" t="str">
        <f t="shared" si="2"/>
        <v>Urban Restricted Access</v>
      </c>
    </row>
    <row r="186" spans="1:6" hidden="1" x14ac:dyDescent="0.25">
      <c r="A186" s="2">
        <v>11</v>
      </c>
      <c r="B186" s="2">
        <v>4</v>
      </c>
      <c r="C186" s="2">
        <v>5</v>
      </c>
      <c r="D186" s="2">
        <v>17</v>
      </c>
      <c r="E186" s="2">
        <v>7.6972499999999999E-2</v>
      </c>
      <c r="F186" t="str">
        <f t="shared" si="2"/>
        <v>Urban Restricted Access</v>
      </c>
    </row>
    <row r="187" spans="1:6" hidden="1" x14ac:dyDescent="0.25">
      <c r="A187" s="2">
        <v>11</v>
      </c>
      <c r="B187" s="2">
        <v>4</v>
      </c>
      <c r="C187" s="2">
        <v>5</v>
      </c>
      <c r="D187" s="2">
        <v>18</v>
      </c>
      <c r="E187" s="2">
        <v>7.7432000000000001E-2</v>
      </c>
      <c r="F187" t="str">
        <f t="shared" si="2"/>
        <v>Urban Restricted Access</v>
      </c>
    </row>
    <row r="188" spans="1:6" hidden="1" x14ac:dyDescent="0.25">
      <c r="A188" s="2">
        <v>11</v>
      </c>
      <c r="B188" s="2">
        <v>4</v>
      </c>
      <c r="C188" s="2">
        <v>5</v>
      </c>
      <c r="D188" s="2">
        <v>19</v>
      </c>
      <c r="E188" s="2">
        <v>5.9783000000000003E-2</v>
      </c>
      <c r="F188" t="str">
        <f t="shared" si="2"/>
        <v>Urban Restricted Access</v>
      </c>
    </row>
    <row r="189" spans="1:6" hidden="1" x14ac:dyDescent="0.25">
      <c r="A189" s="2">
        <v>11</v>
      </c>
      <c r="B189" s="2">
        <v>4</v>
      </c>
      <c r="C189" s="2">
        <v>5</v>
      </c>
      <c r="D189" s="2">
        <v>20</v>
      </c>
      <c r="E189" s="2">
        <v>4.4392300000000003E-2</v>
      </c>
      <c r="F189" t="str">
        <f t="shared" si="2"/>
        <v>Urban Restricted Access</v>
      </c>
    </row>
    <row r="190" spans="1:6" hidden="1" x14ac:dyDescent="0.25">
      <c r="A190" s="2">
        <v>11</v>
      </c>
      <c r="B190" s="2">
        <v>4</v>
      </c>
      <c r="C190" s="2">
        <v>5</v>
      </c>
      <c r="D190" s="2">
        <v>21</v>
      </c>
      <c r="E190" s="2">
        <v>3.54458E-2</v>
      </c>
      <c r="F190" t="str">
        <f t="shared" si="2"/>
        <v>Urban Restricted Access</v>
      </c>
    </row>
    <row r="191" spans="1:6" hidden="1" x14ac:dyDescent="0.25">
      <c r="A191" s="2">
        <v>11</v>
      </c>
      <c r="B191" s="2">
        <v>4</v>
      </c>
      <c r="C191" s="2">
        <v>5</v>
      </c>
      <c r="D191" s="2">
        <v>22</v>
      </c>
      <c r="E191" s="2">
        <v>3.1823999999999998E-2</v>
      </c>
      <c r="F191" t="str">
        <f t="shared" si="2"/>
        <v>Urban Restricted Access</v>
      </c>
    </row>
    <row r="192" spans="1:6" hidden="1" x14ac:dyDescent="0.25">
      <c r="A192" s="2">
        <v>11</v>
      </c>
      <c r="B192" s="2">
        <v>4</v>
      </c>
      <c r="C192" s="2">
        <v>5</v>
      </c>
      <c r="D192" s="2">
        <v>23</v>
      </c>
      <c r="E192" s="2">
        <v>2.4941899999999999E-2</v>
      </c>
      <c r="F192" t="str">
        <f t="shared" si="2"/>
        <v>Urban Restricted Access</v>
      </c>
    </row>
    <row r="193" spans="1:6" hidden="1" x14ac:dyDescent="0.25">
      <c r="A193" s="2">
        <v>11</v>
      </c>
      <c r="B193" s="2">
        <v>4</v>
      </c>
      <c r="C193" s="2">
        <v>5</v>
      </c>
      <c r="D193" s="2">
        <v>24</v>
      </c>
      <c r="E193" s="2">
        <v>1.79068E-2</v>
      </c>
      <c r="F193" t="str">
        <f t="shared" si="2"/>
        <v>Urban Restricted Access</v>
      </c>
    </row>
    <row r="194" spans="1:6" hidden="1" x14ac:dyDescent="0.25">
      <c r="A194" s="2">
        <v>11</v>
      </c>
      <c r="B194" s="2">
        <v>5</v>
      </c>
      <c r="C194" s="2">
        <v>2</v>
      </c>
      <c r="D194" s="2">
        <v>1</v>
      </c>
      <c r="E194" s="2">
        <v>2.1473900000000001E-2</v>
      </c>
      <c r="F194" t="str">
        <f t="shared" ref="F194:F257" si="3">IF(B194=$G$2,$H$2,IF(B194=$G$3,$H$3,IF(B194=$G$4,$H$4,IF(B194=$G$5,$H$5,IF(B194=$G$6,$H$6,"other")))))</f>
        <v>Urban Unrestricted Access</v>
      </c>
    </row>
    <row r="195" spans="1:6" hidden="1" x14ac:dyDescent="0.25">
      <c r="A195" s="2">
        <v>11</v>
      </c>
      <c r="B195" s="2">
        <v>5</v>
      </c>
      <c r="C195" s="2">
        <v>2</v>
      </c>
      <c r="D195" s="2">
        <v>2</v>
      </c>
      <c r="E195" s="2">
        <v>1.44428E-2</v>
      </c>
      <c r="F195" t="str">
        <f t="shared" si="3"/>
        <v>Urban Unrestricted Access</v>
      </c>
    </row>
    <row r="196" spans="1:6" hidden="1" x14ac:dyDescent="0.25">
      <c r="A196" s="2">
        <v>11</v>
      </c>
      <c r="B196" s="2">
        <v>5</v>
      </c>
      <c r="C196" s="2">
        <v>2</v>
      </c>
      <c r="D196" s="2">
        <v>3</v>
      </c>
      <c r="E196" s="2">
        <v>1.09684E-2</v>
      </c>
      <c r="F196" t="str">
        <f t="shared" si="3"/>
        <v>Urban Unrestricted Access</v>
      </c>
    </row>
    <row r="197" spans="1:6" hidden="1" x14ac:dyDescent="0.25">
      <c r="A197" s="2">
        <v>11</v>
      </c>
      <c r="B197" s="2">
        <v>5</v>
      </c>
      <c r="C197" s="2">
        <v>2</v>
      </c>
      <c r="D197" s="2">
        <v>4</v>
      </c>
      <c r="E197" s="2">
        <v>7.4945100000000002E-3</v>
      </c>
      <c r="F197" t="str">
        <f t="shared" si="3"/>
        <v>Urban Unrestricted Access</v>
      </c>
    </row>
    <row r="198" spans="1:6" hidden="1" x14ac:dyDescent="0.25">
      <c r="A198" s="2">
        <v>11</v>
      </c>
      <c r="B198" s="2">
        <v>5</v>
      </c>
      <c r="C198" s="2">
        <v>2</v>
      </c>
      <c r="D198" s="2">
        <v>5</v>
      </c>
      <c r="E198" s="2">
        <v>6.8385499999999997E-3</v>
      </c>
      <c r="F198" t="str">
        <f t="shared" si="3"/>
        <v>Urban Unrestricted Access</v>
      </c>
    </row>
    <row r="199" spans="1:6" hidden="1" x14ac:dyDescent="0.25">
      <c r="A199" s="2">
        <v>11</v>
      </c>
      <c r="B199" s="2">
        <v>5</v>
      </c>
      <c r="C199" s="2">
        <v>2</v>
      </c>
      <c r="D199" s="2">
        <v>6</v>
      </c>
      <c r="E199" s="2">
        <v>1.03588E-2</v>
      </c>
      <c r="F199" t="str">
        <f t="shared" si="3"/>
        <v>Urban Unrestricted Access</v>
      </c>
    </row>
    <row r="200" spans="1:6" hidden="1" x14ac:dyDescent="0.25">
      <c r="A200" s="2">
        <v>11</v>
      </c>
      <c r="B200" s="2">
        <v>5</v>
      </c>
      <c r="C200" s="2">
        <v>2</v>
      </c>
      <c r="D200" s="2">
        <v>7</v>
      </c>
      <c r="E200" s="2">
        <v>1.84304E-2</v>
      </c>
      <c r="F200" t="str">
        <f t="shared" si="3"/>
        <v>Urban Unrestricted Access</v>
      </c>
    </row>
    <row r="201" spans="1:6" hidden="1" x14ac:dyDescent="0.25">
      <c r="A201" s="2">
        <v>11</v>
      </c>
      <c r="B201" s="2">
        <v>5</v>
      </c>
      <c r="C201" s="2">
        <v>2</v>
      </c>
      <c r="D201" s="2">
        <v>8</v>
      </c>
      <c r="E201" s="2">
        <v>2.6811700000000001E-2</v>
      </c>
      <c r="F201" t="str">
        <f t="shared" si="3"/>
        <v>Urban Unrestricted Access</v>
      </c>
    </row>
    <row r="202" spans="1:6" hidden="1" x14ac:dyDescent="0.25">
      <c r="A202" s="2">
        <v>11</v>
      </c>
      <c r="B202" s="2">
        <v>5</v>
      </c>
      <c r="C202" s="2">
        <v>2</v>
      </c>
      <c r="D202" s="2">
        <v>9</v>
      </c>
      <c r="E202" s="2">
        <v>3.6385199999999999E-2</v>
      </c>
      <c r="F202" t="str">
        <f t="shared" si="3"/>
        <v>Urban Unrestricted Access</v>
      </c>
    </row>
    <row r="203" spans="1:6" hidden="1" x14ac:dyDescent="0.25">
      <c r="A203" s="2">
        <v>11</v>
      </c>
      <c r="B203" s="2">
        <v>5</v>
      </c>
      <c r="C203" s="2">
        <v>2</v>
      </c>
      <c r="D203" s="2">
        <v>10</v>
      </c>
      <c r="E203" s="2">
        <v>4.7540699999999998E-2</v>
      </c>
      <c r="F203" t="str">
        <f t="shared" si="3"/>
        <v>Urban Unrestricted Access</v>
      </c>
    </row>
    <row r="204" spans="1:6" hidden="1" x14ac:dyDescent="0.25">
      <c r="A204" s="2">
        <v>11</v>
      </c>
      <c r="B204" s="2">
        <v>5</v>
      </c>
      <c r="C204" s="2">
        <v>2</v>
      </c>
      <c r="D204" s="2">
        <v>11</v>
      </c>
      <c r="E204" s="2">
        <v>5.7466400000000001E-2</v>
      </c>
      <c r="F204" t="str">
        <f t="shared" si="3"/>
        <v>Urban Unrestricted Access</v>
      </c>
    </row>
    <row r="205" spans="1:6" hidden="1" x14ac:dyDescent="0.25">
      <c r="A205" s="2">
        <v>11</v>
      </c>
      <c r="B205" s="2">
        <v>5</v>
      </c>
      <c r="C205" s="2">
        <v>2</v>
      </c>
      <c r="D205" s="2">
        <v>12</v>
      </c>
      <c r="E205" s="2">
        <v>6.50786E-2</v>
      </c>
      <c r="F205" t="str">
        <f t="shared" si="3"/>
        <v>Urban Unrestricted Access</v>
      </c>
    </row>
    <row r="206" spans="1:6" hidden="1" x14ac:dyDescent="0.25">
      <c r="A206" s="2">
        <v>11</v>
      </c>
      <c r="B206" s="2">
        <v>5</v>
      </c>
      <c r="C206" s="2">
        <v>2</v>
      </c>
      <c r="D206" s="2">
        <v>13</v>
      </c>
      <c r="E206" s="2">
        <v>7.1322800000000006E-2</v>
      </c>
      <c r="F206" t="str">
        <f t="shared" si="3"/>
        <v>Urban Unrestricted Access</v>
      </c>
    </row>
    <row r="207" spans="1:6" hidden="1" x14ac:dyDescent="0.25">
      <c r="A207" s="2">
        <v>11</v>
      </c>
      <c r="B207" s="2">
        <v>5</v>
      </c>
      <c r="C207" s="2">
        <v>2</v>
      </c>
      <c r="D207" s="2">
        <v>14</v>
      </c>
      <c r="E207" s="2">
        <v>7.1491700000000005E-2</v>
      </c>
      <c r="F207" t="str">
        <f t="shared" si="3"/>
        <v>Urban Unrestricted Access</v>
      </c>
    </row>
    <row r="208" spans="1:6" hidden="1" x14ac:dyDescent="0.25">
      <c r="A208" s="2">
        <v>11</v>
      </c>
      <c r="B208" s="2">
        <v>5</v>
      </c>
      <c r="C208" s="2">
        <v>2</v>
      </c>
      <c r="D208" s="2">
        <v>15</v>
      </c>
      <c r="E208" s="2">
        <v>7.1722599999999997E-2</v>
      </c>
      <c r="F208" t="str">
        <f t="shared" si="3"/>
        <v>Urban Unrestricted Access</v>
      </c>
    </row>
    <row r="209" spans="1:6" hidden="1" x14ac:dyDescent="0.25">
      <c r="A209" s="2">
        <v>11</v>
      </c>
      <c r="B209" s="2">
        <v>5</v>
      </c>
      <c r="C209" s="2">
        <v>2</v>
      </c>
      <c r="D209" s="2">
        <v>16</v>
      </c>
      <c r="E209" s="2">
        <v>7.2006100000000003E-2</v>
      </c>
      <c r="F209" t="str">
        <f t="shared" si="3"/>
        <v>Urban Unrestricted Access</v>
      </c>
    </row>
    <row r="210" spans="1:6" hidden="1" x14ac:dyDescent="0.25">
      <c r="A210" s="2">
        <v>11</v>
      </c>
      <c r="B210" s="2">
        <v>5</v>
      </c>
      <c r="C210" s="2">
        <v>2</v>
      </c>
      <c r="D210" s="2">
        <v>17</v>
      </c>
      <c r="E210" s="2">
        <v>7.1148699999999995E-2</v>
      </c>
      <c r="F210" t="str">
        <f t="shared" si="3"/>
        <v>Urban Unrestricted Access</v>
      </c>
    </row>
    <row r="211" spans="1:6" hidden="1" x14ac:dyDescent="0.25">
      <c r="A211" s="2">
        <v>11</v>
      </c>
      <c r="B211" s="2">
        <v>5</v>
      </c>
      <c r="C211" s="2">
        <v>2</v>
      </c>
      <c r="D211" s="2">
        <v>18</v>
      </c>
      <c r="E211" s="2">
        <v>6.7887400000000001E-2</v>
      </c>
      <c r="F211" t="str">
        <f t="shared" si="3"/>
        <v>Urban Unrestricted Access</v>
      </c>
    </row>
    <row r="212" spans="1:6" hidden="1" x14ac:dyDescent="0.25">
      <c r="A212" s="2">
        <v>11</v>
      </c>
      <c r="B212" s="2">
        <v>5</v>
      </c>
      <c r="C212" s="2">
        <v>2</v>
      </c>
      <c r="D212" s="2">
        <v>19</v>
      </c>
      <c r="E212" s="2">
        <v>6.1771800000000002E-2</v>
      </c>
      <c r="F212" t="str">
        <f t="shared" si="3"/>
        <v>Urban Unrestricted Access</v>
      </c>
    </row>
    <row r="213" spans="1:6" hidden="1" x14ac:dyDescent="0.25">
      <c r="A213" s="2">
        <v>11</v>
      </c>
      <c r="B213" s="2">
        <v>5</v>
      </c>
      <c r="C213" s="2">
        <v>2</v>
      </c>
      <c r="D213" s="2">
        <v>20</v>
      </c>
      <c r="E213" s="2">
        <v>5.1688199999999997E-2</v>
      </c>
      <c r="F213" t="str">
        <f t="shared" si="3"/>
        <v>Urban Unrestricted Access</v>
      </c>
    </row>
    <row r="214" spans="1:6" hidden="1" x14ac:dyDescent="0.25">
      <c r="A214" s="2">
        <v>11</v>
      </c>
      <c r="B214" s="2">
        <v>5</v>
      </c>
      <c r="C214" s="2">
        <v>2</v>
      </c>
      <c r="D214" s="2">
        <v>21</v>
      </c>
      <c r="E214" s="2">
        <v>4.2865800000000003E-2</v>
      </c>
      <c r="F214" t="str">
        <f t="shared" si="3"/>
        <v>Urban Unrestricted Access</v>
      </c>
    </row>
    <row r="215" spans="1:6" hidden="1" x14ac:dyDescent="0.25">
      <c r="A215" s="2">
        <v>11</v>
      </c>
      <c r="B215" s="2">
        <v>5</v>
      </c>
      <c r="C215" s="2">
        <v>2</v>
      </c>
      <c r="D215" s="2">
        <v>22</v>
      </c>
      <c r="E215" s="2">
        <v>3.80302E-2</v>
      </c>
      <c r="F215" t="str">
        <f t="shared" si="3"/>
        <v>Urban Unrestricted Access</v>
      </c>
    </row>
    <row r="216" spans="1:6" hidden="1" x14ac:dyDescent="0.25">
      <c r="A216" s="2">
        <v>11</v>
      </c>
      <c r="B216" s="2">
        <v>5</v>
      </c>
      <c r="C216" s="2">
        <v>2</v>
      </c>
      <c r="D216" s="2">
        <v>23</v>
      </c>
      <c r="E216" s="2">
        <v>3.2207199999999998E-2</v>
      </c>
      <c r="F216" t="str">
        <f t="shared" si="3"/>
        <v>Urban Unrestricted Access</v>
      </c>
    </row>
    <row r="217" spans="1:6" hidden="1" x14ac:dyDescent="0.25">
      <c r="A217" s="2">
        <v>11</v>
      </c>
      <c r="B217" s="2">
        <v>5</v>
      </c>
      <c r="C217" s="2">
        <v>2</v>
      </c>
      <c r="D217" s="2">
        <v>24</v>
      </c>
      <c r="E217" s="2">
        <v>2.4567700000000001E-2</v>
      </c>
      <c r="F217" t="str">
        <f t="shared" si="3"/>
        <v>Urban Unrestricted Access</v>
      </c>
    </row>
    <row r="218" spans="1:6" x14ac:dyDescent="0.25">
      <c r="A218" s="2">
        <v>11</v>
      </c>
      <c r="B218" s="2">
        <v>5</v>
      </c>
      <c r="C218" s="2">
        <v>5</v>
      </c>
      <c r="D218" s="2">
        <v>1</v>
      </c>
      <c r="E218" s="2">
        <v>9.8621100000000003E-3</v>
      </c>
      <c r="F218" t="str">
        <f t="shared" si="3"/>
        <v>Urban Unrestricted Access</v>
      </c>
    </row>
    <row r="219" spans="1:6" x14ac:dyDescent="0.25">
      <c r="A219" s="2">
        <v>11</v>
      </c>
      <c r="B219" s="2">
        <v>5</v>
      </c>
      <c r="C219" s="2">
        <v>5</v>
      </c>
      <c r="D219" s="2">
        <v>2</v>
      </c>
      <c r="E219" s="2">
        <v>6.2724800000000004E-3</v>
      </c>
      <c r="F219" t="str">
        <f t="shared" si="3"/>
        <v>Urban Unrestricted Access</v>
      </c>
    </row>
    <row r="220" spans="1:6" x14ac:dyDescent="0.25">
      <c r="A220" s="2">
        <v>11</v>
      </c>
      <c r="B220" s="2">
        <v>5</v>
      </c>
      <c r="C220" s="2">
        <v>5</v>
      </c>
      <c r="D220" s="2">
        <v>3</v>
      </c>
      <c r="E220" s="2">
        <v>5.0576700000000002E-3</v>
      </c>
      <c r="F220" t="str">
        <f t="shared" si="3"/>
        <v>Urban Unrestricted Access</v>
      </c>
    </row>
    <row r="221" spans="1:6" x14ac:dyDescent="0.25">
      <c r="A221" s="2">
        <v>11</v>
      </c>
      <c r="B221" s="2">
        <v>5</v>
      </c>
      <c r="C221" s="2">
        <v>5</v>
      </c>
      <c r="D221" s="2">
        <v>4</v>
      </c>
      <c r="E221" s="2">
        <v>4.6668600000000001E-3</v>
      </c>
      <c r="F221" t="str">
        <f t="shared" si="3"/>
        <v>Urban Unrestricted Access</v>
      </c>
    </row>
    <row r="222" spans="1:6" x14ac:dyDescent="0.25">
      <c r="A222" s="2">
        <v>11</v>
      </c>
      <c r="B222" s="2">
        <v>5</v>
      </c>
      <c r="C222" s="2">
        <v>5</v>
      </c>
      <c r="D222" s="2">
        <v>5</v>
      </c>
      <c r="E222" s="2">
        <v>6.9946899999999996E-3</v>
      </c>
      <c r="F222" t="str">
        <f t="shared" si="3"/>
        <v>Urban Unrestricted Access</v>
      </c>
    </row>
    <row r="223" spans="1:6" x14ac:dyDescent="0.25">
      <c r="A223" s="2">
        <v>11</v>
      </c>
      <c r="B223" s="2">
        <v>5</v>
      </c>
      <c r="C223" s="2">
        <v>5</v>
      </c>
      <c r="D223" s="2">
        <v>6</v>
      </c>
      <c r="E223" s="2">
        <v>1.8494E-2</v>
      </c>
      <c r="F223" t="str">
        <f t="shared" si="3"/>
        <v>Urban Unrestricted Access</v>
      </c>
    </row>
    <row r="224" spans="1:6" x14ac:dyDescent="0.25">
      <c r="A224" s="2">
        <v>11</v>
      </c>
      <c r="B224" s="2">
        <v>5</v>
      </c>
      <c r="C224" s="2">
        <v>5</v>
      </c>
      <c r="D224" s="2">
        <v>7</v>
      </c>
      <c r="E224" s="2">
        <v>4.5956499999999997E-2</v>
      </c>
      <c r="F224" t="str">
        <f t="shared" si="3"/>
        <v>Urban Unrestricted Access</v>
      </c>
    </row>
    <row r="225" spans="1:6" x14ac:dyDescent="0.25">
      <c r="A225" s="2">
        <v>11</v>
      </c>
      <c r="B225" s="2">
        <v>5</v>
      </c>
      <c r="C225" s="2">
        <v>5</v>
      </c>
      <c r="D225" s="2">
        <v>8</v>
      </c>
      <c r="E225" s="2">
        <v>6.9644399999999995E-2</v>
      </c>
      <c r="F225" t="str">
        <f t="shared" si="3"/>
        <v>Urban Unrestricted Access</v>
      </c>
    </row>
    <row r="226" spans="1:6" x14ac:dyDescent="0.25">
      <c r="A226" s="2">
        <v>11</v>
      </c>
      <c r="B226" s="2">
        <v>5</v>
      </c>
      <c r="C226" s="2">
        <v>5</v>
      </c>
      <c r="D226" s="2">
        <v>9</v>
      </c>
      <c r="E226" s="2">
        <v>6.0827899999999997E-2</v>
      </c>
      <c r="F226" t="str">
        <f t="shared" si="3"/>
        <v>Urban Unrestricted Access</v>
      </c>
    </row>
    <row r="227" spans="1:6" x14ac:dyDescent="0.25">
      <c r="A227" s="2">
        <v>11</v>
      </c>
      <c r="B227" s="2">
        <v>5</v>
      </c>
      <c r="C227" s="2">
        <v>5</v>
      </c>
      <c r="D227" s="2">
        <v>10</v>
      </c>
      <c r="E227" s="2">
        <v>5.0286200000000003E-2</v>
      </c>
      <c r="F227" t="str">
        <f t="shared" si="3"/>
        <v>Urban Unrestricted Access</v>
      </c>
    </row>
    <row r="228" spans="1:6" x14ac:dyDescent="0.25">
      <c r="A228" s="2">
        <v>11</v>
      </c>
      <c r="B228" s="2">
        <v>5</v>
      </c>
      <c r="C228" s="2">
        <v>5</v>
      </c>
      <c r="D228" s="2">
        <v>11</v>
      </c>
      <c r="E228" s="2">
        <v>4.9935100000000003E-2</v>
      </c>
      <c r="F228" t="str">
        <f t="shared" si="3"/>
        <v>Urban Unrestricted Access</v>
      </c>
    </row>
    <row r="229" spans="1:6" x14ac:dyDescent="0.25">
      <c r="A229" s="2">
        <v>11</v>
      </c>
      <c r="B229" s="2">
        <v>5</v>
      </c>
      <c r="C229" s="2">
        <v>5</v>
      </c>
      <c r="D229" s="2">
        <v>12</v>
      </c>
      <c r="E229" s="2">
        <v>5.4365400000000001E-2</v>
      </c>
      <c r="F229" t="str">
        <f t="shared" si="3"/>
        <v>Urban Unrestricted Access</v>
      </c>
    </row>
    <row r="230" spans="1:6" x14ac:dyDescent="0.25">
      <c r="A230" s="2">
        <v>11</v>
      </c>
      <c r="B230" s="2">
        <v>5</v>
      </c>
      <c r="C230" s="2">
        <v>5</v>
      </c>
      <c r="D230" s="2">
        <v>13</v>
      </c>
      <c r="E230" s="2">
        <v>5.7646200000000002E-2</v>
      </c>
      <c r="F230" t="str">
        <f t="shared" si="3"/>
        <v>Urban Unrestricted Access</v>
      </c>
    </row>
    <row r="231" spans="1:6" x14ac:dyDescent="0.25">
      <c r="A231" s="2">
        <v>11</v>
      </c>
      <c r="B231" s="2">
        <v>5</v>
      </c>
      <c r="C231" s="2">
        <v>5</v>
      </c>
      <c r="D231" s="2">
        <v>14</v>
      </c>
      <c r="E231" s="2">
        <v>5.8031899999999997E-2</v>
      </c>
      <c r="F231" t="str">
        <f t="shared" si="3"/>
        <v>Urban Unrestricted Access</v>
      </c>
    </row>
    <row r="232" spans="1:6" x14ac:dyDescent="0.25">
      <c r="A232" s="2">
        <v>11</v>
      </c>
      <c r="B232" s="2">
        <v>5</v>
      </c>
      <c r="C232" s="2">
        <v>5</v>
      </c>
      <c r="D232" s="2">
        <v>15</v>
      </c>
      <c r="E232" s="2">
        <v>6.2255400000000002E-2</v>
      </c>
      <c r="F232" t="str">
        <f t="shared" si="3"/>
        <v>Urban Unrestricted Access</v>
      </c>
    </row>
    <row r="233" spans="1:6" x14ac:dyDescent="0.25">
      <c r="A233" s="2">
        <v>11</v>
      </c>
      <c r="B233" s="2">
        <v>5</v>
      </c>
      <c r="C233" s="2">
        <v>5</v>
      </c>
      <c r="D233" s="2">
        <v>16</v>
      </c>
      <c r="E233" s="2">
        <v>7.1004899999999996E-2</v>
      </c>
      <c r="F233" t="str">
        <f t="shared" si="3"/>
        <v>Urban Unrestricted Access</v>
      </c>
    </row>
    <row r="234" spans="1:6" x14ac:dyDescent="0.25">
      <c r="A234" s="2">
        <v>11</v>
      </c>
      <c r="B234" s="2">
        <v>5</v>
      </c>
      <c r="C234" s="2">
        <v>5</v>
      </c>
      <c r="D234" s="2">
        <v>17</v>
      </c>
      <c r="E234" s="2">
        <v>7.6972499999999999E-2</v>
      </c>
      <c r="F234" t="str">
        <f t="shared" si="3"/>
        <v>Urban Unrestricted Access</v>
      </c>
    </row>
    <row r="235" spans="1:6" x14ac:dyDescent="0.25">
      <c r="A235" s="2">
        <v>11</v>
      </c>
      <c r="B235" s="2">
        <v>5</v>
      </c>
      <c r="C235" s="2">
        <v>5</v>
      </c>
      <c r="D235" s="2">
        <v>18</v>
      </c>
      <c r="E235" s="2">
        <v>7.7432000000000001E-2</v>
      </c>
      <c r="F235" t="str">
        <f t="shared" si="3"/>
        <v>Urban Unrestricted Access</v>
      </c>
    </row>
    <row r="236" spans="1:6" x14ac:dyDescent="0.25">
      <c r="A236" s="2">
        <v>11</v>
      </c>
      <c r="B236" s="2">
        <v>5</v>
      </c>
      <c r="C236" s="2">
        <v>5</v>
      </c>
      <c r="D236" s="2">
        <v>19</v>
      </c>
      <c r="E236" s="2">
        <v>5.9783000000000003E-2</v>
      </c>
      <c r="F236" t="str">
        <f t="shared" si="3"/>
        <v>Urban Unrestricted Access</v>
      </c>
    </row>
    <row r="237" spans="1:6" x14ac:dyDescent="0.25">
      <c r="A237" s="2">
        <v>11</v>
      </c>
      <c r="B237" s="2">
        <v>5</v>
      </c>
      <c r="C237" s="2">
        <v>5</v>
      </c>
      <c r="D237" s="2">
        <v>20</v>
      </c>
      <c r="E237" s="2">
        <v>4.4392300000000003E-2</v>
      </c>
      <c r="F237" t="str">
        <f t="shared" si="3"/>
        <v>Urban Unrestricted Access</v>
      </c>
    </row>
    <row r="238" spans="1:6" x14ac:dyDescent="0.25">
      <c r="A238" s="2">
        <v>11</v>
      </c>
      <c r="B238" s="2">
        <v>5</v>
      </c>
      <c r="C238" s="2">
        <v>5</v>
      </c>
      <c r="D238" s="2">
        <v>21</v>
      </c>
      <c r="E238" s="2">
        <v>3.54458E-2</v>
      </c>
      <c r="F238" t="str">
        <f t="shared" si="3"/>
        <v>Urban Unrestricted Access</v>
      </c>
    </row>
    <row r="239" spans="1:6" x14ac:dyDescent="0.25">
      <c r="A239" s="2">
        <v>11</v>
      </c>
      <c r="B239" s="2">
        <v>5</v>
      </c>
      <c r="C239" s="2">
        <v>5</v>
      </c>
      <c r="D239" s="2">
        <v>22</v>
      </c>
      <c r="E239" s="2">
        <v>3.1823999999999998E-2</v>
      </c>
      <c r="F239" t="str">
        <f t="shared" si="3"/>
        <v>Urban Unrestricted Access</v>
      </c>
    </row>
    <row r="240" spans="1:6" x14ac:dyDescent="0.25">
      <c r="A240" s="2">
        <v>11</v>
      </c>
      <c r="B240" s="2">
        <v>5</v>
      </c>
      <c r="C240" s="2">
        <v>5</v>
      </c>
      <c r="D240" s="2">
        <v>23</v>
      </c>
      <c r="E240" s="2">
        <v>2.4941899999999999E-2</v>
      </c>
      <c r="F240" t="str">
        <f t="shared" si="3"/>
        <v>Urban Unrestricted Access</v>
      </c>
    </row>
    <row r="241" spans="1:6" x14ac:dyDescent="0.25">
      <c r="A241" s="2">
        <v>11</v>
      </c>
      <c r="B241" s="2">
        <v>5</v>
      </c>
      <c r="C241" s="2">
        <v>5</v>
      </c>
      <c r="D241" s="2">
        <v>24</v>
      </c>
      <c r="E241" s="2">
        <v>1.79068E-2</v>
      </c>
      <c r="F241" t="str">
        <f t="shared" si="3"/>
        <v>Urban Unrestricted Access</v>
      </c>
    </row>
    <row r="242" spans="1:6" hidden="1" x14ac:dyDescent="0.25">
      <c r="A242" s="2">
        <v>21</v>
      </c>
      <c r="B242" s="2">
        <v>1</v>
      </c>
      <c r="C242" s="2">
        <v>2</v>
      </c>
      <c r="D242" s="2">
        <v>1</v>
      </c>
      <c r="E242" s="2">
        <v>2.1473900000000001E-2</v>
      </c>
      <c r="F242" t="str">
        <f t="shared" si="3"/>
        <v>Off-Network</v>
      </c>
    </row>
    <row r="243" spans="1:6" hidden="1" x14ac:dyDescent="0.25">
      <c r="A243" s="2">
        <v>21</v>
      </c>
      <c r="B243" s="2">
        <v>1</v>
      </c>
      <c r="C243" s="2">
        <v>2</v>
      </c>
      <c r="D243" s="2">
        <v>2</v>
      </c>
      <c r="E243" s="2">
        <v>1.44428E-2</v>
      </c>
      <c r="F243" t="str">
        <f t="shared" si="3"/>
        <v>Off-Network</v>
      </c>
    </row>
    <row r="244" spans="1:6" hidden="1" x14ac:dyDescent="0.25">
      <c r="A244" s="2">
        <v>21</v>
      </c>
      <c r="B244" s="2">
        <v>1</v>
      </c>
      <c r="C244" s="2">
        <v>2</v>
      </c>
      <c r="D244" s="2">
        <v>3</v>
      </c>
      <c r="E244" s="2">
        <v>1.09684E-2</v>
      </c>
      <c r="F244" t="str">
        <f t="shared" si="3"/>
        <v>Off-Network</v>
      </c>
    </row>
    <row r="245" spans="1:6" hidden="1" x14ac:dyDescent="0.25">
      <c r="A245" s="2">
        <v>21</v>
      </c>
      <c r="B245" s="2">
        <v>1</v>
      </c>
      <c r="C245" s="2">
        <v>2</v>
      </c>
      <c r="D245" s="2">
        <v>4</v>
      </c>
      <c r="E245" s="2">
        <v>7.4945100000000002E-3</v>
      </c>
      <c r="F245" t="str">
        <f t="shared" si="3"/>
        <v>Off-Network</v>
      </c>
    </row>
    <row r="246" spans="1:6" hidden="1" x14ac:dyDescent="0.25">
      <c r="A246" s="2">
        <v>21</v>
      </c>
      <c r="B246" s="2">
        <v>1</v>
      </c>
      <c r="C246" s="2">
        <v>2</v>
      </c>
      <c r="D246" s="2">
        <v>5</v>
      </c>
      <c r="E246" s="2">
        <v>6.8385499999999997E-3</v>
      </c>
      <c r="F246" t="str">
        <f t="shared" si="3"/>
        <v>Off-Network</v>
      </c>
    </row>
    <row r="247" spans="1:6" hidden="1" x14ac:dyDescent="0.25">
      <c r="A247" s="2">
        <v>21</v>
      </c>
      <c r="B247" s="2">
        <v>1</v>
      </c>
      <c r="C247" s="2">
        <v>2</v>
      </c>
      <c r="D247" s="2">
        <v>6</v>
      </c>
      <c r="E247" s="2">
        <v>1.03588E-2</v>
      </c>
      <c r="F247" t="str">
        <f t="shared" si="3"/>
        <v>Off-Network</v>
      </c>
    </row>
    <row r="248" spans="1:6" hidden="1" x14ac:dyDescent="0.25">
      <c r="A248" s="2">
        <v>21</v>
      </c>
      <c r="B248" s="2">
        <v>1</v>
      </c>
      <c r="C248" s="2">
        <v>2</v>
      </c>
      <c r="D248" s="2">
        <v>7</v>
      </c>
      <c r="E248" s="2">
        <v>1.84304E-2</v>
      </c>
      <c r="F248" t="str">
        <f t="shared" si="3"/>
        <v>Off-Network</v>
      </c>
    </row>
    <row r="249" spans="1:6" hidden="1" x14ac:dyDescent="0.25">
      <c r="A249" s="2">
        <v>21</v>
      </c>
      <c r="B249" s="2">
        <v>1</v>
      </c>
      <c r="C249" s="2">
        <v>2</v>
      </c>
      <c r="D249" s="2">
        <v>8</v>
      </c>
      <c r="E249" s="2">
        <v>2.6811700000000001E-2</v>
      </c>
      <c r="F249" t="str">
        <f t="shared" si="3"/>
        <v>Off-Network</v>
      </c>
    </row>
    <row r="250" spans="1:6" hidden="1" x14ac:dyDescent="0.25">
      <c r="A250" s="2">
        <v>21</v>
      </c>
      <c r="B250" s="2">
        <v>1</v>
      </c>
      <c r="C250" s="2">
        <v>2</v>
      </c>
      <c r="D250" s="2">
        <v>9</v>
      </c>
      <c r="E250" s="2">
        <v>3.6385199999999999E-2</v>
      </c>
      <c r="F250" t="str">
        <f t="shared" si="3"/>
        <v>Off-Network</v>
      </c>
    </row>
    <row r="251" spans="1:6" hidden="1" x14ac:dyDescent="0.25">
      <c r="A251" s="2">
        <v>21</v>
      </c>
      <c r="B251" s="2">
        <v>1</v>
      </c>
      <c r="C251" s="2">
        <v>2</v>
      </c>
      <c r="D251" s="2">
        <v>10</v>
      </c>
      <c r="E251" s="2">
        <v>4.7540699999999998E-2</v>
      </c>
      <c r="F251" t="str">
        <f t="shared" si="3"/>
        <v>Off-Network</v>
      </c>
    </row>
    <row r="252" spans="1:6" hidden="1" x14ac:dyDescent="0.25">
      <c r="A252" s="2">
        <v>21</v>
      </c>
      <c r="B252" s="2">
        <v>1</v>
      </c>
      <c r="C252" s="2">
        <v>2</v>
      </c>
      <c r="D252" s="2">
        <v>11</v>
      </c>
      <c r="E252" s="2">
        <v>5.7466400000000001E-2</v>
      </c>
      <c r="F252" t="str">
        <f t="shared" si="3"/>
        <v>Off-Network</v>
      </c>
    </row>
    <row r="253" spans="1:6" hidden="1" x14ac:dyDescent="0.25">
      <c r="A253" s="2">
        <v>21</v>
      </c>
      <c r="B253" s="2">
        <v>1</v>
      </c>
      <c r="C253" s="2">
        <v>2</v>
      </c>
      <c r="D253" s="2">
        <v>12</v>
      </c>
      <c r="E253" s="2">
        <v>6.50786E-2</v>
      </c>
      <c r="F253" t="str">
        <f t="shared" si="3"/>
        <v>Off-Network</v>
      </c>
    </row>
    <row r="254" spans="1:6" hidden="1" x14ac:dyDescent="0.25">
      <c r="A254" s="2">
        <v>21</v>
      </c>
      <c r="B254" s="2">
        <v>1</v>
      </c>
      <c r="C254" s="2">
        <v>2</v>
      </c>
      <c r="D254" s="2">
        <v>13</v>
      </c>
      <c r="E254" s="2">
        <v>7.1322800000000006E-2</v>
      </c>
      <c r="F254" t="str">
        <f t="shared" si="3"/>
        <v>Off-Network</v>
      </c>
    </row>
    <row r="255" spans="1:6" hidden="1" x14ac:dyDescent="0.25">
      <c r="A255" s="2">
        <v>21</v>
      </c>
      <c r="B255" s="2">
        <v>1</v>
      </c>
      <c r="C255" s="2">
        <v>2</v>
      </c>
      <c r="D255" s="2">
        <v>14</v>
      </c>
      <c r="E255" s="2">
        <v>7.1491700000000005E-2</v>
      </c>
      <c r="F255" t="str">
        <f t="shared" si="3"/>
        <v>Off-Network</v>
      </c>
    </row>
    <row r="256" spans="1:6" hidden="1" x14ac:dyDescent="0.25">
      <c r="A256" s="2">
        <v>21</v>
      </c>
      <c r="B256" s="2">
        <v>1</v>
      </c>
      <c r="C256" s="2">
        <v>2</v>
      </c>
      <c r="D256" s="2">
        <v>15</v>
      </c>
      <c r="E256" s="2">
        <v>7.1722599999999997E-2</v>
      </c>
      <c r="F256" t="str">
        <f t="shared" si="3"/>
        <v>Off-Network</v>
      </c>
    </row>
    <row r="257" spans="1:6" hidden="1" x14ac:dyDescent="0.25">
      <c r="A257" s="2">
        <v>21</v>
      </c>
      <c r="B257" s="2">
        <v>1</v>
      </c>
      <c r="C257" s="2">
        <v>2</v>
      </c>
      <c r="D257" s="2">
        <v>16</v>
      </c>
      <c r="E257" s="2">
        <v>7.2006100000000003E-2</v>
      </c>
      <c r="F257" t="str">
        <f t="shared" si="3"/>
        <v>Off-Network</v>
      </c>
    </row>
    <row r="258" spans="1:6" hidden="1" x14ac:dyDescent="0.25">
      <c r="A258" s="2">
        <v>21</v>
      </c>
      <c r="B258" s="2">
        <v>1</v>
      </c>
      <c r="C258" s="2">
        <v>2</v>
      </c>
      <c r="D258" s="2">
        <v>17</v>
      </c>
      <c r="E258" s="2">
        <v>7.1148699999999995E-2</v>
      </c>
      <c r="F258" t="str">
        <f t="shared" ref="F258:F321" si="4">IF(B258=$G$2,$H$2,IF(B258=$G$3,$H$3,IF(B258=$G$4,$H$4,IF(B258=$G$5,$H$5,IF(B258=$G$6,$H$6,"other")))))</f>
        <v>Off-Network</v>
      </c>
    </row>
    <row r="259" spans="1:6" hidden="1" x14ac:dyDescent="0.25">
      <c r="A259" s="2">
        <v>21</v>
      </c>
      <c r="B259" s="2">
        <v>1</v>
      </c>
      <c r="C259" s="2">
        <v>2</v>
      </c>
      <c r="D259" s="2">
        <v>18</v>
      </c>
      <c r="E259" s="2">
        <v>6.7887400000000001E-2</v>
      </c>
      <c r="F259" t="str">
        <f t="shared" si="4"/>
        <v>Off-Network</v>
      </c>
    </row>
    <row r="260" spans="1:6" hidden="1" x14ac:dyDescent="0.25">
      <c r="A260" s="2">
        <v>21</v>
      </c>
      <c r="B260" s="2">
        <v>1</v>
      </c>
      <c r="C260" s="2">
        <v>2</v>
      </c>
      <c r="D260" s="2">
        <v>19</v>
      </c>
      <c r="E260" s="2">
        <v>6.1771800000000002E-2</v>
      </c>
      <c r="F260" t="str">
        <f t="shared" si="4"/>
        <v>Off-Network</v>
      </c>
    </row>
    <row r="261" spans="1:6" hidden="1" x14ac:dyDescent="0.25">
      <c r="A261" s="2">
        <v>21</v>
      </c>
      <c r="B261" s="2">
        <v>1</v>
      </c>
      <c r="C261" s="2">
        <v>2</v>
      </c>
      <c r="D261" s="2">
        <v>20</v>
      </c>
      <c r="E261" s="2">
        <v>5.1688199999999997E-2</v>
      </c>
      <c r="F261" t="str">
        <f t="shared" si="4"/>
        <v>Off-Network</v>
      </c>
    </row>
    <row r="262" spans="1:6" hidden="1" x14ac:dyDescent="0.25">
      <c r="A262" s="2">
        <v>21</v>
      </c>
      <c r="B262" s="2">
        <v>1</v>
      </c>
      <c r="C262" s="2">
        <v>2</v>
      </c>
      <c r="D262" s="2">
        <v>21</v>
      </c>
      <c r="E262" s="2">
        <v>4.2865800000000003E-2</v>
      </c>
      <c r="F262" t="str">
        <f t="shared" si="4"/>
        <v>Off-Network</v>
      </c>
    </row>
    <row r="263" spans="1:6" hidden="1" x14ac:dyDescent="0.25">
      <c r="A263" s="2">
        <v>21</v>
      </c>
      <c r="B263" s="2">
        <v>1</v>
      </c>
      <c r="C263" s="2">
        <v>2</v>
      </c>
      <c r="D263" s="2">
        <v>22</v>
      </c>
      <c r="E263" s="2">
        <v>3.80302E-2</v>
      </c>
      <c r="F263" t="str">
        <f t="shared" si="4"/>
        <v>Off-Network</v>
      </c>
    </row>
    <row r="264" spans="1:6" hidden="1" x14ac:dyDescent="0.25">
      <c r="A264" s="2">
        <v>21</v>
      </c>
      <c r="B264" s="2">
        <v>1</v>
      </c>
      <c r="C264" s="2">
        <v>2</v>
      </c>
      <c r="D264" s="2">
        <v>23</v>
      </c>
      <c r="E264" s="2">
        <v>3.2207199999999998E-2</v>
      </c>
      <c r="F264" t="str">
        <f t="shared" si="4"/>
        <v>Off-Network</v>
      </c>
    </row>
    <row r="265" spans="1:6" hidden="1" x14ac:dyDescent="0.25">
      <c r="A265" s="2">
        <v>21</v>
      </c>
      <c r="B265" s="2">
        <v>1</v>
      </c>
      <c r="C265" s="2">
        <v>2</v>
      </c>
      <c r="D265" s="2">
        <v>24</v>
      </c>
      <c r="E265" s="2">
        <v>2.4567700000000001E-2</v>
      </c>
      <c r="F265" t="str">
        <f t="shared" si="4"/>
        <v>Off-Network</v>
      </c>
    </row>
    <row r="266" spans="1:6" hidden="1" x14ac:dyDescent="0.25">
      <c r="A266" s="2">
        <v>21</v>
      </c>
      <c r="B266" s="2">
        <v>1</v>
      </c>
      <c r="C266" s="2">
        <v>5</v>
      </c>
      <c r="D266" s="2">
        <v>1</v>
      </c>
      <c r="E266" s="2">
        <v>9.8621100000000003E-3</v>
      </c>
      <c r="F266" t="str">
        <f t="shared" si="4"/>
        <v>Off-Network</v>
      </c>
    </row>
    <row r="267" spans="1:6" hidden="1" x14ac:dyDescent="0.25">
      <c r="A267" s="2">
        <v>21</v>
      </c>
      <c r="B267" s="2">
        <v>1</v>
      </c>
      <c r="C267" s="2">
        <v>5</v>
      </c>
      <c r="D267" s="2">
        <v>2</v>
      </c>
      <c r="E267" s="2">
        <v>6.2724800000000004E-3</v>
      </c>
      <c r="F267" t="str">
        <f t="shared" si="4"/>
        <v>Off-Network</v>
      </c>
    </row>
    <row r="268" spans="1:6" hidden="1" x14ac:dyDescent="0.25">
      <c r="A268" s="2">
        <v>21</v>
      </c>
      <c r="B268" s="2">
        <v>1</v>
      </c>
      <c r="C268" s="2">
        <v>5</v>
      </c>
      <c r="D268" s="2">
        <v>3</v>
      </c>
      <c r="E268" s="2">
        <v>5.0576700000000002E-3</v>
      </c>
      <c r="F268" t="str">
        <f t="shared" si="4"/>
        <v>Off-Network</v>
      </c>
    </row>
    <row r="269" spans="1:6" hidden="1" x14ac:dyDescent="0.25">
      <c r="A269" s="2">
        <v>21</v>
      </c>
      <c r="B269" s="2">
        <v>1</v>
      </c>
      <c r="C269" s="2">
        <v>5</v>
      </c>
      <c r="D269" s="2">
        <v>4</v>
      </c>
      <c r="E269" s="2">
        <v>4.6668600000000001E-3</v>
      </c>
      <c r="F269" t="str">
        <f t="shared" si="4"/>
        <v>Off-Network</v>
      </c>
    </row>
    <row r="270" spans="1:6" hidden="1" x14ac:dyDescent="0.25">
      <c r="A270" s="2">
        <v>21</v>
      </c>
      <c r="B270" s="2">
        <v>1</v>
      </c>
      <c r="C270" s="2">
        <v>5</v>
      </c>
      <c r="D270" s="2">
        <v>5</v>
      </c>
      <c r="E270" s="2">
        <v>6.9946899999999996E-3</v>
      </c>
      <c r="F270" t="str">
        <f t="shared" si="4"/>
        <v>Off-Network</v>
      </c>
    </row>
    <row r="271" spans="1:6" hidden="1" x14ac:dyDescent="0.25">
      <c r="A271" s="2">
        <v>21</v>
      </c>
      <c r="B271" s="2">
        <v>1</v>
      </c>
      <c r="C271" s="2">
        <v>5</v>
      </c>
      <c r="D271" s="2">
        <v>6</v>
      </c>
      <c r="E271" s="2">
        <v>1.8494E-2</v>
      </c>
      <c r="F271" t="str">
        <f t="shared" si="4"/>
        <v>Off-Network</v>
      </c>
    </row>
    <row r="272" spans="1:6" hidden="1" x14ac:dyDescent="0.25">
      <c r="A272" s="2">
        <v>21</v>
      </c>
      <c r="B272" s="2">
        <v>1</v>
      </c>
      <c r="C272" s="2">
        <v>5</v>
      </c>
      <c r="D272" s="2">
        <v>7</v>
      </c>
      <c r="E272" s="2">
        <v>4.5956499999999997E-2</v>
      </c>
      <c r="F272" t="str">
        <f t="shared" si="4"/>
        <v>Off-Network</v>
      </c>
    </row>
    <row r="273" spans="1:6" hidden="1" x14ac:dyDescent="0.25">
      <c r="A273" s="2">
        <v>21</v>
      </c>
      <c r="B273" s="2">
        <v>1</v>
      </c>
      <c r="C273" s="2">
        <v>5</v>
      </c>
      <c r="D273" s="2">
        <v>8</v>
      </c>
      <c r="E273" s="2">
        <v>6.9644399999999995E-2</v>
      </c>
      <c r="F273" t="str">
        <f t="shared" si="4"/>
        <v>Off-Network</v>
      </c>
    </row>
    <row r="274" spans="1:6" hidden="1" x14ac:dyDescent="0.25">
      <c r="A274" s="2">
        <v>21</v>
      </c>
      <c r="B274" s="2">
        <v>1</v>
      </c>
      <c r="C274" s="2">
        <v>5</v>
      </c>
      <c r="D274" s="2">
        <v>9</v>
      </c>
      <c r="E274" s="2">
        <v>6.0827899999999997E-2</v>
      </c>
      <c r="F274" t="str">
        <f t="shared" si="4"/>
        <v>Off-Network</v>
      </c>
    </row>
    <row r="275" spans="1:6" hidden="1" x14ac:dyDescent="0.25">
      <c r="A275" s="2">
        <v>21</v>
      </c>
      <c r="B275" s="2">
        <v>1</v>
      </c>
      <c r="C275" s="2">
        <v>5</v>
      </c>
      <c r="D275" s="2">
        <v>10</v>
      </c>
      <c r="E275" s="2">
        <v>5.0286200000000003E-2</v>
      </c>
      <c r="F275" t="str">
        <f t="shared" si="4"/>
        <v>Off-Network</v>
      </c>
    </row>
    <row r="276" spans="1:6" hidden="1" x14ac:dyDescent="0.25">
      <c r="A276" s="2">
        <v>21</v>
      </c>
      <c r="B276" s="2">
        <v>1</v>
      </c>
      <c r="C276" s="2">
        <v>5</v>
      </c>
      <c r="D276" s="2">
        <v>11</v>
      </c>
      <c r="E276" s="2">
        <v>4.9935100000000003E-2</v>
      </c>
      <c r="F276" t="str">
        <f t="shared" si="4"/>
        <v>Off-Network</v>
      </c>
    </row>
    <row r="277" spans="1:6" hidden="1" x14ac:dyDescent="0.25">
      <c r="A277" s="2">
        <v>21</v>
      </c>
      <c r="B277" s="2">
        <v>1</v>
      </c>
      <c r="C277" s="2">
        <v>5</v>
      </c>
      <c r="D277" s="2">
        <v>12</v>
      </c>
      <c r="E277" s="2">
        <v>5.4365400000000001E-2</v>
      </c>
      <c r="F277" t="str">
        <f t="shared" si="4"/>
        <v>Off-Network</v>
      </c>
    </row>
    <row r="278" spans="1:6" hidden="1" x14ac:dyDescent="0.25">
      <c r="A278" s="2">
        <v>21</v>
      </c>
      <c r="B278" s="2">
        <v>1</v>
      </c>
      <c r="C278" s="2">
        <v>5</v>
      </c>
      <c r="D278" s="2">
        <v>13</v>
      </c>
      <c r="E278" s="2">
        <v>5.7646200000000002E-2</v>
      </c>
      <c r="F278" t="str">
        <f t="shared" si="4"/>
        <v>Off-Network</v>
      </c>
    </row>
    <row r="279" spans="1:6" hidden="1" x14ac:dyDescent="0.25">
      <c r="A279" s="2">
        <v>21</v>
      </c>
      <c r="B279" s="2">
        <v>1</v>
      </c>
      <c r="C279" s="2">
        <v>5</v>
      </c>
      <c r="D279" s="2">
        <v>14</v>
      </c>
      <c r="E279" s="2">
        <v>5.8031899999999997E-2</v>
      </c>
      <c r="F279" t="str">
        <f t="shared" si="4"/>
        <v>Off-Network</v>
      </c>
    </row>
    <row r="280" spans="1:6" hidden="1" x14ac:dyDescent="0.25">
      <c r="A280" s="2">
        <v>21</v>
      </c>
      <c r="B280" s="2">
        <v>1</v>
      </c>
      <c r="C280" s="2">
        <v>5</v>
      </c>
      <c r="D280" s="2">
        <v>15</v>
      </c>
      <c r="E280" s="2">
        <v>6.2255400000000002E-2</v>
      </c>
      <c r="F280" t="str">
        <f t="shared" si="4"/>
        <v>Off-Network</v>
      </c>
    </row>
    <row r="281" spans="1:6" hidden="1" x14ac:dyDescent="0.25">
      <c r="A281" s="2">
        <v>21</v>
      </c>
      <c r="B281" s="2">
        <v>1</v>
      </c>
      <c r="C281" s="2">
        <v>5</v>
      </c>
      <c r="D281" s="2">
        <v>16</v>
      </c>
      <c r="E281" s="2">
        <v>7.1004899999999996E-2</v>
      </c>
      <c r="F281" t="str">
        <f t="shared" si="4"/>
        <v>Off-Network</v>
      </c>
    </row>
    <row r="282" spans="1:6" hidden="1" x14ac:dyDescent="0.25">
      <c r="A282" s="2">
        <v>21</v>
      </c>
      <c r="B282" s="2">
        <v>1</v>
      </c>
      <c r="C282" s="2">
        <v>5</v>
      </c>
      <c r="D282" s="2">
        <v>17</v>
      </c>
      <c r="E282" s="2">
        <v>7.6972499999999999E-2</v>
      </c>
      <c r="F282" t="str">
        <f t="shared" si="4"/>
        <v>Off-Network</v>
      </c>
    </row>
    <row r="283" spans="1:6" hidden="1" x14ac:dyDescent="0.25">
      <c r="A283" s="2">
        <v>21</v>
      </c>
      <c r="B283" s="2">
        <v>1</v>
      </c>
      <c r="C283" s="2">
        <v>5</v>
      </c>
      <c r="D283" s="2">
        <v>18</v>
      </c>
      <c r="E283" s="2">
        <v>7.7432000000000001E-2</v>
      </c>
      <c r="F283" t="str">
        <f t="shared" si="4"/>
        <v>Off-Network</v>
      </c>
    </row>
    <row r="284" spans="1:6" hidden="1" x14ac:dyDescent="0.25">
      <c r="A284" s="2">
        <v>21</v>
      </c>
      <c r="B284" s="2">
        <v>1</v>
      </c>
      <c r="C284" s="2">
        <v>5</v>
      </c>
      <c r="D284" s="2">
        <v>19</v>
      </c>
      <c r="E284" s="2">
        <v>5.9783000000000003E-2</v>
      </c>
      <c r="F284" t="str">
        <f t="shared" si="4"/>
        <v>Off-Network</v>
      </c>
    </row>
    <row r="285" spans="1:6" hidden="1" x14ac:dyDescent="0.25">
      <c r="A285" s="2">
        <v>21</v>
      </c>
      <c r="B285" s="2">
        <v>1</v>
      </c>
      <c r="C285" s="2">
        <v>5</v>
      </c>
      <c r="D285" s="2">
        <v>20</v>
      </c>
      <c r="E285" s="2">
        <v>4.4392300000000003E-2</v>
      </c>
      <c r="F285" t="str">
        <f t="shared" si="4"/>
        <v>Off-Network</v>
      </c>
    </row>
    <row r="286" spans="1:6" hidden="1" x14ac:dyDescent="0.25">
      <c r="A286" s="2">
        <v>21</v>
      </c>
      <c r="B286" s="2">
        <v>1</v>
      </c>
      <c r="C286" s="2">
        <v>5</v>
      </c>
      <c r="D286" s="2">
        <v>21</v>
      </c>
      <c r="E286" s="2">
        <v>3.54458E-2</v>
      </c>
      <c r="F286" t="str">
        <f t="shared" si="4"/>
        <v>Off-Network</v>
      </c>
    </row>
    <row r="287" spans="1:6" hidden="1" x14ac:dyDescent="0.25">
      <c r="A287" s="2">
        <v>21</v>
      </c>
      <c r="B287" s="2">
        <v>1</v>
      </c>
      <c r="C287" s="2">
        <v>5</v>
      </c>
      <c r="D287" s="2">
        <v>22</v>
      </c>
      <c r="E287" s="2">
        <v>3.1823999999999998E-2</v>
      </c>
      <c r="F287" t="str">
        <f t="shared" si="4"/>
        <v>Off-Network</v>
      </c>
    </row>
    <row r="288" spans="1:6" hidden="1" x14ac:dyDescent="0.25">
      <c r="A288" s="2">
        <v>21</v>
      </c>
      <c r="B288" s="2">
        <v>1</v>
      </c>
      <c r="C288" s="2">
        <v>5</v>
      </c>
      <c r="D288" s="2">
        <v>23</v>
      </c>
      <c r="E288" s="2">
        <v>2.4941899999999999E-2</v>
      </c>
      <c r="F288" t="str">
        <f t="shared" si="4"/>
        <v>Off-Network</v>
      </c>
    </row>
    <row r="289" spans="1:6" hidden="1" x14ac:dyDescent="0.25">
      <c r="A289" s="2">
        <v>21</v>
      </c>
      <c r="B289" s="2">
        <v>1</v>
      </c>
      <c r="C289" s="2">
        <v>5</v>
      </c>
      <c r="D289" s="2">
        <v>24</v>
      </c>
      <c r="E289" s="2">
        <v>1.79068E-2</v>
      </c>
      <c r="F289" t="str">
        <f t="shared" si="4"/>
        <v>Off-Network</v>
      </c>
    </row>
    <row r="290" spans="1:6" hidden="1" x14ac:dyDescent="0.25">
      <c r="A290" s="2">
        <v>21</v>
      </c>
      <c r="B290" s="2">
        <v>2</v>
      </c>
      <c r="C290" s="2">
        <v>2</v>
      </c>
      <c r="D290" s="2">
        <v>1</v>
      </c>
      <c r="E290" s="2">
        <v>1.64213E-2</v>
      </c>
      <c r="F290" t="str">
        <f t="shared" si="4"/>
        <v>Rural Restricted Access</v>
      </c>
    </row>
    <row r="291" spans="1:6" hidden="1" x14ac:dyDescent="0.25">
      <c r="A291" s="2">
        <v>21</v>
      </c>
      <c r="B291" s="2">
        <v>2</v>
      </c>
      <c r="C291" s="2">
        <v>2</v>
      </c>
      <c r="D291" s="2">
        <v>2</v>
      </c>
      <c r="E291" s="2">
        <v>1.11921E-2</v>
      </c>
      <c r="F291" t="str">
        <f t="shared" si="4"/>
        <v>Rural Restricted Access</v>
      </c>
    </row>
    <row r="292" spans="1:6" hidden="1" x14ac:dyDescent="0.25">
      <c r="A292" s="2">
        <v>21</v>
      </c>
      <c r="B292" s="2">
        <v>2</v>
      </c>
      <c r="C292" s="2">
        <v>2</v>
      </c>
      <c r="D292" s="2">
        <v>3</v>
      </c>
      <c r="E292" s="2">
        <v>8.5415000000000005E-3</v>
      </c>
      <c r="F292" t="str">
        <f t="shared" si="4"/>
        <v>Rural Restricted Access</v>
      </c>
    </row>
    <row r="293" spans="1:6" hidden="1" x14ac:dyDescent="0.25">
      <c r="A293" s="2">
        <v>21</v>
      </c>
      <c r="B293" s="2">
        <v>2</v>
      </c>
      <c r="C293" s="2">
        <v>2</v>
      </c>
      <c r="D293" s="2">
        <v>4</v>
      </c>
      <c r="E293" s="2">
        <v>6.7932799999999996E-3</v>
      </c>
      <c r="F293" t="str">
        <f t="shared" si="4"/>
        <v>Rural Restricted Access</v>
      </c>
    </row>
    <row r="294" spans="1:6" hidden="1" x14ac:dyDescent="0.25">
      <c r="A294" s="2">
        <v>21</v>
      </c>
      <c r="B294" s="2">
        <v>2</v>
      </c>
      <c r="C294" s="2">
        <v>2</v>
      </c>
      <c r="D294" s="2">
        <v>5</v>
      </c>
      <c r="E294" s="2">
        <v>7.2189400000000001E-3</v>
      </c>
      <c r="F294" t="str">
        <f t="shared" si="4"/>
        <v>Rural Restricted Access</v>
      </c>
    </row>
    <row r="295" spans="1:6" hidden="1" x14ac:dyDescent="0.25">
      <c r="A295" s="2">
        <v>21</v>
      </c>
      <c r="B295" s="2">
        <v>2</v>
      </c>
      <c r="C295" s="2">
        <v>2</v>
      </c>
      <c r="D295" s="2">
        <v>6</v>
      </c>
      <c r="E295" s="2">
        <v>1.07619E-2</v>
      </c>
      <c r="F295" t="str">
        <f t="shared" si="4"/>
        <v>Rural Restricted Access</v>
      </c>
    </row>
    <row r="296" spans="1:6" hidden="1" x14ac:dyDescent="0.25">
      <c r="A296" s="2">
        <v>21</v>
      </c>
      <c r="B296" s="2">
        <v>2</v>
      </c>
      <c r="C296" s="2">
        <v>2</v>
      </c>
      <c r="D296" s="2">
        <v>7</v>
      </c>
      <c r="E296" s="2">
        <v>1.7680000000000001E-2</v>
      </c>
      <c r="F296" t="str">
        <f t="shared" si="4"/>
        <v>Rural Restricted Access</v>
      </c>
    </row>
    <row r="297" spans="1:6" hidden="1" x14ac:dyDescent="0.25">
      <c r="A297" s="2">
        <v>21</v>
      </c>
      <c r="B297" s="2">
        <v>2</v>
      </c>
      <c r="C297" s="2">
        <v>2</v>
      </c>
      <c r="D297" s="2">
        <v>8</v>
      </c>
      <c r="E297" s="2">
        <v>2.6875099999999999E-2</v>
      </c>
      <c r="F297" t="str">
        <f t="shared" si="4"/>
        <v>Rural Restricted Access</v>
      </c>
    </row>
    <row r="298" spans="1:6" hidden="1" x14ac:dyDescent="0.25">
      <c r="A298" s="2">
        <v>21</v>
      </c>
      <c r="B298" s="2">
        <v>2</v>
      </c>
      <c r="C298" s="2">
        <v>2</v>
      </c>
      <c r="D298" s="2">
        <v>9</v>
      </c>
      <c r="E298" s="2">
        <v>3.8658699999999997E-2</v>
      </c>
      <c r="F298" t="str">
        <f t="shared" si="4"/>
        <v>Rural Restricted Access</v>
      </c>
    </row>
    <row r="299" spans="1:6" hidden="1" x14ac:dyDescent="0.25">
      <c r="A299" s="2">
        <v>21</v>
      </c>
      <c r="B299" s="2">
        <v>2</v>
      </c>
      <c r="C299" s="2">
        <v>2</v>
      </c>
      <c r="D299" s="2">
        <v>10</v>
      </c>
      <c r="E299" s="2">
        <v>5.2238899999999998E-2</v>
      </c>
      <c r="F299" t="str">
        <f t="shared" si="4"/>
        <v>Rural Restricted Access</v>
      </c>
    </row>
    <row r="300" spans="1:6" hidden="1" x14ac:dyDescent="0.25">
      <c r="A300" s="2">
        <v>21</v>
      </c>
      <c r="B300" s="2">
        <v>2</v>
      </c>
      <c r="C300" s="2">
        <v>2</v>
      </c>
      <c r="D300" s="2">
        <v>11</v>
      </c>
      <c r="E300" s="2">
        <v>6.3173900000000005E-2</v>
      </c>
      <c r="F300" t="str">
        <f t="shared" si="4"/>
        <v>Rural Restricted Access</v>
      </c>
    </row>
    <row r="301" spans="1:6" hidden="1" x14ac:dyDescent="0.25">
      <c r="A301" s="2">
        <v>21</v>
      </c>
      <c r="B301" s="2">
        <v>2</v>
      </c>
      <c r="C301" s="2">
        <v>2</v>
      </c>
      <c r="D301" s="2">
        <v>12</v>
      </c>
      <c r="E301" s="2">
        <v>6.9943500000000006E-2</v>
      </c>
      <c r="F301" t="str">
        <f t="shared" si="4"/>
        <v>Rural Restricted Access</v>
      </c>
    </row>
    <row r="302" spans="1:6" hidden="1" x14ac:dyDescent="0.25">
      <c r="A302" s="2">
        <v>21</v>
      </c>
      <c r="B302" s="2">
        <v>2</v>
      </c>
      <c r="C302" s="2">
        <v>2</v>
      </c>
      <c r="D302" s="2">
        <v>13</v>
      </c>
      <c r="E302" s="2">
        <v>7.2933200000000004E-2</v>
      </c>
      <c r="F302" t="str">
        <f t="shared" si="4"/>
        <v>Rural Restricted Access</v>
      </c>
    </row>
    <row r="303" spans="1:6" hidden="1" x14ac:dyDescent="0.25">
      <c r="A303" s="2">
        <v>21</v>
      </c>
      <c r="B303" s="2">
        <v>2</v>
      </c>
      <c r="C303" s="2">
        <v>2</v>
      </c>
      <c r="D303" s="2">
        <v>14</v>
      </c>
      <c r="E303" s="2">
        <v>7.3121800000000001E-2</v>
      </c>
      <c r="F303" t="str">
        <f t="shared" si="4"/>
        <v>Rural Restricted Access</v>
      </c>
    </row>
    <row r="304" spans="1:6" hidden="1" x14ac:dyDescent="0.25">
      <c r="A304" s="2">
        <v>21</v>
      </c>
      <c r="B304" s="2">
        <v>2</v>
      </c>
      <c r="C304" s="2">
        <v>2</v>
      </c>
      <c r="D304" s="2">
        <v>15</v>
      </c>
      <c r="E304" s="2">
        <v>7.3615899999999998E-2</v>
      </c>
      <c r="F304" t="str">
        <f t="shared" si="4"/>
        <v>Rural Restricted Access</v>
      </c>
    </row>
    <row r="305" spans="1:6" hidden="1" x14ac:dyDescent="0.25">
      <c r="A305" s="2">
        <v>21</v>
      </c>
      <c r="B305" s="2">
        <v>2</v>
      </c>
      <c r="C305" s="2">
        <v>2</v>
      </c>
      <c r="D305" s="2">
        <v>16</v>
      </c>
      <c r="E305" s="2">
        <v>7.4460799999999994E-2</v>
      </c>
      <c r="F305" t="str">
        <f t="shared" si="4"/>
        <v>Rural Restricted Access</v>
      </c>
    </row>
    <row r="306" spans="1:6" hidden="1" x14ac:dyDescent="0.25">
      <c r="A306" s="2">
        <v>21</v>
      </c>
      <c r="B306" s="2">
        <v>2</v>
      </c>
      <c r="C306" s="2">
        <v>2</v>
      </c>
      <c r="D306" s="2">
        <v>17</v>
      </c>
      <c r="E306" s="2">
        <v>7.4216500000000005E-2</v>
      </c>
      <c r="F306" t="str">
        <f t="shared" si="4"/>
        <v>Rural Restricted Access</v>
      </c>
    </row>
    <row r="307" spans="1:6" hidden="1" x14ac:dyDescent="0.25">
      <c r="A307" s="2">
        <v>21</v>
      </c>
      <c r="B307" s="2">
        <v>2</v>
      </c>
      <c r="C307" s="2">
        <v>2</v>
      </c>
      <c r="D307" s="2">
        <v>18</v>
      </c>
      <c r="E307" s="2">
        <v>7.0009100000000005E-2</v>
      </c>
      <c r="F307" t="str">
        <f t="shared" si="4"/>
        <v>Rural Restricted Access</v>
      </c>
    </row>
    <row r="308" spans="1:6" hidden="1" x14ac:dyDescent="0.25">
      <c r="A308" s="2">
        <v>21</v>
      </c>
      <c r="B308" s="2">
        <v>2</v>
      </c>
      <c r="C308" s="2">
        <v>2</v>
      </c>
      <c r="D308" s="2">
        <v>19</v>
      </c>
      <c r="E308" s="2">
        <v>6.1403800000000001E-2</v>
      </c>
      <c r="F308" t="str">
        <f t="shared" si="4"/>
        <v>Rural Restricted Access</v>
      </c>
    </row>
    <row r="309" spans="1:6" hidden="1" x14ac:dyDescent="0.25">
      <c r="A309" s="2">
        <v>21</v>
      </c>
      <c r="B309" s="2">
        <v>2</v>
      </c>
      <c r="C309" s="2">
        <v>2</v>
      </c>
      <c r="D309" s="2">
        <v>20</v>
      </c>
      <c r="E309" s="2">
        <v>5.0504300000000002E-2</v>
      </c>
      <c r="F309" t="str">
        <f t="shared" si="4"/>
        <v>Rural Restricted Access</v>
      </c>
    </row>
    <row r="310" spans="1:6" hidden="1" x14ac:dyDescent="0.25">
      <c r="A310" s="2">
        <v>21</v>
      </c>
      <c r="B310" s="2">
        <v>2</v>
      </c>
      <c r="C310" s="2">
        <v>2</v>
      </c>
      <c r="D310" s="2">
        <v>21</v>
      </c>
      <c r="E310" s="2">
        <v>4.1207199999999999E-2</v>
      </c>
      <c r="F310" t="str">
        <f t="shared" si="4"/>
        <v>Rural Restricted Access</v>
      </c>
    </row>
    <row r="311" spans="1:6" hidden="1" x14ac:dyDescent="0.25">
      <c r="A311" s="2">
        <v>21</v>
      </c>
      <c r="B311" s="2">
        <v>2</v>
      </c>
      <c r="C311" s="2">
        <v>2</v>
      </c>
      <c r="D311" s="2">
        <v>22</v>
      </c>
      <c r="E311" s="2">
        <v>3.3637300000000002E-2</v>
      </c>
      <c r="F311" t="str">
        <f t="shared" si="4"/>
        <v>Rural Restricted Access</v>
      </c>
    </row>
    <row r="312" spans="1:6" hidden="1" x14ac:dyDescent="0.25">
      <c r="A312" s="2">
        <v>21</v>
      </c>
      <c r="B312" s="2">
        <v>2</v>
      </c>
      <c r="C312" s="2">
        <v>2</v>
      </c>
      <c r="D312" s="2">
        <v>23</v>
      </c>
      <c r="E312" s="2">
        <v>2.6224299999999999E-2</v>
      </c>
      <c r="F312" t="str">
        <f t="shared" si="4"/>
        <v>Rural Restricted Access</v>
      </c>
    </row>
    <row r="313" spans="1:6" hidden="1" x14ac:dyDescent="0.25">
      <c r="A313" s="2">
        <v>21</v>
      </c>
      <c r="B313" s="2">
        <v>2</v>
      </c>
      <c r="C313" s="2">
        <v>2</v>
      </c>
      <c r="D313" s="2">
        <v>24</v>
      </c>
      <c r="E313" s="2">
        <v>1.9166599999999999E-2</v>
      </c>
      <c r="F313" t="str">
        <f t="shared" si="4"/>
        <v>Rural Restricted Access</v>
      </c>
    </row>
    <row r="314" spans="1:6" hidden="1" x14ac:dyDescent="0.25">
      <c r="A314" s="2">
        <v>21</v>
      </c>
      <c r="B314" s="2">
        <v>2</v>
      </c>
      <c r="C314" s="2">
        <v>5</v>
      </c>
      <c r="D314" s="2">
        <v>1</v>
      </c>
      <c r="E314" s="2">
        <v>1.07741E-2</v>
      </c>
      <c r="F314" t="str">
        <f t="shared" si="4"/>
        <v>Rural Restricted Access</v>
      </c>
    </row>
    <row r="315" spans="1:6" hidden="1" x14ac:dyDescent="0.25">
      <c r="A315" s="2">
        <v>21</v>
      </c>
      <c r="B315" s="2">
        <v>2</v>
      </c>
      <c r="C315" s="2">
        <v>5</v>
      </c>
      <c r="D315" s="2">
        <v>2</v>
      </c>
      <c r="E315" s="2">
        <v>7.6437600000000003E-3</v>
      </c>
      <c r="F315" t="str">
        <f t="shared" si="4"/>
        <v>Rural Restricted Access</v>
      </c>
    </row>
    <row r="316" spans="1:6" hidden="1" x14ac:dyDescent="0.25">
      <c r="A316" s="2">
        <v>21</v>
      </c>
      <c r="B316" s="2">
        <v>2</v>
      </c>
      <c r="C316" s="2">
        <v>5</v>
      </c>
      <c r="D316" s="2">
        <v>3</v>
      </c>
      <c r="E316" s="2">
        <v>6.5464099999999999E-3</v>
      </c>
      <c r="F316" t="str">
        <f t="shared" si="4"/>
        <v>Rural Restricted Access</v>
      </c>
    </row>
    <row r="317" spans="1:6" hidden="1" x14ac:dyDescent="0.25">
      <c r="A317" s="2">
        <v>21</v>
      </c>
      <c r="B317" s="2">
        <v>2</v>
      </c>
      <c r="C317" s="2">
        <v>5</v>
      </c>
      <c r="D317" s="2">
        <v>4</v>
      </c>
      <c r="E317" s="2">
        <v>6.6348600000000002E-3</v>
      </c>
      <c r="F317" t="str">
        <f t="shared" si="4"/>
        <v>Rural Restricted Access</v>
      </c>
    </row>
    <row r="318" spans="1:6" hidden="1" x14ac:dyDescent="0.25">
      <c r="A318" s="2">
        <v>21</v>
      </c>
      <c r="B318" s="2">
        <v>2</v>
      </c>
      <c r="C318" s="2">
        <v>5</v>
      </c>
      <c r="D318" s="2">
        <v>5</v>
      </c>
      <c r="E318" s="2">
        <v>9.5399899999999999E-3</v>
      </c>
      <c r="F318" t="str">
        <f t="shared" si="4"/>
        <v>Rural Restricted Access</v>
      </c>
    </row>
    <row r="319" spans="1:6" hidden="1" x14ac:dyDescent="0.25">
      <c r="A319" s="2">
        <v>21</v>
      </c>
      <c r="B319" s="2">
        <v>2</v>
      </c>
      <c r="C319" s="2">
        <v>5</v>
      </c>
      <c r="D319" s="2">
        <v>6</v>
      </c>
      <c r="E319" s="2">
        <v>2.0055099999999999E-2</v>
      </c>
      <c r="F319" t="str">
        <f t="shared" si="4"/>
        <v>Rural Restricted Access</v>
      </c>
    </row>
    <row r="320" spans="1:6" hidden="1" x14ac:dyDescent="0.25">
      <c r="A320" s="2">
        <v>21</v>
      </c>
      <c r="B320" s="2">
        <v>2</v>
      </c>
      <c r="C320" s="2">
        <v>5</v>
      </c>
      <c r="D320" s="2">
        <v>7</v>
      </c>
      <c r="E320" s="2">
        <v>4.1029499999999997E-2</v>
      </c>
      <c r="F320" t="str">
        <f t="shared" si="4"/>
        <v>Rural Restricted Access</v>
      </c>
    </row>
    <row r="321" spans="1:6" hidden="1" x14ac:dyDescent="0.25">
      <c r="A321" s="2">
        <v>21</v>
      </c>
      <c r="B321" s="2">
        <v>2</v>
      </c>
      <c r="C321" s="2">
        <v>5</v>
      </c>
      <c r="D321" s="2">
        <v>8</v>
      </c>
      <c r="E321" s="2">
        <v>5.7972200000000002E-2</v>
      </c>
      <c r="F321" t="str">
        <f t="shared" si="4"/>
        <v>Rural Restricted Access</v>
      </c>
    </row>
    <row r="322" spans="1:6" hidden="1" x14ac:dyDescent="0.25">
      <c r="A322" s="2">
        <v>21</v>
      </c>
      <c r="B322" s="2">
        <v>2</v>
      </c>
      <c r="C322" s="2">
        <v>5</v>
      </c>
      <c r="D322" s="2">
        <v>9</v>
      </c>
      <c r="E322" s="2">
        <v>5.3471100000000001E-2</v>
      </c>
      <c r="F322" t="str">
        <f t="shared" ref="F322:F385" si="5">IF(B322=$G$2,$H$2,IF(B322=$G$3,$H$3,IF(B322=$G$4,$H$4,IF(B322=$G$5,$H$5,IF(B322=$G$6,$H$6,"other")))))</f>
        <v>Rural Restricted Access</v>
      </c>
    </row>
    <row r="323" spans="1:6" hidden="1" x14ac:dyDescent="0.25">
      <c r="A323" s="2">
        <v>21</v>
      </c>
      <c r="B323" s="2">
        <v>2</v>
      </c>
      <c r="C323" s="2">
        <v>5</v>
      </c>
      <c r="D323" s="2">
        <v>10</v>
      </c>
      <c r="E323" s="2">
        <v>5.2547799999999999E-2</v>
      </c>
      <c r="F323" t="str">
        <f t="shared" si="5"/>
        <v>Rural Restricted Access</v>
      </c>
    </row>
    <row r="324" spans="1:6" hidden="1" x14ac:dyDescent="0.25">
      <c r="A324" s="2">
        <v>21</v>
      </c>
      <c r="B324" s="2">
        <v>2</v>
      </c>
      <c r="C324" s="2">
        <v>5</v>
      </c>
      <c r="D324" s="2">
        <v>11</v>
      </c>
      <c r="E324" s="2">
        <v>5.5060699999999997E-2</v>
      </c>
      <c r="F324" t="str">
        <f t="shared" si="5"/>
        <v>Rural Restricted Access</v>
      </c>
    </row>
    <row r="325" spans="1:6" hidden="1" x14ac:dyDescent="0.25">
      <c r="A325" s="2">
        <v>21</v>
      </c>
      <c r="B325" s="2">
        <v>2</v>
      </c>
      <c r="C325" s="2">
        <v>5</v>
      </c>
      <c r="D325" s="2">
        <v>12</v>
      </c>
      <c r="E325" s="2">
        <v>5.7674099999999999E-2</v>
      </c>
      <c r="F325" t="str">
        <f t="shared" si="5"/>
        <v>Rural Restricted Access</v>
      </c>
    </row>
    <row r="326" spans="1:6" hidden="1" x14ac:dyDescent="0.25">
      <c r="A326" s="2">
        <v>21</v>
      </c>
      <c r="B326" s="2">
        <v>2</v>
      </c>
      <c r="C326" s="2">
        <v>5</v>
      </c>
      <c r="D326" s="2">
        <v>13</v>
      </c>
      <c r="E326" s="2">
        <v>5.9142899999999998E-2</v>
      </c>
      <c r="F326" t="str">
        <f t="shared" si="5"/>
        <v>Rural Restricted Access</v>
      </c>
    </row>
    <row r="327" spans="1:6" hidden="1" x14ac:dyDescent="0.25">
      <c r="A327" s="2">
        <v>21</v>
      </c>
      <c r="B327" s="2">
        <v>2</v>
      </c>
      <c r="C327" s="2">
        <v>5</v>
      </c>
      <c r="D327" s="2">
        <v>14</v>
      </c>
      <c r="E327" s="2">
        <v>6.0801899999999999E-2</v>
      </c>
      <c r="F327" t="str">
        <f t="shared" si="5"/>
        <v>Rural Restricted Access</v>
      </c>
    </row>
    <row r="328" spans="1:6" hidden="1" x14ac:dyDescent="0.25">
      <c r="A328" s="2">
        <v>21</v>
      </c>
      <c r="B328" s="2">
        <v>2</v>
      </c>
      <c r="C328" s="2">
        <v>5</v>
      </c>
      <c r="D328" s="2">
        <v>15</v>
      </c>
      <c r="E328" s="2">
        <v>6.5298499999999995E-2</v>
      </c>
      <c r="F328" t="str">
        <f t="shared" si="5"/>
        <v>Rural Restricted Access</v>
      </c>
    </row>
    <row r="329" spans="1:6" hidden="1" x14ac:dyDescent="0.25">
      <c r="A329" s="2">
        <v>21</v>
      </c>
      <c r="B329" s="2">
        <v>2</v>
      </c>
      <c r="C329" s="2">
        <v>5</v>
      </c>
      <c r="D329" s="2">
        <v>16</v>
      </c>
      <c r="E329" s="2">
        <v>7.2608199999999998E-2</v>
      </c>
      <c r="F329" t="str">
        <f t="shared" si="5"/>
        <v>Rural Restricted Access</v>
      </c>
    </row>
    <row r="330" spans="1:6" hidden="1" x14ac:dyDescent="0.25">
      <c r="A330" s="2">
        <v>21</v>
      </c>
      <c r="B330" s="2">
        <v>2</v>
      </c>
      <c r="C330" s="2">
        <v>5</v>
      </c>
      <c r="D330" s="2">
        <v>17</v>
      </c>
      <c r="E330" s="2">
        <v>7.7381699999999998E-2</v>
      </c>
      <c r="F330" t="str">
        <f t="shared" si="5"/>
        <v>Rural Restricted Access</v>
      </c>
    </row>
    <row r="331" spans="1:6" hidden="1" x14ac:dyDescent="0.25">
      <c r="A331" s="2">
        <v>21</v>
      </c>
      <c r="B331" s="2">
        <v>2</v>
      </c>
      <c r="C331" s="2">
        <v>5</v>
      </c>
      <c r="D331" s="2">
        <v>18</v>
      </c>
      <c r="E331" s="2">
        <v>7.5481599999999996E-2</v>
      </c>
      <c r="F331" t="str">
        <f t="shared" si="5"/>
        <v>Rural Restricted Access</v>
      </c>
    </row>
    <row r="332" spans="1:6" hidden="1" x14ac:dyDescent="0.25">
      <c r="A332" s="2">
        <v>21</v>
      </c>
      <c r="B332" s="2">
        <v>2</v>
      </c>
      <c r="C332" s="2">
        <v>5</v>
      </c>
      <c r="D332" s="2">
        <v>19</v>
      </c>
      <c r="E332" s="2">
        <v>5.8705899999999998E-2</v>
      </c>
      <c r="F332" t="str">
        <f t="shared" si="5"/>
        <v>Rural Restricted Access</v>
      </c>
    </row>
    <row r="333" spans="1:6" hidden="1" x14ac:dyDescent="0.25">
      <c r="A333" s="2">
        <v>21</v>
      </c>
      <c r="B333" s="2">
        <v>2</v>
      </c>
      <c r="C333" s="2">
        <v>5</v>
      </c>
      <c r="D333" s="2">
        <v>20</v>
      </c>
      <c r="E333" s="2">
        <v>4.3986400000000002E-2</v>
      </c>
      <c r="F333" t="str">
        <f t="shared" si="5"/>
        <v>Rural Restricted Access</v>
      </c>
    </row>
    <row r="334" spans="1:6" hidden="1" x14ac:dyDescent="0.25">
      <c r="A334" s="2">
        <v>21</v>
      </c>
      <c r="B334" s="2">
        <v>2</v>
      </c>
      <c r="C334" s="2">
        <v>5</v>
      </c>
      <c r="D334" s="2">
        <v>21</v>
      </c>
      <c r="E334" s="2">
        <v>3.5730900000000003E-2</v>
      </c>
      <c r="F334" t="str">
        <f t="shared" si="5"/>
        <v>Rural Restricted Access</v>
      </c>
    </row>
    <row r="335" spans="1:6" hidden="1" x14ac:dyDescent="0.25">
      <c r="A335" s="2">
        <v>21</v>
      </c>
      <c r="B335" s="2">
        <v>2</v>
      </c>
      <c r="C335" s="2">
        <v>5</v>
      </c>
      <c r="D335" s="2">
        <v>22</v>
      </c>
      <c r="E335" s="2">
        <v>3.0742800000000001E-2</v>
      </c>
      <c r="F335" t="str">
        <f t="shared" si="5"/>
        <v>Rural Restricted Access</v>
      </c>
    </row>
    <row r="336" spans="1:6" hidden="1" x14ac:dyDescent="0.25">
      <c r="A336" s="2">
        <v>21</v>
      </c>
      <c r="B336" s="2">
        <v>2</v>
      </c>
      <c r="C336" s="2">
        <v>5</v>
      </c>
      <c r="D336" s="2">
        <v>23</v>
      </c>
      <c r="E336" s="2">
        <v>2.3852100000000001E-2</v>
      </c>
      <c r="F336" t="str">
        <f t="shared" si="5"/>
        <v>Rural Restricted Access</v>
      </c>
    </row>
    <row r="337" spans="1:6" hidden="1" x14ac:dyDescent="0.25">
      <c r="A337" s="2">
        <v>21</v>
      </c>
      <c r="B337" s="2">
        <v>2</v>
      </c>
      <c r="C337" s="2">
        <v>5</v>
      </c>
      <c r="D337" s="2">
        <v>24</v>
      </c>
      <c r="E337" s="2">
        <v>1.7317699999999998E-2</v>
      </c>
      <c r="F337" t="str">
        <f t="shared" si="5"/>
        <v>Rural Restricted Access</v>
      </c>
    </row>
    <row r="338" spans="1:6" hidden="1" x14ac:dyDescent="0.25">
      <c r="A338" s="2">
        <v>21</v>
      </c>
      <c r="B338" s="2">
        <v>3</v>
      </c>
      <c r="C338" s="2">
        <v>2</v>
      </c>
      <c r="D338" s="2">
        <v>1</v>
      </c>
      <c r="E338" s="2">
        <v>1.64213E-2</v>
      </c>
      <c r="F338" t="str">
        <f t="shared" si="5"/>
        <v>Rural Unrestricted Access</v>
      </c>
    </row>
    <row r="339" spans="1:6" hidden="1" x14ac:dyDescent="0.25">
      <c r="A339" s="2">
        <v>21</v>
      </c>
      <c r="B339" s="2">
        <v>3</v>
      </c>
      <c r="C339" s="2">
        <v>2</v>
      </c>
      <c r="D339" s="2">
        <v>2</v>
      </c>
      <c r="E339" s="2">
        <v>1.11921E-2</v>
      </c>
      <c r="F339" t="str">
        <f t="shared" si="5"/>
        <v>Rural Unrestricted Access</v>
      </c>
    </row>
    <row r="340" spans="1:6" hidden="1" x14ac:dyDescent="0.25">
      <c r="A340" s="2">
        <v>21</v>
      </c>
      <c r="B340" s="2">
        <v>3</v>
      </c>
      <c r="C340" s="2">
        <v>2</v>
      </c>
      <c r="D340" s="2">
        <v>3</v>
      </c>
      <c r="E340" s="2">
        <v>8.5415000000000005E-3</v>
      </c>
      <c r="F340" t="str">
        <f t="shared" si="5"/>
        <v>Rural Unrestricted Access</v>
      </c>
    </row>
    <row r="341" spans="1:6" hidden="1" x14ac:dyDescent="0.25">
      <c r="A341" s="2">
        <v>21</v>
      </c>
      <c r="B341" s="2">
        <v>3</v>
      </c>
      <c r="C341" s="2">
        <v>2</v>
      </c>
      <c r="D341" s="2">
        <v>4</v>
      </c>
      <c r="E341" s="2">
        <v>6.7932799999999996E-3</v>
      </c>
      <c r="F341" t="str">
        <f t="shared" si="5"/>
        <v>Rural Unrestricted Access</v>
      </c>
    </row>
    <row r="342" spans="1:6" hidden="1" x14ac:dyDescent="0.25">
      <c r="A342" s="2">
        <v>21</v>
      </c>
      <c r="B342" s="2">
        <v>3</v>
      </c>
      <c r="C342" s="2">
        <v>2</v>
      </c>
      <c r="D342" s="2">
        <v>5</v>
      </c>
      <c r="E342" s="2">
        <v>7.2189400000000001E-3</v>
      </c>
      <c r="F342" t="str">
        <f t="shared" si="5"/>
        <v>Rural Unrestricted Access</v>
      </c>
    </row>
    <row r="343" spans="1:6" hidden="1" x14ac:dyDescent="0.25">
      <c r="A343" s="2">
        <v>21</v>
      </c>
      <c r="B343" s="2">
        <v>3</v>
      </c>
      <c r="C343" s="2">
        <v>2</v>
      </c>
      <c r="D343" s="2">
        <v>6</v>
      </c>
      <c r="E343" s="2">
        <v>1.07619E-2</v>
      </c>
      <c r="F343" t="str">
        <f t="shared" si="5"/>
        <v>Rural Unrestricted Access</v>
      </c>
    </row>
    <row r="344" spans="1:6" hidden="1" x14ac:dyDescent="0.25">
      <c r="A344" s="2">
        <v>21</v>
      </c>
      <c r="B344" s="2">
        <v>3</v>
      </c>
      <c r="C344" s="2">
        <v>2</v>
      </c>
      <c r="D344" s="2">
        <v>7</v>
      </c>
      <c r="E344" s="2">
        <v>1.7680000000000001E-2</v>
      </c>
      <c r="F344" t="str">
        <f t="shared" si="5"/>
        <v>Rural Unrestricted Access</v>
      </c>
    </row>
    <row r="345" spans="1:6" hidden="1" x14ac:dyDescent="0.25">
      <c r="A345" s="2">
        <v>21</v>
      </c>
      <c r="B345" s="2">
        <v>3</v>
      </c>
      <c r="C345" s="2">
        <v>2</v>
      </c>
      <c r="D345" s="2">
        <v>8</v>
      </c>
      <c r="E345" s="2">
        <v>2.6875099999999999E-2</v>
      </c>
      <c r="F345" t="str">
        <f t="shared" si="5"/>
        <v>Rural Unrestricted Access</v>
      </c>
    </row>
    <row r="346" spans="1:6" hidden="1" x14ac:dyDescent="0.25">
      <c r="A346" s="2">
        <v>21</v>
      </c>
      <c r="B346" s="2">
        <v>3</v>
      </c>
      <c r="C346" s="2">
        <v>2</v>
      </c>
      <c r="D346" s="2">
        <v>9</v>
      </c>
      <c r="E346" s="2">
        <v>3.8658699999999997E-2</v>
      </c>
      <c r="F346" t="str">
        <f t="shared" si="5"/>
        <v>Rural Unrestricted Access</v>
      </c>
    </row>
    <row r="347" spans="1:6" hidden="1" x14ac:dyDescent="0.25">
      <c r="A347" s="2">
        <v>21</v>
      </c>
      <c r="B347" s="2">
        <v>3</v>
      </c>
      <c r="C347" s="2">
        <v>2</v>
      </c>
      <c r="D347" s="2">
        <v>10</v>
      </c>
      <c r="E347" s="2">
        <v>5.2238899999999998E-2</v>
      </c>
      <c r="F347" t="str">
        <f t="shared" si="5"/>
        <v>Rural Unrestricted Access</v>
      </c>
    </row>
    <row r="348" spans="1:6" hidden="1" x14ac:dyDescent="0.25">
      <c r="A348" s="2">
        <v>21</v>
      </c>
      <c r="B348" s="2">
        <v>3</v>
      </c>
      <c r="C348" s="2">
        <v>2</v>
      </c>
      <c r="D348" s="2">
        <v>11</v>
      </c>
      <c r="E348" s="2">
        <v>6.3173900000000005E-2</v>
      </c>
      <c r="F348" t="str">
        <f t="shared" si="5"/>
        <v>Rural Unrestricted Access</v>
      </c>
    </row>
    <row r="349" spans="1:6" hidden="1" x14ac:dyDescent="0.25">
      <c r="A349" s="2">
        <v>21</v>
      </c>
      <c r="B349" s="2">
        <v>3</v>
      </c>
      <c r="C349" s="2">
        <v>2</v>
      </c>
      <c r="D349" s="2">
        <v>12</v>
      </c>
      <c r="E349" s="2">
        <v>6.9943500000000006E-2</v>
      </c>
      <c r="F349" t="str">
        <f t="shared" si="5"/>
        <v>Rural Unrestricted Access</v>
      </c>
    </row>
    <row r="350" spans="1:6" hidden="1" x14ac:dyDescent="0.25">
      <c r="A350" s="2">
        <v>21</v>
      </c>
      <c r="B350" s="2">
        <v>3</v>
      </c>
      <c r="C350" s="2">
        <v>2</v>
      </c>
      <c r="D350" s="2">
        <v>13</v>
      </c>
      <c r="E350" s="2">
        <v>7.2933200000000004E-2</v>
      </c>
      <c r="F350" t="str">
        <f t="shared" si="5"/>
        <v>Rural Unrestricted Access</v>
      </c>
    </row>
    <row r="351" spans="1:6" hidden="1" x14ac:dyDescent="0.25">
      <c r="A351" s="2">
        <v>21</v>
      </c>
      <c r="B351" s="2">
        <v>3</v>
      </c>
      <c r="C351" s="2">
        <v>2</v>
      </c>
      <c r="D351" s="2">
        <v>14</v>
      </c>
      <c r="E351" s="2">
        <v>7.3121800000000001E-2</v>
      </c>
      <c r="F351" t="str">
        <f t="shared" si="5"/>
        <v>Rural Unrestricted Access</v>
      </c>
    </row>
    <row r="352" spans="1:6" hidden="1" x14ac:dyDescent="0.25">
      <c r="A352" s="2">
        <v>21</v>
      </c>
      <c r="B352" s="2">
        <v>3</v>
      </c>
      <c r="C352" s="2">
        <v>2</v>
      </c>
      <c r="D352" s="2">
        <v>15</v>
      </c>
      <c r="E352" s="2">
        <v>7.3615899999999998E-2</v>
      </c>
      <c r="F352" t="str">
        <f t="shared" si="5"/>
        <v>Rural Unrestricted Access</v>
      </c>
    </row>
    <row r="353" spans="1:6" hidden="1" x14ac:dyDescent="0.25">
      <c r="A353" s="2">
        <v>21</v>
      </c>
      <c r="B353" s="2">
        <v>3</v>
      </c>
      <c r="C353" s="2">
        <v>2</v>
      </c>
      <c r="D353" s="2">
        <v>16</v>
      </c>
      <c r="E353" s="2">
        <v>7.4460799999999994E-2</v>
      </c>
      <c r="F353" t="str">
        <f t="shared" si="5"/>
        <v>Rural Unrestricted Access</v>
      </c>
    </row>
    <row r="354" spans="1:6" hidden="1" x14ac:dyDescent="0.25">
      <c r="A354" s="2">
        <v>21</v>
      </c>
      <c r="B354" s="2">
        <v>3</v>
      </c>
      <c r="C354" s="2">
        <v>2</v>
      </c>
      <c r="D354" s="2">
        <v>17</v>
      </c>
      <c r="E354" s="2">
        <v>7.4216500000000005E-2</v>
      </c>
      <c r="F354" t="str">
        <f t="shared" si="5"/>
        <v>Rural Unrestricted Access</v>
      </c>
    </row>
    <row r="355" spans="1:6" hidden="1" x14ac:dyDescent="0.25">
      <c r="A355" s="2">
        <v>21</v>
      </c>
      <c r="B355" s="2">
        <v>3</v>
      </c>
      <c r="C355" s="2">
        <v>2</v>
      </c>
      <c r="D355" s="2">
        <v>18</v>
      </c>
      <c r="E355" s="2">
        <v>7.0009100000000005E-2</v>
      </c>
      <c r="F355" t="str">
        <f t="shared" si="5"/>
        <v>Rural Unrestricted Access</v>
      </c>
    </row>
    <row r="356" spans="1:6" hidden="1" x14ac:dyDescent="0.25">
      <c r="A356" s="2">
        <v>21</v>
      </c>
      <c r="B356" s="2">
        <v>3</v>
      </c>
      <c r="C356" s="2">
        <v>2</v>
      </c>
      <c r="D356" s="2">
        <v>19</v>
      </c>
      <c r="E356" s="2">
        <v>6.1403800000000001E-2</v>
      </c>
      <c r="F356" t="str">
        <f t="shared" si="5"/>
        <v>Rural Unrestricted Access</v>
      </c>
    </row>
    <row r="357" spans="1:6" hidden="1" x14ac:dyDescent="0.25">
      <c r="A357" s="2">
        <v>21</v>
      </c>
      <c r="B357" s="2">
        <v>3</v>
      </c>
      <c r="C357" s="2">
        <v>2</v>
      </c>
      <c r="D357" s="2">
        <v>20</v>
      </c>
      <c r="E357" s="2">
        <v>5.0504300000000002E-2</v>
      </c>
      <c r="F357" t="str">
        <f t="shared" si="5"/>
        <v>Rural Unrestricted Access</v>
      </c>
    </row>
    <row r="358" spans="1:6" hidden="1" x14ac:dyDescent="0.25">
      <c r="A358" s="2">
        <v>21</v>
      </c>
      <c r="B358" s="2">
        <v>3</v>
      </c>
      <c r="C358" s="2">
        <v>2</v>
      </c>
      <c r="D358" s="2">
        <v>21</v>
      </c>
      <c r="E358" s="2">
        <v>4.1207199999999999E-2</v>
      </c>
      <c r="F358" t="str">
        <f t="shared" si="5"/>
        <v>Rural Unrestricted Access</v>
      </c>
    </row>
    <row r="359" spans="1:6" hidden="1" x14ac:dyDescent="0.25">
      <c r="A359" s="2">
        <v>21</v>
      </c>
      <c r="B359" s="2">
        <v>3</v>
      </c>
      <c r="C359" s="2">
        <v>2</v>
      </c>
      <c r="D359" s="2">
        <v>22</v>
      </c>
      <c r="E359" s="2">
        <v>3.3637300000000002E-2</v>
      </c>
      <c r="F359" t="str">
        <f t="shared" si="5"/>
        <v>Rural Unrestricted Access</v>
      </c>
    </row>
    <row r="360" spans="1:6" hidden="1" x14ac:dyDescent="0.25">
      <c r="A360" s="2">
        <v>21</v>
      </c>
      <c r="B360" s="2">
        <v>3</v>
      </c>
      <c r="C360" s="2">
        <v>2</v>
      </c>
      <c r="D360" s="2">
        <v>23</v>
      </c>
      <c r="E360" s="2">
        <v>2.6224299999999999E-2</v>
      </c>
      <c r="F360" t="str">
        <f t="shared" si="5"/>
        <v>Rural Unrestricted Access</v>
      </c>
    </row>
    <row r="361" spans="1:6" hidden="1" x14ac:dyDescent="0.25">
      <c r="A361" s="2">
        <v>21</v>
      </c>
      <c r="B361" s="2">
        <v>3</v>
      </c>
      <c r="C361" s="2">
        <v>2</v>
      </c>
      <c r="D361" s="2">
        <v>24</v>
      </c>
      <c r="E361" s="2">
        <v>1.9166599999999999E-2</v>
      </c>
      <c r="F361" t="str">
        <f t="shared" si="5"/>
        <v>Rural Unrestricted Access</v>
      </c>
    </row>
    <row r="362" spans="1:6" hidden="1" x14ac:dyDescent="0.25">
      <c r="A362" s="2">
        <v>21</v>
      </c>
      <c r="B362" s="2">
        <v>3</v>
      </c>
      <c r="C362" s="2">
        <v>5</v>
      </c>
      <c r="D362" s="2">
        <v>1</v>
      </c>
      <c r="E362" s="2">
        <v>1.07741E-2</v>
      </c>
      <c r="F362" t="str">
        <f t="shared" si="5"/>
        <v>Rural Unrestricted Access</v>
      </c>
    </row>
    <row r="363" spans="1:6" hidden="1" x14ac:dyDescent="0.25">
      <c r="A363" s="2">
        <v>21</v>
      </c>
      <c r="B363" s="2">
        <v>3</v>
      </c>
      <c r="C363" s="2">
        <v>5</v>
      </c>
      <c r="D363" s="2">
        <v>2</v>
      </c>
      <c r="E363" s="2">
        <v>7.6437600000000003E-3</v>
      </c>
      <c r="F363" t="str">
        <f t="shared" si="5"/>
        <v>Rural Unrestricted Access</v>
      </c>
    </row>
    <row r="364" spans="1:6" hidden="1" x14ac:dyDescent="0.25">
      <c r="A364" s="2">
        <v>21</v>
      </c>
      <c r="B364" s="2">
        <v>3</v>
      </c>
      <c r="C364" s="2">
        <v>5</v>
      </c>
      <c r="D364" s="2">
        <v>3</v>
      </c>
      <c r="E364" s="2">
        <v>6.5464099999999999E-3</v>
      </c>
      <c r="F364" t="str">
        <f t="shared" si="5"/>
        <v>Rural Unrestricted Access</v>
      </c>
    </row>
    <row r="365" spans="1:6" hidden="1" x14ac:dyDescent="0.25">
      <c r="A365" s="2">
        <v>21</v>
      </c>
      <c r="B365" s="2">
        <v>3</v>
      </c>
      <c r="C365" s="2">
        <v>5</v>
      </c>
      <c r="D365" s="2">
        <v>4</v>
      </c>
      <c r="E365" s="2">
        <v>6.6348600000000002E-3</v>
      </c>
      <c r="F365" t="str">
        <f t="shared" si="5"/>
        <v>Rural Unrestricted Access</v>
      </c>
    </row>
    <row r="366" spans="1:6" hidden="1" x14ac:dyDescent="0.25">
      <c r="A366" s="2">
        <v>21</v>
      </c>
      <c r="B366" s="2">
        <v>3</v>
      </c>
      <c r="C366" s="2">
        <v>5</v>
      </c>
      <c r="D366" s="2">
        <v>5</v>
      </c>
      <c r="E366" s="2">
        <v>9.5399899999999999E-3</v>
      </c>
      <c r="F366" t="str">
        <f t="shared" si="5"/>
        <v>Rural Unrestricted Access</v>
      </c>
    </row>
    <row r="367" spans="1:6" hidden="1" x14ac:dyDescent="0.25">
      <c r="A367" s="2">
        <v>21</v>
      </c>
      <c r="B367" s="2">
        <v>3</v>
      </c>
      <c r="C367" s="2">
        <v>5</v>
      </c>
      <c r="D367" s="2">
        <v>6</v>
      </c>
      <c r="E367" s="2">
        <v>2.0055099999999999E-2</v>
      </c>
      <c r="F367" t="str">
        <f t="shared" si="5"/>
        <v>Rural Unrestricted Access</v>
      </c>
    </row>
    <row r="368" spans="1:6" hidden="1" x14ac:dyDescent="0.25">
      <c r="A368" s="2">
        <v>21</v>
      </c>
      <c r="B368" s="2">
        <v>3</v>
      </c>
      <c r="C368" s="2">
        <v>5</v>
      </c>
      <c r="D368" s="2">
        <v>7</v>
      </c>
      <c r="E368" s="2">
        <v>4.1029499999999997E-2</v>
      </c>
      <c r="F368" t="str">
        <f t="shared" si="5"/>
        <v>Rural Unrestricted Access</v>
      </c>
    </row>
    <row r="369" spans="1:6" hidden="1" x14ac:dyDescent="0.25">
      <c r="A369" s="2">
        <v>21</v>
      </c>
      <c r="B369" s="2">
        <v>3</v>
      </c>
      <c r="C369" s="2">
        <v>5</v>
      </c>
      <c r="D369" s="2">
        <v>8</v>
      </c>
      <c r="E369" s="2">
        <v>5.7972200000000002E-2</v>
      </c>
      <c r="F369" t="str">
        <f t="shared" si="5"/>
        <v>Rural Unrestricted Access</v>
      </c>
    </row>
    <row r="370" spans="1:6" hidden="1" x14ac:dyDescent="0.25">
      <c r="A370" s="2">
        <v>21</v>
      </c>
      <c r="B370" s="2">
        <v>3</v>
      </c>
      <c r="C370" s="2">
        <v>5</v>
      </c>
      <c r="D370" s="2">
        <v>9</v>
      </c>
      <c r="E370" s="2">
        <v>5.3471100000000001E-2</v>
      </c>
      <c r="F370" t="str">
        <f t="shared" si="5"/>
        <v>Rural Unrestricted Access</v>
      </c>
    </row>
    <row r="371" spans="1:6" hidden="1" x14ac:dyDescent="0.25">
      <c r="A371" s="2">
        <v>21</v>
      </c>
      <c r="B371" s="2">
        <v>3</v>
      </c>
      <c r="C371" s="2">
        <v>5</v>
      </c>
      <c r="D371" s="2">
        <v>10</v>
      </c>
      <c r="E371" s="2">
        <v>5.2547799999999999E-2</v>
      </c>
      <c r="F371" t="str">
        <f t="shared" si="5"/>
        <v>Rural Unrestricted Access</v>
      </c>
    </row>
    <row r="372" spans="1:6" hidden="1" x14ac:dyDescent="0.25">
      <c r="A372" s="2">
        <v>21</v>
      </c>
      <c r="B372" s="2">
        <v>3</v>
      </c>
      <c r="C372" s="2">
        <v>5</v>
      </c>
      <c r="D372" s="2">
        <v>11</v>
      </c>
      <c r="E372" s="2">
        <v>5.5060699999999997E-2</v>
      </c>
      <c r="F372" t="str">
        <f t="shared" si="5"/>
        <v>Rural Unrestricted Access</v>
      </c>
    </row>
    <row r="373" spans="1:6" hidden="1" x14ac:dyDescent="0.25">
      <c r="A373" s="2">
        <v>21</v>
      </c>
      <c r="B373" s="2">
        <v>3</v>
      </c>
      <c r="C373" s="2">
        <v>5</v>
      </c>
      <c r="D373" s="2">
        <v>12</v>
      </c>
      <c r="E373" s="2">
        <v>5.7674099999999999E-2</v>
      </c>
      <c r="F373" t="str">
        <f t="shared" si="5"/>
        <v>Rural Unrestricted Access</v>
      </c>
    </row>
    <row r="374" spans="1:6" hidden="1" x14ac:dyDescent="0.25">
      <c r="A374" s="2">
        <v>21</v>
      </c>
      <c r="B374" s="2">
        <v>3</v>
      </c>
      <c r="C374" s="2">
        <v>5</v>
      </c>
      <c r="D374" s="2">
        <v>13</v>
      </c>
      <c r="E374" s="2">
        <v>5.9142899999999998E-2</v>
      </c>
      <c r="F374" t="str">
        <f t="shared" si="5"/>
        <v>Rural Unrestricted Access</v>
      </c>
    </row>
    <row r="375" spans="1:6" hidden="1" x14ac:dyDescent="0.25">
      <c r="A375" s="2">
        <v>21</v>
      </c>
      <c r="B375" s="2">
        <v>3</v>
      </c>
      <c r="C375" s="2">
        <v>5</v>
      </c>
      <c r="D375" s="2">
        <v>14</v>
      </c>
      <c r="E375" s="2">
        <v>6.0801899999999999E-2</v>
      </c>
      <c r="F375" t="str">
        <f t="shared" si="5"/>
        <v>Rural Unrestricted Access</v>
      </c>
    </row>
    <row r="376" spans="1:6" hidden="1" x14ac:dyDescent="0.25">
      <c r="A376" s="2">
        <v>21</v>
      </c>
      <c r="B376" s="2">
        <v>3</v>
      </c>
      <c r="C376" s="2">
        <v>5</v>
      </c>
      <c r="D376" s="2">
        <v>15</v>
      </c>
      <c r="E376" s="2">
        <v>6.5298499999999995E-2</v>
      </c>
      <c r="F376" t="str">
        <f t="shared" si="5"/>
        <v>Rural Unrestricted Access</v>
      </c>
    </row>
    <row r="377" spans="1:6" hidden="1" x14ac:dyDescent="0.25">
      <c r="A377" s="2">
        <v>21</v>
      </c>
      <c r="B377" s="2">
        <v>3</v>
      </c>
      <c r="C377" s="2">
        <v>5</v>
      </c>
      <c r="D377" s="2">
        <v>16</v>
      </c>
      <c r="E377" s="2">
        <v>7.2608199999999998E-2</v>
      </c>
      <c r="F377" t="str">
        <f t="shared" si="5"/>
        <v>Rural Unrestricted Access</v>
      </c>
    </row>
    <row r="378" spans="1:6" hidden="1" x14ac:dyDescent="0.25">
      <c r="A378" s="2">
        <v>21</v>
      </c>
      <c r="B378" s="2">
        <v>3</v>
      </c>
      <c r="C378" s="2">
        <v>5</v>
      </c>
      <c r="D378" s="2">
        <v>17</v>
      </c>
      <c r="E378" s="2">
        <v>7.7381699999999998E-2</v>
      </c>
      <c r="F378" t="str">
        <f t="shared" si="5"/>
        <v>Rural Unrestricted Access</v>
      </c>
    </row>
    <row r="379" spans="1:6" hidden="1" x14ac:dyDescent="0.25">
      <c r="A379" s="2">
        <v>21</v>
      </c>
      <c r="B379" s="2">
        <v>3</v>
      </c>
      <c r="C379" s="2">
        <v>5</v>
      </c>
      <c r="D379" s="2">
        <v>18</v>
      </c>
      <c r="E379" s="2">
        <v>7.5481599999999996E-2</v>
      </c>
      <c r="F379" t="str">
        <f t="shared" si="5"/>
        <v>Rural Unrestricted Access</v>
      </c>
    </row>
    <row r="380" spans="1:6" hidden="1" x14ac:dyDescent="0.25">
      <c r="A380" s="2">
        <v>21</v>
      </c>
      <c r="B380" s="2">
        <v>3</v>
      </c>
      <c r="C380" s="2">
        <v>5</v>
      </c>
      <c r="D380" s="2">
        <v>19</v>
      </c>
      <c r="E380" s="2">
        <v>5.8705899999999998E-2</v>
      </c>
      <c r="F380" t="str">
        <f t="shared" si="5"/>
        <v>Rural Unrestricted Access</v>
      </c>
    </row>
    <row r="381" spans="1:6" hidden="1" x14ac:dyDescent="0.25">
      <c r="A381" s="2">
        <v>21</v>
      </c>
      <c r="B381" s="2">
        <v>3</v>
      </c>
      <c r="C381" s="2">
        <v>5</v>
      </c>
      <c r="D381" s="2">
        <v>20</v>
      </c>
      <c r="E381" s="2">
        <v>4.3986400000000002E-2</v>
      </c>
      <c r="F381" t="str">
        <f t="shared" si="5"/>
        <v>Rural Unrestricted Access</v>
      </c>
    </row>
    <row r="382" spans="1:6" hidden="1" x14ac:dyDescent="0.25">
      <c r="A382" s="2">
        <v>21</v>
      </c>
      <c r="B382" s="2">
        <v>3</v>
      </c>
      <c r="C382" s="2">
        <v>5</v>
      </c>
      <c r="D382" s="2">
        <v>21</v>
      </c>
      <c r="E382" s="2">
        <v>3.5730900000000003E-2</v>
      </c>
      <c r="F382" t="str">
        <f t="shared" si="5"/>
        <v>Rural Unrestricted Access</v>
      </c>
    </row>
    <row r="383" spans="1:6" hidden="1" x14ac:dyDescent="0.25">
      <c r="A383" s="2">
        <v>21</v>
      </c>
      <c r="B383" s="2">
        <v>3</v>
      </c>
      <c r="C383" s="2">
        <v>5</v>
      </c>
      <c r="D383" s="2">
        <v>22</v>
      </c>
      <c r="E383" s="2">
        <v>3.0742800000000001E-2</v>
      </c>
      <c r="F383" t="str">
        <f t="shared" si="5"/>
        <v>Rural Unrestricted Access</v>
      </c>
    </row>
    <row r="384" spans="1:6" hidden="1" x14ac:dyDescent="0.25">
      <c r="A384" s="2">
        <v>21</v>
      </c>
      <c r="B384" s="2">
        <v>3</v>
      </c>
      <c r="C384" s="2">
        <v>5</v>
      </c>
      <c r="D384" s="2">
        <v>23</v>
      </c>
      <c r="E384" s="2">
        <v>2.3852100000000001E-2</v>
      </c>
      <c r="F384" t="str">
        <f t="shared" si="5"/>
        <v>Rural Unrestricted Access</v>
      </c>
    </row>
    <row r="385" spans="1:6" hidden="1" x14ac:dyDescent="0.25">
      <c r="A385" s="2">
        <v>21</v>
      </c>
      <c r="B385" s="2">
        <v>3</v>
      </c>
      <c r="C385" s="2">
        <v>5</v>
      </c>
      <c r="D385" s="2">
        <v>24</v>
      </c>
      <c r="E385" s="2">
        <v>1.7317699999999998E-2</v>
      </c>
      <c r="F385" t="str">
        <f t="shared" si="5"/>
        <v>Rural Unrestricted Access</v>
      </c>
    </row>
    <row r="386" spans="1:6" hidden="1" x14ac:dyDescent="0.25">
      <c r="A386" s="2">
        <v>21</v>
      </c>
      <c r="B386" s="2">
        <v>4</v>
      </c>
      <c r="C386" s="2">
        <v>2</v>
      </c>
      <c r="D386" s="2">
        <v>1</v>
      </c>
      <c r="E386" s="2">
        <v>2.1473900000000001E-2</v>
      </c>
      <c r="F386" t="str">
        <f t="shared" ref="F386:F449" si="6">IF(B386=$G$2,$H$2,IF(B386=$G$3,$H$3,IF(B386=$G$4,$H$4,IF(B386=$G$5,$H$5,IF(B386=$G$6,$H$6,"other")))))</f>
        <v>Urban Restricted Access</v>
      </c>
    </row>
    <row r="387" spans="1:6" hidden="1" x14ac:dyDescent="0.25">
      <c r="A387" s="2">
        <v>21</v>
      </c>
      <c r="B387" s="2">
        <v>4</v>
      </c>
      <c r="C387" s="2">
        <v>2</v>
      </c>
      <c r="D387" s="2">
        <v>2</v>
      </c>
      <c r="E387" s="2">
        <v>1.44428E-2</v>
      </c>
      <c r="F387" t="str">
        <f t="shared" si="6"/>
        <v>Urban Restricted Access</v>
      </c>
    </row>
    <row r="388" spans="1:6" hidden="1" x14ac:dyDescent="0.25">
      <c r="A388" s="2">
        <v>21</v>
      </c>
      <c r="B388" s="2">
        <v>4</v>
      </c>
      <c r="C388" s="2">
        <v>2</v>
      </c>
      <c r="D388" s="2">
        <v>3</v>
      </c>
      <c r="E388" s="2">
        <v>1.09684E-2</v>
      </c>
      <c r="F388" t="str">
        <f t="shared" si="6"/>
        <v>Urban Restricted Access</v>
      </c>
    </row>
    <row r="389" spans="1:6" hidden="1" x14ac:dyDescent="0.25">
      <c r="A389" s="2">
        <v>21</v>
      </c>
      <c r="B389" s="2">
        <v>4</v>
      </c>
      <c r="C389" s="2">
        <v>2</v>
      </c>
      <c r="D389" s="2">
        <v>4</v>
      </c>
      <c r="E389" s="2">
        <v>7.4945100000000002E-3</v>
      </c>
      <c r="F389" t="str">
        <f t="shared" si="6"/>
        <v>Urban Restricted Access</v>
      </c>
    </row>
    <row r="390" spans="1:6" hidden="1" x14ac:dyDescent="0.25">
      <c r="A390" s="2">
        <v>21</v>
      </c>
      <c r="B390" s="2">
        <v>4</v>
      </c>
      <c r="C390" s="2">
        <v>2</v>
      </c>
      <c r="D390" s="2">
        <v>5</v>
      </c>
      <c r="E390" s="2">
        <v>6.8385499999999997E-3</v>
      </c>
      <c r="F390" t="str">
        <f t="shared" si="6"/>
        <v>Urban Restricted Access</v>
      </c>
    </row>
    <row r="391" spans="1:6" hidden="1" x14ac:dyDescent="0.25">
      <c r="A391" s="2">
        <v>21</v>
      </c>
      <c r="B391" s="2">
        <v>4</v>
      </c>
      <c r="C391" s="2">
        <v>2</v>
      </c>
      <c r="D391" s="2">
        <v>6</v>
      </c>
      <c r="E391" s="2">
        <v>1.03588E-2</v>
      </c>
      <c r="F391" t="str">
        <f t="shared" si="6"/>
        <v>Urban Restricted Access</v>
      </c>
    </row>
    <row r="392" spans="1:6" hidden="1" x14ac:dyDescent="0.25">
      <c r="A392" s="2">
        <v>21</v>
      </c>
      <c r="B392" s="2">
        <v>4</v>
      </c>
      <c r="C392" s="2">
        <v>2</v>
      </c>
      <c r="D392" s="2">
        <v>7</v>
      </c>
      <c r="E392" s="2">
        <v>1.84304E-2</v>
      </c>
      <c r="F392" t="str">
        <f t="shared" si="6"/>
        <v>Urban Restricted Access</v>
      </c>
    </row>
    <row r="393" spans="1:6" hidden="1" x14ac:dyDescent="0.25">
      <c r="A393" s="2">
        <v>21</v>
      </c>
      <c r="B393" s="2">
        <v>4</v>
      </c>
      <c r="C393" s="2">
        <v>2</v>
      </c>
      <c r="D393" s="2">
        <v>8</v>
      </c>
      <c r="E393" s="2">
        <v>2.6811700000000001E-2</v>
      </c>
      <c r="F393" t="str">
        <f t="shared" si="6"/>
        <v>Urban Restricted Access</v>
      </c>
    </row>
    <row r="394" spans="1:6" hidden="1" x14ac:dyDescent="0.25">
      <c r="A394" s="2">
        <v>21</v>
      </c>
      <c r="B394" s="2">
        <v>4</v>
      </c>
      <c r="C394" s="2">
        <v>2</v>
      </c>
      <c r="D394" s="2">
        <v>9</v>
      </c>
      <c r="E394" s="2">
        <v>3.6385199999999999E-2</v>
      </c>
      <c r="F394" t="str">
        <f t="shared" si="6"/>
        <v>Urban Restricted Access</v>
      </c>
    </row>
    <row r="395" spans="1:6" hidden="1" x14ac:dyDescent="0.25">
      <c r="A395" s="2">
        <v>21</v>
      </c>
      <c r="B395" s="2">
        <v>4</v>
      </c>
      <c r="C395" s="2">
        <v>2</v>
      </c>
      <c r="D395" s="2">
        <v>10</v>
      </c>
      <c r="E395" s="2">
        <v>4.7540699999999998E-2</v>
      </c>
      <c r="F395" t="str">
        <f t="shared" si="6"/>
        <v>Urban Restricted Access</v>
      </c>
    </row>
    <row r="396" spans="1:6" hidden="1" x14ac:dyDescent="0.25">
      <c r="A396" s="2">
        <v>21</v>
      </c>
      <c r="B396" s="2">
        <v>4</v>
      </c>
      <c r="C396" s="2">
        <v>2</v>
      </c>
      <c r="D396" s="2">
        <v>11</v>
      </c>
      <c r="E396" s="2">
        <v>5.7466400000000001E-2</v>
      </c>
      <c r="F396" t="str">
        <f t="shared" si="6"/>
        <v>Urban Restricted Access</v>
      </c>
    </row>
    <row r="397" spans="1:6" hidden="1" x14ac:dyDescent="0.25">
      <c r="A397" s="2">
        <v>21</v>
      </c>
      <c r="B397" s="2">
        <v>4</v>
      </c>
      <c r="C397" s="2">
        <v>2</v>
      </c>
      <c r="D397" s="2">
        <v>12</v>
      </c>
      <c r="E397" s="2">
        <v>6.50786E-2</v>
      </c>
      <c r="F397" t="str">
        <f t="shared" si="6"/>
        <v>Urban Restricted Access</v>
      </c>
    </row>
    <row r="398" spans="1:6" hidden="1" x14ac:dyDescent="0.25">
      <c r="A398" s="2">
        <v>21</v>
      </c>
      <c r="B398" s="2">
        <v>4</v>
      </c>
      <c r="C398" s="2">
        <v>2</v>
      </c>
      <c r="D398" s="2">
        <v>13</v>
      </c>
      <c r="E398" s="2">
        <v>7.1322800000000006E-2</v>
      </c>
      <c r="F398" t="str">
        <f t="shared" si="6"/>
        <v>Urban Restricted Access</v>
      </c>
    </row>
    <row r="399" spans="1:6" hidden="1" x14ac:dyDescent="0.25">
      <c r="A399" s="2">
        <v>21</v>
      </c>
      <c r="B399" s="2">
        <v>4</v>
      </c>
      <c r="C399" s="2">
        <v>2</v>
      </c>
      <c r="D399" s="2">
        <v>14</v>
      </c>
      <c r="E399" s="2">
        <v>7.1491700000000005E-2</v>
      </c>
      <c r="F399" t="str">
        <f t="shared" si="6"/>
        <v>Urban Restricted Access</v>
      </c>
    </row>
    <row r="400" spans="1:6" hidden="1" x14ac:dyDescent="0.25">
      <c r="A400" s="2">
        <v>21</v>
      </c>
      <c r="B400" s="2">
        <v>4</v>
      </c>
      <c r="C400" s="2">
        <v>2</v>
      </c>
      <c r="D400" s="2">
        <v>15</v>
      </c>
      <c r="E400" s="2">
        <v>7.1722599999999997E-2</v>
      </c>
      <c r="F400" t="str">
        <f t="shared" si="6"/>
        <v>Urban Restricted Access</v>
      </c>
    </row>
    <row r="401" spans="1:6" hidden="1" x14ac:dyDescent="0.25">
      <c r="A401" s="2">
        <v>21</v>
      </c>
      <c r="B401" s="2">
        <v>4</v>
      </c>
      <c r="C401" s="2">
        <v>2</v>
      </c>
      <c r="D401" s="2">
        <v>16</v>
      </c>
      <c r="E401" s="2">
        <v>7.2006100000000003E-2</v>
      </c>
      <c r="F401" t="str">
        <f t="shared" si="6"/>
        <v>Urban Restricted Access</v>
      </c>
    </row>
    <row r="402" spans="1:6" hidden="1" x14ac:dyDescent="0.25">
      <c r="A402" s="2">
        <v>21</v>
      </c>
      <c r="B402" s="2">
        <v>4</v>
      </c>
      <c r="C402" s="2">
        <v>2</v>
      </c>
      <c r="D402" s="2">
        <v>17</v>
      </c>
      <c r="E402" s="2">
        <v>7.1148699999999995E-2</v>
      </c>
      <c r="F402" t="str">
        <f t="shared" si="6"/>
        <v>Urban Restricted Access</v>
      </c>
    </row>
    <row r="403" spans="1:6" hidden="1" x14ac:dyDescent="0.25">
      <c r="A403" s="2">
        <v>21</v>
      </c>
      <c r="B403" s="2">
        <v>4</v>
      </c>
      <c r="C403" s="2">
        <v>2</v>
      </c>
      <c r="D403" s="2">
        <v>18</v>
      </c>
      <c r="E403" s="2">
        <v>6.7887400000000001E-2</v>
      </c>
      <c r="F403" t="str">
        <f t="shared" si="6"/>
        <v>Urban Restricted Access</v>
      </c>
    </row>
    <row r="404" spans="1:6" hidden="1" x14ac:dyDescent="0.25">
      <c r="A404" s="2">
        <v>21</v>
      </c>
      <c r="B404" s="2">
        <v>4</v>
      </c>
      <c r="C404" s="2">
        <v>2</v>
      </c>
      <c r="D404" s="2">
        <v>19</v>
      </c>
      <c r="E404" s="2">
        <v>6.1771800000000002E-2</v>
      </c>
      <c r="F404" t="str">
        <f t="shared" si="6"/>
        <v>Urban Restricted Access</v>
      </c>
    </row>
    <row r="405" spans="1:6" hidden="1" x14ac:dyDescent="0.25">
      <c r="A405" s="2">
        <v>21</v>
      </c>
      <c r="B405" s="2">
        <v>4</v>
      </c>
      <c r="C405" s="2">
        <v>2</v>
      </c>
      <c r="D405" s="2">
        <v>20</v>
      </c>
      <c r="E405" s="2">
        <v>5.1688199999999997E-2</v>
      </c>
      <c r="F405" t="str">
        <f t="shared" si="6"/>
        <v>Urban Restricted Access</v>
      </c>
    </row>
    <row r="406" spans="1:6" hidden="1" x14ac:dyDescent="0.25">
      <c r="A406" s="2">
        <v>21</v>
      </c>
      <c r="B406" s="2">
        <v>4</v>
      </c>
      <c r="C406" s="2">
        <v>2</v>
      </c>
      <c r="D406" s="2">
        <v>21</v>
      </c>
      <c r="E406" s="2">
        <v>4.2865800000000003E-2</v>
      </c>
      <c r="F406" t="str">
        <f t="shared" si="6"/>
        <v>Urban Restricted Access</v>
      </c>
    </row>
    <row r="407" spans="1:6" hidden="1" x14ac:dyDescent="0.25">
      <c r="A407" s="2">
        <v>21</v>
      </c>
      <c r="B407" s="2">
        <v>4</v>
      </c>
      <c r="C407" s="2">
        <v>2</v>
      </c>
      <c r="D407" s="2">
        <v>22</v>
      </c>
      <c r="E407" s="2">
        <v>3.80302E-2</v>
      </c>
      <c r="F407" t="str">
        <f t="shared" si="6"/>
        <v>Urban Restricted Access</v>
      </c>
    </row>
    <row r="408" spans="1:6" hidden="1" x14ac:dyDescent="0.25">
      <c r="A408" s="2">
        <v>21</v>
      </c>
      <c r="B408" s="2">
        <v>4</v>
      </c>
      <c r="C408" s="2">
        <v>2</v>
      </c>
      <c r="D408" s="2">
        <v>23</v>
      </c>
      <c r="E408" s="2">
        <v>3.2207199999999998E-2</v>
      </c>
      <c r="F408" t="str">
        <f t="shared" si="6"/>
        <v>Urban Restricted Access</v>
      </c>
    </row>
    <row r="409" spans="1:6" hidden="1" x14ac:dyDescent="0.25">
      <c r="A409" s="2">
        <v>21</v>
      </c>
      <c r="B409" s="2">
        <v>4</v>
      </c>
      <c r="C409" s="2">
        <v>2</v>
      </c>
      <c r="D409" s="2">
        <v>24</v>
      </c>
      <c r="E409" s="2">
        <v>2.4567700000000001E-2</v>
      </c>
      <c r="F409" t="str">
        <f t="shared" si="6"/>
        <v>Urban Restricted Access</v>
      </c>
    </row>
    <row r="410" spans="1:6" hidden="1" x14ac:dyDescent="0.25">
      <c r="A410" s="2">
        <v>21</v>
      </c>
      <c r="B410" s="2">
        <v>4</v>
      </c>
      <c r="C410" s="2">
        <v>5</v>
      </c>
      <c r="D410" s="2">
        <v>1</v>
      </c>
      <c r="E410" s="2">
        <v>9.8621100000000003E-3</v>
      </c>
      <c r="F410" t="str">
        <f t="shared" si="6"/>
        <v>Urban Restricted Access</v>
      </c>
    </row>
    <row r="411" spans="1:6" hidden="1" x14ac:dyDescent="0.25">
      <c r="A411" s="2">
        <v>21</v>
      </c>
      <c r="B411" s="2">
        <v>4</v>
      </c>
      <c r="C411" s="2">
        <v>5</v>
      </c>
      <c r="D411" s="2">
        <v>2</v>
      </c>
      <c r="E411" s="2">
        <v>6.2724800000000004E-3</v>
      </c>
      <c r="F411" t="str">
        <f t="shared" si="6"/>
        <v>Urban Restricted Access</v>
      </c>
    </row>
    <row r="412" spans="1:6" hidden="1" x14ac:dyDescent="0.25">
      <c r="A412" s="2">
        <v>21</v>
      </c>
      <c r="B412" s="2">
        <v>4</v>
      </c>
      <c r="C412" s="2">
        <v>5</v>
      </c>
      <c r="D412" s="2">
        <v>3</v>
      </c>
      <c r="E412" s="2">
        <v>5.0576700000000002E-3</v>
      </c>
      <c r="F412" t="str">
        <f t="shared" si="6"/>
        <v>Urban Restricted Access</v>
      </c>
    </row>
    <row r="413" spans="1:6" hidden="1" x14ac:dyDescent="0.25">
      <c r="A413" s="2">
        <v>21</v>
      </c>
      <c r="B413" s="2">
        <v>4</v>
      </c>
      <c r="C413" s="2">
        <v>5</v>
      </c>
      <c r="D413" s="2">
        <v>4</v>
      </c>
      <c r="E413" s="2">
        <v>4.6668600000000001E-3</v>
      </c>
      <c r="F413" t="str">
        <f t="shared" si="6"/>
        <v>Urban Restricted Access</v>
      </c>
    </row>
    <row r="414" spans="1:6" hidden="1" x14ac:dyDescent="0.25">
      <c r="A414" s="2">
        <v>21</v>
      </c>
      <c r="B414" s="2">
        <v>4</v>
      </c>
      <c r="C414" s="2">
        <v>5</v>
      </c>
      <c r="D414" s="2">
        <v>5</v>
      </c>
      <c r="E414" s="2">
        <v>6.9946899999999996E-3</v>
      </c>
      <c r="F414" t="str">
        <f t="shared" si="6"/>
        <v>Urban Restricted Access</v>
      </c>
    </row>
    <row r="415" spans="1:6" hidden="1" x14ac:dyDescent="0.25">
      <c r="A415" s="2">
        <v>21</v>
      </c>
      <c r="B415" s="2">
        <v>4</v>
      </c>
      <c r="C415" s="2">
        <v>5</v>
      </c>
      <c r="D415" s="2">
        <v>6</v>
      </c>
      <c r="E415" s="2">
        <v>1.8494E-2</v>
      </c>
      <c r="F415" t="str">
        <f t="shared" si="6"/>
        <v>Urban Restricted Access</v>
      </c>
    </row>
    <row r="416" spans="1:6" hidden="1" x14ac:dyDescent="0.25">
      <c r="A416" s="2">
        <v>21</v>
      </c>
      <c r="B416" s="2">
        <v>4</v>
      </c>
      <c r="C416" s="2">
        <v>5</v>
      </c>
      <c r="D416" s="2">
        <v>7</v>
      </c>
      <c r="E416" s="2">
        <v>4.5956499999999997E-2</v>
      </c>
      <c r="F416" t="str">
        <f t="shared" si="6"/>
        <v>Urban Restricted Access</v>
      </c>
    </row>
    <row r="417" spans="1:6" hidden="1" x14ac:dyDescent="0.25">
      <c r="A417" s="2">
        <v>21</v>
      </c>
      <c r="B417" s="2">
        <v>4</v>
      </c>
      <c r="C417" s="2">
        <v>5</v>
      </c>
      <c r="D417" s="2">
        <v>8</v>
      </c>
      <c r="E417" s="2">
        <v>6.9644399999999995E-2</v>
      </c>
      <c r="F417" t="str">
        <f t="shared" si="6"/>
        <v>Urban Restricted Access</v>
      </c>
    </row>
    <row r="418" spans="1:6" hidden="1" x14ac:dyDescent="0.25">
      <c r="A418" s="2">
        <v>21</v>
      </c>
      <c r="B418" s="2">
        <v>4</v>
      </c>
      <c r="C418" s="2">
        <v>5</v>
      </c>
      <c r="D418" s="2">
        <v>9</v>
      </c>
      <c r="E418" s="2">
        <v>6.0827899999999997E-2</v>
      </c>
      <c r="F418" t="str">
        <f t="shared" si="6"/>
        <v>Urban Restricted Access</v>
      </c>
    </row>
    <row r="419" spans="1:6" hidden="1" x14ac:dyDescent="0.25">
      <c r="A419" s="2">
        <v>21</v>
      </c>
      <c r="B419" s="2">
        <v>4</v>
      </c>
      <c r="C419" s="2">
        <v>5</v>
      </c>
      <c r="D419" s="2">
        <v>10</v>
      </c>
      <c r="E419" s="2">
        <v>5.0286200000000003E-2</v>
      </c>
      <c r="F419" t="str">
        <f t="shared" si="6"/>
        <v>Urban Restricted Access</v>
      </c>
    </row>
    <row r="420" spans="1:6" hidden="1" x14ac:dyDescent="0.25">
      <c r="A420" s="2">
        <v>21</v>
      </c>
      <c r="B420" s="2">
        <v>4</v>
      </c>
      <c r="C420" s="2">
        <v>5</v>
      </c>
      <c r="D420" s="2">
        <v>11</v>
      </c>
      <c r="E420" s="2">
        <v>4.9935100000000003E-2</v>
      </c>
      <c r="F420" t="str">
        <f t="shared" si="6"/>
        <v>Urban Restricted Access</v>
      </c>
    </row>
    <row r="421" spans="1:6" hidden="1" x14ac:dyDescent="0.25">
      <c r="A421" s="2">
        <v>21</v>
      </c>
      <c r="B421" s="2">
        <v>4</v>
      </c>
      <c r="C421" s="2">
        <v>5</v>
      </c>
      <c r="D421" s="2">
        <v>12</v>
      </c>
      <c r="E421" s="2">
        <v>5.4365400000000001E-2</v>
      </c>
      <c r="F421" t="str">
        <f t="shared" si="6"/>
        <v>Urban Restricted Access</v>
      </c>
    </row>
    <row r="422" spans="1:6" hidden="1" x14ac:dyDescent="0.25">
      <c r="A422" s="2">
        <v>21</v>
      </c>
      <c r="B422" s="2">
        <v>4</v>
      </c>
      <c r="C422" s="2">
        <v>5</v>
      </c>
      <c r="D422" s="2">
        <v>13</v>
      </c>
      <c r="E422" s="2">
        <v>5.7646200000000002E-2</v>
      </c>
      <c r="F422" t="str">
        <f t="shared" si="6"/>
        <v>Urban Restricted Access</v>
      </c>
    </row>
    <row r="423" spans="1:6" hidden="1" x14ac:dyDescent="0.25">
      <c r="A423" s="2">
        <v>21</v>
      </c>
      <c r="B423" s="2">
        <v>4</v>
      </c>
      <c r="C423" s="2">
        <v>5</v>
      </c>
      <c r="D423" s="2">
        <v>14</v>
      </c>
      <c r="E423" s="2">
        <v>5.8031899999999997E-2</v>
      </c>
      <c r="F423" t="str">
        <f t="shared" si="6"/>
        <v>Urban Restricted Access</v>
      </c>
    </row>
    <row r="424" spans="1:6" hidden="1" x14ac:dyDescent="0.25">
      <c r="A424" s="2">
        <v>21</v>
      </c>
      <c r="B424" s="2">
        <v>4</v>
      </c>
      <c r="C424" s="2">
        <v>5</v>
      </c>
      <c r="D424" s="2">
        <v>15</v>
      </c>
      <c r="E424" s="2">
        <v>6.2255400000000002E-2</v>
      </c>
      <c r="F424" t="str">
        <f t="shared" si="6"/>
        <v>Urban Restricted Access</v>
      </c>
    </row>
    <row r="425" spans="1:6" hidden="1" x14ac:dyDescent="0.25">
      <c r="A425" s="2">
        <v>21</v>
      </c>
      <c r="B425" s="2">
        <v>4</v>
      </c>
      <c r="C425" s="2">
        <v>5</v>
      </c>
      <c r="D425" s="2">
        <v>16</v>
      </c>
      <c r="E425" s="2">
        <v>7.1004899999999996E-2</v>
      </c>
      <c r="F425" t="str">
        <f t="shared" si="6"/>
        <v>Urban Restricted Access</v>
      </c>
    </row>
    <row r="426" spans="1:6" hidden="1" x14ac:dyDescent="0.25">
      <c r="A426" s="2">
        <v>21</v>
      </c>
      <c r="B426" s="2">
        <v>4</v>
      </c>
      <c r="C426" s="2">
        <v>5</v>
      </c>
      <c r="D426" s="2">
        <v>17</v>
      </c>
      <c r="E426" s="2">
        <v>7.6972499999999999E-2</v>
      </c>
      <c r="F426" t="str">
        <f t="shared" si="6"/>
        <v>Urban Restricted Access</v>
      </c>
    </row>
    <row r="427" spans="1:6" hidden="1" x14ac:dyDescent="0.25">
      <c r="A427" s="2">
        <v>21</v>
      </c>
      <c r="B427" s="2">
        <v>4</v>
      </c>
      <c r="C427" s="2">
        <v>5</v>
      </c>
      <c r="D427" s="2">
        <v>18</v>
      </c>
      <c r="E427" s="2">
        <v>7.7432000000000001E-2</v>
      </c>
      <c r="F427" t="str">
        <f t="shared" si="6"/>
        <v>Urban Restricted Access</v>
      </c>
    </row>
    <row r="428" spans="1:6" hidden="1" x14ac:dyDescent="0.25">
      <c r="A428" s="2">
        <v>21</v>
      </c>
      <c r="B428" s="2">
        <v>4</v>
      </c>
      <c r="C428" s="2">
        <v>5</v>
      </c>
      <c r="D428" s="2">
        <v>19</v>
      </c>
      <c r="E428" s="2">
        <v>5.9783000000000003E-2</v>
      </c>
      <c r="F428" t="str">
        <f t="shared" si="6"/>
        <v>Urban Restricted Access</v>
      </c>
    </row>
    <row r="429" spans="1:6" hidden="1" x14ac:dyDescent="0.25">
      <c r="A429" s="2">
        <v>21</v>
      </c>
      <c r="B429" s="2">
        <v>4</v>
      </c>
      <c r="C429" s="2">
        <v>5</v>
      </c>
      <c r="D429" s="2">
        <v>20</v>
      </c>
      <c r="E429" s="2">
        <v>4.4392300000000003E-2</v>
      </c>
      <c r="F429" t="str">
        <f t="shared" si="6"/>
        <v>Urban Restricted Access</v>
      </c>
    </row>
    <row r="430" spans="1:6" hidden="1" x14ac:dyDescent="0.25">
      <c r="A430" s="2">
        <v>21</v>
      </c>
      <c r="B430" s="2">
        <v>4</v>
      </c>
      <c r="C430" s="2">
        <v>5</v>
      </c>
      <c r="D430" s="2">
        <v>21</v>
      </c>
      <c r="E430" s="2">
        <v>3.54458E-2</v>
      </c>
      <c r="F430" t="str">
        <f t="shared" si="6"/>
        <v>Urban Restricted Access</v>
      </c>
    </row>
    <row r="431" spans="1:6" hidden="1" x14ac:dyDescent="0.25">
      <c r="A431" s="2">
        <v>21</v>
      </c>
      <c r="B431" s="2">
        <v>4</v>
      </c>
      <c r="C431" s="2">
        <v>5</v>
      </c>
      <c r="D431" s="2">
        <v>22</v>
      </c>
      <c r="E431" s="2">
        <v>3.1823999999999998E-2</v>
      </c>
      <c r="F431" t="str">
        <f t="shared" si="6"/>
        <v>Urban Restricted Access</v>
      </c>
    </row>
    <row r="432" spans="1:6" hidden="1" x14ac:dyDescent="0.25">
      <c r="A432" s="2">
        <v>21</v>
      </c>
      <c r="B432" s="2">
        <v>4</v>
      </c>
      <c r="C432" s="2">
        <v>5</v>
      </c>
      <c r="D432" s="2">
        <v>23</v>
      </c>
      <c r="E432" s="2">
        <v>2.4941899999999999E-2</v>
      </c>
      <c r="F432" t="str">
        <f t="shared" si="6"/>
        <v>Urban Restricted Access</v>
      </c>
    </row>
    <row r="433" spans="1:6" hidden="1" x14ac:dyDescent="0.25">
      <c r="A433" s="2">
        <v>21</v>
      </c>
      <c r="B433" s="2">
        <v>4</v>
      </c>
      <c r="C433" s="2">
        <v>5</v>
      </c>
      <c r="D433" s="2">
        <v>24</v>
      </c>
      <c r="E433" s="2">
        <v>1.79068E-2</v>
      </c>
      <c r="F433" t="str">
        <f t="shared" si="6"/>
        <v>Urban Restricted Access</v>
      </c>
    </row>
    <row r="434" spans="1:6" hidden="1" x14ac:dyDescent="0.25">
      <c r="A434" s="2">
        <v>21</v>
      </c>
      <c r="B434" s="2">
        <v>5</v>
      </c>
      <c r="C434" s="2">
        <v>2</v>
      </c>
      <c r="D434" s="2">
        <v>1</v>
      </c>
      <c r="E434" s="2">
        <v>2.1473900000000001E-2</v>
      </c>
      <c r="F434" t="str">
        <f t="shared" si="6"/>
        <v>Urban Unrestricted Access</v>
      </c>
    </row>
    <row r="435" spans="1:6" hidden="1" x14ac:dyDescent="0.25">
      <c r="A435" s="2">
        <v>21</v>
      </c>
      <c r="B435" s="2">
        <v>5</v>
      </c>
      <c r="C435" s="2">
        <v>2</v>
      </c>
      <c r="D435" s="2">
        <v>2</v>
      </c>
      <c r="E435" s="2">
        <v>1.44428E-2</v>
      </c>
      <c r="F435" t="str">
        <f t="shared" si="6"/>
        <v>Urban Unrestricted Access</v>
      </c>
    </row>
    <row r="436" spans="1:6" hidden="1" x14ac:dyDescent="0.25">
      <c r="A436" s="2">
        <v>21</v>
      </c>
      <c r="B436" s="2">
        <v>5</v>
      </c>
      <c r="C436" s="2">
        <v>2</v>
      </c>
      <c r="D436" s="2">
        <v>3</v>
      </c>
      <c r="E436" s="2">
        <v>1.09684E-2</v>
      </c>
      <c r="F436" t="str">
        <f t="shared" si="6"/>
        <v>Urban Unrestricted Access</v>
      </c>
    </row>
    <row r="437" spans="1:6" hidden="1" x14ac:dyDescent="0.25">
      <c r="A437" s="2">
        <v>21</v>
      </c>
      <c r="B437" s="2">
        <v>5</v>
      </c>
      <c r="C437" s="2">
        <v>2</v>
      </c>
      <c r="D437" s="2">
        <v>4</v>
      </c>
      <c r="E437" s="2">
        <v>7.4945100000000002E-3</v>
      </c>
      <c r="F437" t="str">
        <f t="shared" si="6"/>
        <v>Urban Unrestricted Access</v>
      </c>
    </row>
    <row r="438" spans="1:6" hidden="1" x14ac:dyDescent="0.25">
      <c r="A438" s="2">
        <v>21</v>
      </c>
      <c r="B438" s="2">
        <v>5</v>
      </c>
      <c r="C438" s="2">
        <v>2</v>
      </c>
      <c r="D438" s="2">
        <v>5</v>
      </c>
      <c r="E438" s="2">
        <v>6.8385499999999997E-3</v>
      </c>
      <c r="F438" t="str">
        <f t="shared" si="6"/>
        <v>Urban Unrestricted Access</v>
      </c>
    </row>
    <row r="439" spans="1:6" hidden="1" x14ac:dyDescent="0.25">
      <c r="A439" s="2">
        <v>21</v>
      </c>
      <c r="B439" s="2">
        <v>5</v>
      </c>
      <c r="C439" s="2">
        <v>2</v>
      </c>
      <c r="D439" s="2">
        <v>6</v>
      </c>
      <c r="E439" s="2">
        <v>1.03588E-2</v>
      </c>
      <c r="F439" t="str">
        <f t="shared" si="6"/>
        <v>Urban Unrestricted Access</v>
      </c>
    </row>
    <row r="440" spans="1:6" hidden="1" x14ac:dyDescent="0.25">
      <c r="A440" s="2">
        <v>21</v>
      </c>
      <c r="B440" s="2">
        <v>5</v>
      </c>
      <c r="C440" s="2">
        <v>2</v>
      </c>
      <c r="D440" s="2">
        <v>7</v>
      </c>
      <c r="E440" s="2">
        <v>1.84304E-2</v>
      </c>
      <c r="F440" t="str">
        <f t="shared" si="6"/>
        <v>Urban Unrestricted Access</v>
      </c>
    </row>
    <row r="441" spans="1:6" hidden="1" x14ac:dyDescent="0.25">
      <c r="A441" s="2">
        <v>21</v>
      </c>
      <c r="B441" s="2">
        <v>5</v>
      </c>
      <c r="C441" s="2">
        <v>2</v>
      </c>
      <c r="D441" s="2">
        <v>8</v>
      </c>
      <c r="E441" s="2">
        <v>2.6811700000000001E-2</v>
      </c>
      <c r="F441" t="str">
        <f t="shared" si="6"/>
        <v>Urban Unrestricted Access</v>
      </c>
    </row>
    <row r="442" spans="1:6" hidden="1" x14ac:dyDescent="0.25">
      <c r="A442" s="2">
        <v>21</v>
      </c>
      <c r="B442" s="2">
        <v>5</v>
      </c>
      <c r="C442" s="2">
        <v>2</v>
      </c>
      <c r="D442" s="2">
        <v>9</v>
      </c>
      <c r="E442" s="2">
        <v>3.6385199999999999E-2</v>
      </c>
      <c r="F442" t="str">
        <f t="shared" si="6"/>
        <v>Urban Unrestricted Access</v>
      </c>
    </row>
    <row r="443" spans="1:6" hidden="1" x14ac:dyDescent="0.25">
      <c r="A443" s="2">
        <v>21</v>
      </c>
      <c r="B443" s="2">
        <v>5</v>
      </c>
      <c r="C443" s="2">
        <v>2</v>
      </c>
      <c r="D443" s="2">
        <v>10</v>
      </c>
      <c r="E443" s="2">
        <v>4.7540699999999998E-2</v>
      </c>
      <c r="F443" t="str">
        <f t="shared" si="6"/>
        <v>Urban Unrestricted Access</v>
      </c>
    </row>
    <row r="444" spans="1:6" hidden="1" x14ac:dyDescent="0.25">
      <c r="A444" s="2">
        <v>21</v>
      </c>
      <c r="B444" s="2">
        <v>5</v>
      </c>
      <c r="C444" s="2">
        <v>2</v>
      </c>
      <c r="D444" s="2">
        <v>11</v>
      </c>
      <c r="E444" s="2">
        <v>5.7466400000000001E-2</v>
      </c>
      <c r="F444" t="str">
        <f t="shared" si="6"/>
        <v>Urban Unrestricted Access</v>
      </c>
    </row>
    <row r="445" spans="1:6" hidden="1" x14ac:dyDescent="0.25">
      <c r="A445" s="2">
        <v>21</v>
      </c>
      <c r="B445" s="2">
        <v>5</v>
      </c>
      <c r="C445" s="2">
        <v>2</v>
      </c>
      <c r="D445" s="2">
        <v>12</v>
      </c>
      <c r="E445" s="2">
        <v>6.50786E-2</v>
      </c>
      <c r="F445" t="str">
        <f t="shared" si="6"/>
        <v>Urban Unrestricted Access</v>
      </c>
    </row>
    <row r="446" spans="1:6" hidden="1" x14ac:dyDescent="0.25">
      <c r="A446" s="2">
        <v>21</v>
      </c>
      <c r="B446" s="2">
        <v>5</v>
      </c>
      <c r="C446" s="2">
        <v>2</v>
      </c>
      <c r="D446" s="2">
        <v>13</v>
      </c>
      <c r="E446" s="2">
        <v>7.1322800000000006E-2</v>
      </c>
      <c r="F446" t="str">
        <f t="shared" si="6"/>
        <v>Urban Unrestricted Access</v>
      </c>
    </row>
    <row r="447" spans="1:6" hidden="1" x14ac:dyDescent="0.25">
      <c r="A447" s="2">
        <v>21</v>
      </c>
      <c r="B447" s="2">
        <v>5</v>
      </c>
      <c r="C447" s="2">
        <v>2</v>
      </c>
      <c r="D447" s="2">
        <v>14</v>
      </c>
      <c r="E447" s="2">
        <v>7.1491700000000005E-2</v>
      </c>
      <c r="F447" t="str">
        <f t="shared" si="6"/>
        <v>Urban Unrestricted Access</v>
      </c>
    </row>
    <row r="448" spans="1:6" hidden="1" x14ac:dyDescent="0.25">
      <c r="A448" s="2">
        <v>21</v>
      </c>
      <c r="B448" s="2">
        <v>5</v>
      </c>
      <c r="C448" s="2">
        <v>2</v>
      </c>
      <c r="D448" s="2">
        <v>15</v>
      </c>
      <c r="E448" s="2">
        <v>7.1722599999999997E-2</v>
      </c>
      <c r="F448" t="str">
        <f t="shared" si="6"/>
        <v>Urban Unrestricted Access</v>
      </c>
    </row>
    <row r="449" spans="1:6" hidden="1" x14ac:dyDescent="0.25">
      <c r="A449" s="2">
        <v>21</v>
      </c>
      <c r="B449" s="2">
        <v>5</v>
      </c>
      <c r="C449" s="2">
        <v>2</v>
      </c>
      <c r="D449" s="2">
        <v>16</v>
      </c>
      <c r="E449" s="2">
        <v>7.2006100000000003E-2</v>
      </c>
      <c r="F449" t="str">
        <f t="shared" si="6"/>
        <v>Urban Unrestricted Access</v>
      </c>
    </row>
    <row r="450" spans="1:6" hidden="1" x14ac:dyDescent="0.25">
      <c r="A450" s="2">
        <v>21</v>
      </c>
      <c r="B450" s="2">
        <v>5</v>
      </c>
      <c r="C450" s="2">
        <v>2</v>
      </c>
      <c r="D450" s="2">
        <v>17</v>
      </c>
      <c r="E450" s="2">
        <v>7.1148699999999995E-2</v>
      </c>
      <c r="F450" t="str">
        <f t="shared" ref="F450:F513" si="7">IF(B450=$G$2,$H$2,IF(B450=$G$3,$H$3,IF(B450=$G$4,$H$4,IF(B450=$G$5,$H$5,IF(B450=$G$6,$H$6,"other")))))</f>
        <v>Urban Unrestricted Access</v>
      </c>
    </row>
    <row r="451" spans="1:6" hidden="1" x14ac:dyDescent="0.25">
      <c r="A451" s="2">
        <v>21</v>
      </c>
      <c r="B451" s="2">
        <v>5</v>
      </c>
      <c r="C451" s="2">
        <v>2</v>
      </c>
      <c r="D451" s="2">
        <v>18</v>
      </c>
      <c r="E451" s="2">
        <v>6.7887400000000001E-2</v>
      </c>
      <c r="F451" t="str">
        <f t="shared" si="7"/>
        <v>Urban Unrestricted Access</v>
      </c>
    </row>
    <row r="452" spans="1:6" hidden="1" x14ac:dyDescent="0.25">
      <c r="A452" s="2">
        <v>21</v>
      </c>
      <c r="B452" s="2">
        <v>5</v>
      </c>
      <c r="C452" s="2">
        <v>2</v>
      </c>
      <c r="D452" s="2">
        <v>19</v>
      </c>
      <c r="E452" s="2">
        <v>6.1771800000000002E-2</v>
      </c>
      <c r="F452" t="str">
        <f t="shared" si="7"/>
        <v>Urban Unrestricted Access</v>
      </c>
    </row>
    <row r="453" spans="1:6" hidden="1" x14ac:dyDescent="0.25">
      <c r="A453" s="2">
        <v>21</v>
      </c>
      <c r="B453" s="2">
        <v>5</v>
      </c>
      <c r="C453" s="2">
        <v>2</v>
      </c>
      <c r="D453" s="2">
        <v>20</v>
      </c>
      <c r="E453" s="2">
        <v>5.1688199999999997E-2</v>
      </c>
      <c r="F453" t="str">
        <f t="shared" si="7"/>
        <v>Urban Unrestricted Access</v>
      </c>
    </row>
    <row r="454" spans="1:6" hidden="1" x14ac:dyDescent="0.25">
      <c r="A454" s="2">
        <v>21</v>
      </c>
      <c r="B454" s="2">
        <v>5</v>
      </c>
      <c r="C454" s="2">
        <v>2</v>
      </c>
      <c r="D454" s="2">
        <v>21</v>
      </c>
      <c r="E454" s="2">
        <v>4.2865800000000003E-2</v>
      </c>
      <c r="F454" t="str">
        <f t="shared" si="7"/>
        <v>Urban Unrestricted Access</v>
      </c>
    </row>
    <row r="455" spans="1:6" hidden="1" x14ac:dyDescent="0.25">
      <c r="A455" s="2">
        <v>21</v>
      </c>
      <c r="B455" s="2">
        <v>5</v>
      </c>
      <c r="C455" s="2">
        <v>2</v>
      </c>
      <c r="D455" s="2">
        <v>22</v>
      </c>
      <c r="E455" s="2">
        <v>3.80302E-2</v>
      </c>
      <c r="F455" t="str">
        <f t="shared" si="7"/>
        <v>Urban Unrestricted Access</v>
      </c>
    </row>
    <row r="456" spans="1:6" hidden="1" x14ac:dyDescent="0.25">
      <c r="A456" s="2">
        <v>21</v>
      </c>
      <c r="B456" s="2">
        <v>5</v>
      </c>
      <c r="C456" s="2">
        <v>2</v>
      </c>
      <c r="D456" s="2">
        <v>23</v>
      </c>
      <c r="E456" s="2">
        <v>3.2207199999999998E-2</v>
      </c>
      <c r="F456" t="str">
        <f t="shared" si="7"/>
        <v>Urban Unrestricted Access</v>
      </c>
    </row>
    <row r="457" spans="1:6" hidden="1" x14ac:dyDescent="0.25">
      <c r="A457" s="2">
        <v>21</v>
      </c>
      <c r="B457" s="2">
        <v>5</v>
      </c>
      <c r="C457" s="2">
        <v>2</v>
      </c>
      <c r="D457" s="2">
        <v>24</v>
      </c>
      <c r="E457" s="2">
        <v>2.4567700000000001E-2</v>
      </c>
      <c r="F457" t="str">
        <f t="shared" si="7"/>
        <v>Urban Unrestricted Access</v>
      </c>
    </row>
    <row r="458" spans="1:6" x14ac:dyDescent="0.25">
      <c r="A458" s="2">
        <v>21</v>
      </c>
      <c r="B458" s="2">
        <v>5</v>
      </c>
      <c r="C458" s="2">
        <v>5</v>
      </c>
      <c r="D458" s="2">
        <v>1</v>
      </c>
      <c r="E458" s="2">
        <v>9.8621100000000003E-3</v>
      </c>
      <c r="F458" t="str">
        <f t="shared" si="7"/>
        <v>Urban Unrestricted Access</v>
      </c>
    </row>
    <row r="459" spans="1:6" x14ac:dyDescent="0.25">
      <c r="A459" s="2">
        <v>21</v>
      </c>
      <c r="B459" s="2">
        <v>5</v>
      </c>
      <c r="C459" s="2">
        <v>5</v>
      </c>
      <c r="D459" s="2">
        <v>2</v>
      </c>
      <c r="E459" s="2">
        <v>6.2724800000000004E-3</v>
      </c>
      <c r="F459" t="str">
        <f t="shared" si="7"/>
        <v>Urban Unrestricted Access</v>
      </c>
    </row>
    <row r="460" spans="1:6" x14ac:dyDescent="0.25">
      <c r="A460" s="2">
        <v>21</v>
      </c>
      <c r="B460" s="2">
        <v>5</v>
      </c>
      <c r="C460" s="2">
        <v>5</v>
      </c>
      <c r="D460" s="2">
        <v>3</v>
      </c>
      <c r="E460" s="2">
        <v>5.0576700000000002E-3</v>
      </c>
      <c r="F460" t="str">
        <f t="shared" si="7"/>
        <v>Urban Unrestricted Access</v>
      </c>
    </row>
    <row r="461" spans="1:6" x14ac:dyDescent="0.25">
      <c r="A461" s="2">
        <v>21</v>
      </c>
      <c r="B461" s="2">
        <v>5</v>
      </c>
      <c r="C461" s="2">
        <v>5</v>
      </c>
      <c r="D461" s="2">
        <v>4</v>
      </c>
      <c r="E461" s="2">
        <v>4.6668600000000001E-3</v>
      </c>
      <c r="F461" t="str">
        <f t="shared" si="7"/>
        <v>Urban Unrestricted Access</v>
      </c>
    </row>
    <row r="462" spans="1:6" x14ac:dyDescent="0.25">
      <c r="A462" s="2">
        <v>21</v>
      </c>
      <c r="B462" s="2">
        <v>5</v>
      </c>
      <c r="C462" s="2">
        <v>5</v>
      </c>
      <c r="D462" s="2">
        <v>5</v>
      </c>
      <c r="E462" s="2">
        <v>6.9946899999999996E-3</v>
      </c>
      <c r="F462" t="str">
        <f t="shared" si="7"/>
        <v>Urban Unrestricted Access</v>
      </c>
    </row>
    <row r="463" spans="1:6" x14ac:dyDescent="0.25">
      <c r="A463" s="2">
        <v>21</v>
      </c>
      <c r="B463" s="2">
        <v>5</v>
      </c>
      <c r="C463" s="2">
        <v>5</v>
      </c>
      <c r="D463" s="2">
        <v>6</v>
      </c>
      <c r="E463" s="2">
        <v>1.8494E-2</v>
      </c>
      <c r="F463" t="str">
        <f t="shared" si="7"/>
        <v>Urban Unrestricted Access</v>
      </c>
    </row>
    <row r="464" spans="1:6" x14ac:dyDescent="0.25">
      <c r="A464" s="2">
        <v>21</v>
      </c>
      <c r="B464" s="2">
        <v>5</v>
      </c>
      <c r="C464" s="2">
        <v>5</v>
      </c>
      <c r="D464" s="2">
        <v>7</v>
      </c>
      <c r="E464" s="2">
        <v>4.5956499999999997E-2</v>
      </c>
      <c r="F464" t="str">
        <f t="shared" si="7"/>
        <v>Urban Unrestricted Access</v>
      </c>
    </row>
    <row r="465" spans="1:6" x14ac:dyDescent="0.25">
      <c r="A465" s="2">
        <v>21</v>
      </c>
      <c r="B465" s="2">
        <v>5</v>
      </c>
      <c r="C465" s="2">
        <v>5</v>
      </c>
      <c r="D465" s="2">
        <v>8</v>
      </c>
      <c r="E465" s="2">
        <v>6.9644399999999995E-2</v>
      </c>
      <c r="F465" t="str">
        <f t="shared" si="7"/>
        <v>Urban Unrestricted Access</v>
      </c>
    </row>
    <row r="466" spans="1:6" x14ac:dyDescent="0.25">
      <c r="A466" s="2">
        <v>21</v>
      </c>
      <c r="B466" s="2">
        <v>5</v>
      </c>
      <c r="C466" s="2">
        <v>5</v>
      </c>
      <c r="D466" s="2">
        <v>9</v>
      </c>
      <c r="E466" s="2">
        <v>6.0827899999999997E-2</v>
      </c>
      <c r="F466" t="str">
        <f t="shared" si="7"/>
        <v>Urban Unrestricted Access</v>
      </c>
    </row>
    <row r="467" spans="1:6" x14ac:dyDescent="0.25">
      <c r="A467" s="2">
        <v>21</v>
      </c>
      <c r="B467" s="2">
        <v>5</v>
      </c>
      <c r="C467" s="2">
        <v>5</v>
      </c>
      <c r="D467" s="2">
        <v>10</v>
      </c>
      <c r="E467" s="2">
        <v>5.0286200000000003E-2</v>
      </c>
      <c r="F467" t="str">
        <f t="shared" si="7"/>
        <v>Urban Unrestricted Access</v>
      </c>
    </row>
    <row r="468" spans="1:6" x14ac:dyDescent="0.25">
      <c r="A468" s="2">
        <v>21</v>
      </c>
      <c r="B468" s="2">
        <v>5</v>
      </c>
      <c r="C468" s="2">
        <v>5</v>
      </c>
      <c r="D468" s="2">
        <v>11</v>
      </c>
      <c r="E468" s="2">
        <v>4.9935100000000003E-2</v>
      </c>
      <c r="F468" t="str">
        <f t="shared" si="7"/>
        <v>Urban Unrestricted Access</v>
      </c>
    </row>
    <row r="469" spans="1:6" x14ac:dyDescent="0.25">
      <c r="A469" s="2">
        <v>21</v>
      </c>
      <c r="B469" s="2">
        <v>5</v>
      </c>
      <c r="C469" s="2">
        <v>5</v>
      </c>
      <c r="D469" s="2">
        <v>12</v>
      </c>
      <c r="E469" s="2">
        <v>5.4365400000000001E-2</v>
      </c>
      <c r="F469" t="str">
        <f t="shared" si="7"/>
        <v>Urban Unrestricted Access</v>
      </c>
    </row>
    <row r="470" spans="1:6" x14ac:dyDescent="0.25">
      <c r="A470" s="2">
        <v>21</v>
      </c>
      <c r="B470" s="2">
        <v>5</v>
      </c>
      <c r="C470" s="2">
        <v>5</v>
      </c>
      <c r="D470" s="2">
        <v>13</v>
      </c>
      <c r="E470" s="2">
        <v>5.7646200000000002E-2</v>
      </c>
      <c r="F470" t="str">
        <f t="shared" si="7"/>
        <v>Urban Unrestricted Access</v>
      </c>
    </row>
    <row r="471" spans="1:6" x14ac:dyDescent="0.25">
      <c r="A471" s="2">
        <v>21</v>
      </c>
      <c r="B471" s="2">
        <v>5</v>
      </c>
      <c r="C471" s="2">
        <v>5</v>
      </c>
      <c r="D471" s="2">
        <v>14</v>
      </c>
      <c r="E471" s="2">
        <v>5.8031899999999997E-2</v>
      </c>
      <c r="F471" t="str">
        <f t="shared" si="7"/>
        <v>Urban Unrestricted Access</v>
      </c>
    </row>
    <row r="472" spans="1:6" x14ac:dyDescent="0.25">
      <c r="A472" s="2">
        <v>21</v>
      </c>
      <c r="B472" s="2">
        <v>5</v>
      </c>
      <c r="C472" s="2">
        <v>5</v>
      </c>
      <c r="D472" s="2">
        <v>15</v>
      </c>
      <c r="E472" s="2">
        <v>6.2255400000000002E-2</v>
      </c>
      <c r="F472" t="str">
        <f t="shared" si="7"/>
        <v>Urban Unrestricted Access</v>
      </c>
    </row>
    <row r="473" spans="1:6" x14ac:dyDescent="0.25">
      <c r="A473" s="2">
        <v>21</v>
      </c>
      <c r="B473" s="2">
        <v>5</v>
      </c>
      <c r="C473" s="2">
        <v>5</v>
      </c>
      <c r="D473" s="2">
        <v>16</v>
      </c>
      <c r="E473" s="2">
        <v>7.1004899999999996E-2</v>
      </c>
      <c r="F473" t="str">
        <f t="shared" si="7"/>
        <v>Urban Unrestricted Access</v>
      </c>
    </row>
    <row r="474" spans="1:6" x14ac:dyDescent="0.25">
      <c r="A474" s="2">
        <v>21</v>
      </c>
      <c r="B474" s="2">
        <v>5</v>
      </c>
      <c r="C474" s="2">
        <v>5</v>
      </c>
      <c r="D474" s="2">
        <v>17</v>
      </c>
      <c r="E474" s="2">
        <v>7.6972499999999999E-2</v>
      </c>
      <c r="F474" t="str">
        <f t="shared" si="7"/>
        <v>Urban Unrestricted Access</v>
      </c>
    </row>
    <row r="475" spans="1:6" x14ac:dyDescent="0.25">
      <c r="A475" s="2">
        <v>21</v>
      </c>
      <c r="B475" s="2">
        <v>5</v>
      </c>
      <c r="C475" s="2">
        <v>5</v>
      </c>
      <c r="D475" s="2">
        <v>18</v>
      </c>
      <c r="E475" s="2">
        <v>7.7432000000000001E-2</v>
      </c>
      <c r="F475" t="str">
        <f t="shared" si="7"/>
        <v>Urban Unrestricted Access</v>
      </c>
    </row>
    <row r="476" spans="1:6" x14ac:dyDescent="0.25">
      <c r="A476" s="2">
        <v>21</v>
      </c>
      <c r="B476" s="2">
        <v>5</v>
      </c>
      <c r="C476" s="2">
        <v>5</v>
      </c>
      <c r="D476" s="2">
        <v>19</v>
      </c>
      <c r="E476" s="2">
        <v>5.9783000000000003E-2</v>
      </c>
      <c r="F476" t="str">
        <f t="shared" si="7"/>
        <v>Urban Unrestricted Access</v>
      </c>
    </row>
    <row r="477" spans="1:6" x14ac:dyDescent="0.25">
      <c r="A477" s="2">
        <v>21</v>
      </c>
      <c r="B477" s="2">
        <v>5</v>
      </c>
      <c r="C477" s="2">
        <v>5</v>
      </c>
      <c r="D477" s="2">
        <v>20</v>
      </c>
      <c r="E477" s="2">
        <v>4.4392300000000003E-2</v>
      </c>
      <c r="F477" t="str">
        <f t="shared" si="7"/>
        <v>Urban Unrestricted Access</v>
      </c>
    </row>
    <row r="478" spans="1:6" x14ac:dyDescent="0.25">
      <c r="A478" s="2">
        <v>21</v>
      </c>
      <c r="B478" s="2">
        <v>5</v>
      </c>
      <c r="C478" s="2">
        <v>5</v>
      </c>
      <c r="D478" s="2">
        <v>21</v>
      </c>
      <c r="E478" s="2">
        <v>3.54458E-2</v>
      </c>
      <c r="F478" t="str">
        <f t="shared" si="7"/>
        <v>Urban Unrestricted Access</v>
      </c>
    </row>
    <row r="479" spans="1:6" x14ac:dyDescent="0.25">
      <c r="A479" s="2">
        <v>21</v>
      </c>
      <c r="B479" s="2">
        <v>5</v>
      </c>
      <c r="C479" s="2">
        <v>5</v>
      </c>
      <c r="D479" s="2">
        <v>22</v>
      </c>
      <c r="E479" s="2">
        <v>3.1823999999999998E-2</v>
      </c>
      <c r="F479" t="str">
        <f t="shared" si="7"/>
        <v>Urban Unrestricted Access</v>
      </c>
    </row>
    <row r="480" spans="1:6" x14ac:dyDescent="0.25">
      <c r="A480" s="2">
        <v>21</v>
      </c>
      <c r="B480" s="2">
        <v>5</v>
      </c>
      <c r="C480" s="2">
        <v>5</v>
      </c>
      <c r="D480" s="2">
        <v>23</v>
      </c>
      <c r="E480" s="2">
        <v>2.4941899999999999E-2</v>
      </c>
      <c r="F480" t="str">
        <f t="shared" si="7"/>
        <v>Urban Unrestricted Access</v>
      </c>
    </row>
    <row r="481" spans="1:6" x14ac:dyDescent="0.25">
      <c r="A481" s="2">
        <v>21</v>
      </c>
      <c r="B481" s="2">
        <v>5</v>
      </c>
      <c r="C481" s="2">
        <v>5</v>
      </c>
      <c r="D481" s="2">
        <v>24</v>
      </c>
      <c r="E481" s="2">
        <v>1.79068E-2</v>
      </c>
      <c r="F481" t="str">
        <f t="shared" si="7"/>
        <v>Urban Unrestricted Access</v>
      </c>
    </row>
    <row r="482" spans="1:6" hidden="1" x14ac:dyDescent="0.25">
      <c r="A482" s="2">
        <v>31</v>
      </c>
      <c r="B482" s="2">
        <v>1</v>
      </c>
      <c r="C482" s="2">
        <v>2</v>
      </c>
      <c r="D482" s="2">
        <v>1</v>
      </c>
      <c r="E482" s="2">
        <v>2.1473900000000001E-2</v>
      </c>
      <c r="F482" t="str">
        <f t="shared" si="7"/>
        <v>Off-Network</v>
      </c>
    </row>
    <row r="483" spans="1:6" hidden="1" x14ac:dyDescent="0.25">
      <c r="A483" s="2">
        <v>31</v>
      </c>
      <c r="B483" s="2">
        <v>1</v>
      </c>
      <c r="C483" s="2">
        <v>2</v>
      </c>
      <c r="D483" s="2">
        <v>2</v>
      </c>
      <c r="E483" s="2">
        <v>1.44428E-2</v>
      </c>
      <c r="F483" t="str">
        <f t="shared" si="7"/>
        <v>Off-Network</v>
      </c>
    </row>
    <row r="484" spans="1:6" hidden="1" x14ac:dyDescent="0.25">
      <c r="A484" s="2">
        <v>31</v>
      </c>
      <c r="B484" s="2">
        <v>1</v>
      </c>
      <c r="C484" s="2">
        <v>2</v>
      </c>
      <c r="D484" s="2">
        <v>3</v>
      </c>
      <c r="E484" s="2">
        <v>1.09684E-2</v>
      </c>
      <c r="F484" t="str">
        <f t="shared" si="7"/>
        <v>Off-Network</v>
      </c>
    </row>
    <row r="485" spans="1:6" hidden="1" x14ac:dyDescent="0.25">
      <c r="A485" s="2">
        <v>31</v>
      </c>
      <c r="B485" s="2">
        <v>1</v>
      </c>
      <c r="C485" s="2">
        <v>2</v>
      </c>
      <c r="D485" s="2">
        <v>4</v>
      </c>
      <c r="E485" s="2">
        <v>7.4945100000000002E-3</v>
      </c>
      <c r="F485" t="str">
        <f t="shared" si="7"/>
        <v>Off-Network</v>
      </c>
    </row>
    <row r="486" spans="1:6" hidden="1" x14ac:dyDescent="0.25">
      <c r="A486" s="2">
        <v>31</v>
      </c>
      <c r="B486" s="2">
        <v>1</v>
      </c>
      <c r="C486" s="2">
        <v>2</v>
      </c>
      <c r="D486" s="2">
        <v>5</v>
      </c>
      <c r="E486" s="2">
        <v>6.8385499999999997E-3</v>
      </c>
      <c r="F486" t="str">
        <f t="shared" si="7"/>
        <v>Off-Network</v>
      </c>
    </row>
    <row r="487" spans="1:6" hidden="1" x14ac:dyDescent="0.25">
      <c r="A487" s="2">
        <v>31</v>
      </c>
      <c r="B487" s="2">
        <v>1</v>
      </c>
      <c r="C487" s="2">
        <v>2</v>
      </c>
      <c r="D487" s="2">
        <v>6</v>
      </c>
      <c r="E487" s="2">
        <v>1.03588E-2</v>
      </c>
      <c r="F487" t="str">
        <f t="shared" si="7"/>
        <v>Off-Network</v>
      </c>
    </row>
    <row r="488" spans="1:6" hidden="1" x14ac:dyDescent="0.25">
      <c r="A488" s="2">
        <v>31</v>
      </c>
      <c r="B488" s="2">
        <v>1</v>
      </c>
      <c r="C488" s="2">
        <v>2</v>
      </c>
      <c r="D488" s="2">
        <v>7</v>
      </c>
      <c r="E488" s="2">
        <v>1.84304E-2</v>
      </c>
      <c r="F488" t="str">
        <f t="shared" si="7"/>
        <v>Off-Network</v>
      </c>
    </row>
    <row r="489" spans="1:6" hidden="1" x14ac:dyDescent="0.25">
      <c r="A489" s="2">
        <v>31</v>
      </c>
      <c r="B489" s="2">
        <v>1</v>
      </c>
      <c r="C489" s="2">
        <v>2</v>
      </c>
      <c r="D489" s="2">
        <v>8</v>
      </c>
      <c r="E489" s="2">
        <v>2.6811700000000001E-2</v>
      </c>
      <c r="F489" t="str">
        <f t="shared" si="7"/>
        <v>Off-Network</v>
      </c>
    </row>
    <row r="490" spans="1:6" hidden="1" x14ac:dyDescent="0.25">
      <c r="A490" s="2">
        <v>31</v>
      </c>
      <c r="B490" s="2">
        <v>1</v>
      </c>
      <c r="C490" s="2">
        <v>2</v>
      </c>
      <c r="D490" s="2">
        <v>9</v>
      </c>
      <c r="E490" s="2">
        <v>3.6385199999999999E-2</v>
      </c>
      <c r="F490" t="str">
        <f t="shared" si="7"/>
        <v>Off-Network</v>
      </c>
    </row>
    <row r="491" spans="1:6" hidden="1" x14ac:dyDescent="0.25">
      <c r="A491" s="2">
        <v>31</v>
      </c>
      <c r="B491" s="2">
        <v>1</v>
      </c>
      <c r="C491" s="2">
        <v>2</v>
      </c>
      <c r="D491" s="2">
        <v>10</v>
      </c>
      <c r="E491" s="2">
        <v>4.7540699999999998E-2</v>
      </c>
      <c r="F491" t="str">
        <f t="shared" si="7"/>
        <v>Off-Network</v>
      </c>
    </row>
    <row r="492" spans="1:6" hidden="1" x14ac:dyDescent="0.25">
      <c r="A492" s="2">
        <v>31</v>
      </c>
      <c r="B492" s="2">
        <v>1</v>
      </c>
      <c r="C492" s="2">
        <v>2</v>
      </c>
      <c r="D492" s="2">
        <v>11</v>
      </c>
      <c r="E492" s="2">
        <v>5.7466400000000001E-2</v>
      </c>
      <c r="F492" t="str">
        <f t="shared" si="7"/>
        <v>Off-Network</v>
      </c>
    </row>
    <row r="493" spans="1:6" hidden="1" x14ac:dyDescent="0.25">
      <c r="A493" s="2">
        <v>31</v>
      </c>
      <c r="B493" s="2">
        <v>1</v>
      </c>
      <c r="C493" s="2">
        <v>2</v>
      </c>
      <c r="D493" s="2">
        <v>12</v>
      </c>
      <c r="E493" s="2">
        <v>6.50786E-2</v>
      </c>
      <c r="F493" t="str">
        <f t="shared" si="7"/>
        <v>Off-Network</v>
      </c>
    </row>
    <row r="494" spans="1:6" hidden="1" x14ac:dyDescent="0.25">
      <c r="A494" s="2">
        <v>31</v>
      </c>
      <c r="B494" s="2">
        <v>1</v>
      </c>
      <c r="C494" s="2">
        <v>2</v>
      </c>
      <c r="D494" s="2">
        <v>13</v>
      </c>
      <c r="E494" s="2">
        <v>7.1322800000000006E-2</v>
      </c>
      <c r="F494" t="str">
        <f t="shared" si="7"/>
        <v>Off-Network</v>
      </c>
    </row>
    <row r="495" spans="1:6" hidden="1" x14ac:dyDescent="0.25">
      <c r="A495" s="2">
        <v>31</v>
      </c>
      <c r="B495" s="2">
        <v>1</v>
      </c>
      <c r="C495" s="2">
        <v>2</v>
      </c>
      <c r="D495" s="2">
        <v>14</v>
      </c>
      <c r="E495" s="2">
        <v>7.1491700000000005E-2</v>
      </c>
      <c r="F495" t="str">
        <f t="shared" si="7"/>
        <v>Off-Network</v>
      </c>
    </row>
    <row r="496" spans="1:6" hidden="1" x14ac:dyDescent="0.25">
      <c r="A496" s="2">
        <v>31</v>
      </c>
      <c r="B496" s="2">
        <v>1</v>
      </c>
      <c r="C496" s="2">
        <v>2</v>
      </c>
      <c r="D496" s="2">
        <v>15</v>
      </c>
      <c r="E496" s="2">
        <v>7.1722599999999997E-2</v>
      </c>
      <c r="F496" t="str">
        <f t="shared" si="7"/>
        <v>Off-Network</v>
      </c>
    </row>
    <row r="497" spans="1:6" hidden="1" x14ac:dyDescent="0.25">
      <c r="A497" s="2">
        <v>31</v>
      </c>
      <c r="B497" s="2">
        <v>1</v>
      </c>
      <c r="C497" s="2">
        <v>2</v>
      </c>
      <c r="D497" s="2">
        <v>16</v>
      </c>
      <c r="E497" s="2">
        <v>7.2006100000000003E-2</v>
      </c>
      <c r="F497" t="str">
        <f t="shared" si="7"/>
        <v>Off-Network</v>
      </c>
    </row>
    <row r="498" spans="1:6" hidden="1" x14ac:dyDescent="0.25">
      <c r="A498" s="2">
        <v>31</v>
      </c>
      <c r="B498" s="2">
        <v>1</v>
      </c>
      <c r="C498" s="2">
        <v>2</v>
      </c>
      <c r="D498" s="2">
        <v>17</v>
      </c>
      <c r="E498" s="2">
        <v>7.1148699999999995E-2</v>
      </c>
      <c r="F498" t="str">
        <f t="shared" si="7"/>
        <v>Off-Network</v>
      </c>
    </row>
    <row r="499" spans="1:6" hidden="1" x14ac:dyDescent="0.25">
      <c r="A499" s="2">
        <v>31</v>
      </c>
      <c r="B499" s="2">
        <v>1</v>
      </c>
      <c r="C499" s="2">
        <v>2</v>
      </c>
      <c r="D499" s="2">
        <v>18</v>
      </c>
      <c r="E499" s="2">
        <v>6.7887400000000001E-2</v>
      </c>
      <c r="F499" t="str">
        <f t="shared" si="7"/>
        <v>Off-Network</v>
      </c>
    </row>
    <row r="500" spans="1:6" hidden="1" x14ac:dyDescent="0.25">
      <c r="A500" s="2">
        <v>31</v>
      </c>
      <c r="B500" s="2">
        <v>1</v>
      </c>
      <c r="C500" s="2">
        <v>2</v>
      </c>
      <c r="D500" s="2">
        <v>19</v>
      </c>
      <c r="E500" s="2">
        <v>6.1771800000000002E-2</v>
      </c>
      <c r="F500" t="str">
        <f t="shared" si="7"/>
        <v>Off-Network</v>
      </c>
    </row>
    <row r="501" spans="1:6" hidden="1" x14ac:dyDescent="0.25">
      <c r="A501" s="2">
        <v>31</v>
      </c>
      <c r="B501" s="2">
        <v>1</v>
      </c>
      <c r="C501" s="2">
        <v>2</v>
      </c>
      <c r="D501" s="2">
        <v>20</v>
      </c>
      <c r="E501" s="2">
        <v>5.1688199999999997E-2</v>
      </c>
      <c r="F501" t="str">
        <f t="shared" si="7"/>
        <v>Off-Network</v>
      </c>
    </row>
    <row r="502" spans="1:6" hidden="1" x14ac:dyDescent="0.25">
      <c r="A502" s="2">
        <v>31</v>
      </c>
      <c r="B502" s="2">
        <v>1</v>
      </c>
      <c r="C502" s="2">
        <v>2</v>
      </c>
      <c r="D502" s="2">
        <v>21</v>
      </c>
      <c r="E502" s="2">
        <v>4.2865800000000003E-2</v>
      </c>
      <c r="F502" t="str">
        <f t="shared" si="7"/>
        <v>Off-Network</v>
      </c>
    </row>
    <row r="503" spans="1:6" hidden="1" x14ac:dyDescent="0.25">
      <c r="A503" s="2">
        <v>31</v>
      </c>
      <c r="B503" s="2">
        <v>1</v>
      </c>
      <c r="C503" s="2">
        <v>2</v>
      </c>
      <c r="D503" s="2">
        <v>22</v>
      </c>
      <c r="E503" s="2">
        <v>3.80302E-2</v>
      </c>
      <c r="F503" t="str">
        <f t="shared" si="7"/>
        <v>Off-Network</v>
      </c>
    </row>
    <row r="504" spans="1:6" hidden="1" x14ac:dyDescent="0.25">
      <c r="A504" s="2">
        <v>31</v>
      </c>
      <c r="B504" s="2">
        <v>1</v>
      </c>
      <c r="C504" s="2">
        <v>2</v>
      </c>
      <c r="D504" s="2">
        <v>23</v>
      </c>
      <c r="E504" s="2">
        <v>3.2207199999999998E-2</v>
      </c>
      <c r="F504" t="str">
        <f t="shared" si="7"/>
        <v>Off-Network</v>
      </c>
    </row>
    <row r="505" spans="1:6" hidden="1" x14ac:dyDescent="0.25">
      <c r="A505" s="2">
        <v>31</v>
      </c>
      <c r="B505" s="2">
        <v>1</v>
      </c>
      <c r="C505" s="2">
        <v>2</v>
      </c>
      <c r="D505" s="2">
        <v>24</v>
      </c>
      <c r="E505" s="2">
        <v>2.4567700000000001E-2</v>
      </c>
      <c r="F505" t="str">
        <f t="shared" si="7"/>
        <v>Off-Network</v>
      </c>
    </row>
    <row r="506" spans="1:6" hidden="1" x14ac:dyDescent="0.25">
      <c r="A506" s="2">
        <v>31</v>
      </c>
      <c r="B506" s="2">
        <v>1</v>
      </c>
      <c r="C506" s="2">
        <v>5</v>
      </c>
      <c r="D506" s="2">
        <v>1</v>
      </c>
      <c r="E506" s="2">
        <v>9.8621100000000003E-3</v>
      </c>
      <c r="F506" t="str">
        <f t="shared" si="7"/>
        <v>Off-Network</v>
      </c>
    </row>
    <row r="507" spans="1:6" hidden="1" x14ac:dyDescent="0.25">
      <c r="A507" s="2">
        <v>31</v>
      </c>
      <c r="B507" s="2">
        <v>1</v>
      </c>
      <c r="C507" s="2">
        <v>5</v>
      </c>
      <c r="D507" s="2">
        <v>2</v>
      </c>
      <c r="E507" s="2">
        <v>6.2724800000000004E-3</v>
      </c>
      <c r="F507" t="str">
        <f t="shared" si="7"/>
        <v>Off-Network</v>
      </c>
    </row>
    <row r="508" spans="1:6" hidden="1" x14ac:dyDescent="0.25">
      <c r="A508" s="2">
        <v>31</v>
      </c>
      <c r="B508" s="2">
        <v>1</v>
      </c>
      <c r="C508" s="2">
        <v>5</v>
      </c>
      <c r="D508" s="2">
        <v>3</v>
      </c>
      <c r="E508" s="2">
        <v>5.0576700000000002E-3</v>
      </c>
      <c r="F508" t="str">
        <f t="shared" si="7"/>
        <v>Off-Network</v>
      </c>
    </row>
    <row r="509" spans="1:6" hidden="1" x14ac:dyDescent="0.25">
      <c r="A509" s="2">
        <v>31</v>
      </c>
      <c r="B509" s="2">
        <v>1</v>
      </c>
      <c r="C509" s="2">
        <v>5</v>
      </c>
      <c r="D509" s="2">
        <v>4</v>
      </c>
      <c r="E509" s="2">
        <v>4.6668600000000001E-3</v>
      </c>
      <c r="F509" t="str">
        <f t="shared" si="7"/>
        <v>Off-Network</v>
      </c>
    </row>
    <row r="510" spans="1:6" hidden="1" x14ac:dyDescent="0.25">
      <c r="A510" s="2">
        <v>31</v>
      </c>
      <c r="B510" s="2">
        <v>1</v>
      </c>
      <c r="C510" s="2">
        <v>5</v>
      </c>
      <c r="D510" s="2">
        <v>5</v>
      </c>
      <c r="E510" s="2">
        <v>6.9946899999999996E-3</v>
      </c>
      <c r="F510" t="str">
        <f t="shared" si="7"/>
        <v>Off-Network</v>
      </c>
    </row>
    <row r="511" spans="1:6" hidden="1" x14ac:dyDescent="0.25">
      <c r="A511" s="2">
        <v>31</v>
      </c>
      <c r="B511" s="2">
        <v>1</v>
      </c>
      <c r="C511" s="2">
        <v>5</v>
      </c>
      <c r="D511" s="2">
        <v>6</v>
      </c>
      <c r="E511" s="2">
        <v>1.8494E-2</v>
      </c>
      <c r="F511" t="str">
        <f t="shared" si="7"/>
        <v>Off-Network</v>
      </c>
    </row>
    <row r="512" spans="1:6" hidden="1" x14ac:dyDescent="0.25">
      <c r="A512" s="2">
        <v>31</v>
      </c>
      <c r="B512" s="2">
        <v>1</v>
      </c>
      <c r="C512" s="2">
        <v>5</v>
      </c>
      <c r="D512" s="2">
        <v>7</v>
      </c>
      <c r="E512" s="2">
        <v>4.5956499999999997E-2</v>
      </c>
      <c r="F512" t="str">
        <f t="shared" si="7"/>
        <v>Off-Network</v>
      </c>
    </row>
    <row r="513" spans="1:6" hidden="1" x14ac:dyDescent="0.25">
      <c r="A513" s="2">
        <v>31</v>
      </c>
      <c r="B513" s="2">
        <v>1</v>
      </c>
      <c r="C513" s="2">
        <v>5</v>
      </c>
      <c r="D513" s="2">
        <v>8</v>
      </c>
      <c r="E513" s="2">
        <v>6.9644399999999995E-2</v>
      </c>
      <c r="F513" t="str">
        <f t="shared" si="7"/>
        <v>Off-Network</v>
      </c>
    </row>
    <row r="514" spans="1:6" hidden="1" x14ac:dyDescent="0.25">
      <c r="A514" s="2">
        <v>31</v>
      </c>
      <c r="B514" s="2">
        <v>1</v>
      </c>
      <c r="C514" s="2">
        <v>5</v>
      </c>
      <c r="D514" s="2">
        <v>9</v>
      </c>
      <c r="E514" s="2">
        <v>6.0827899999999997E-2</v>
      </c>
      <c r="F514" t="str">
        <f t="shared" ref="F514:F577" si="8">IF(B514=$G$2,$H$2,IF(B514=$G$3,$H$3,IF(B514=$G$4,$H$4,IF(B514=$G$5,$H$5,IF(B514=$G$6,$H$6,"other")))))</f>
        <v>Off-Network</v>
      </c>
    </row>
    <row r="515" spans="1:6" hidden="1" x14ac:dyDescent="0.25">
      <c r="A515" s="2">
        <v>31</v>
      </c>
      <c r="B515" s="2">
        <v>1</v>
      </c>
      <c r="C515" s="2">
        <v>5</v>
      </c>
      <c r="D515" s="2">
        <v>10</v>
      </c>
      <c r="E515" s="2">
        <v>5.0286200000000003E-2</v>
      </c>
      <c r="F515" t="str">
        <f t="shared" si="8"/>
        <v>Off-Network</v>
      </c>
    </row>
    <row r="516" spans="1:6" hidden="1" x14ac:dyDescent="0.25">
      <c r="A516" s="2">
        <v>31</v>
      </c>
      <c r="B516" s="2">
        <v>1</v>
      </c>
      <c r="C516" s="2">
        <v>5</v>
      </c>
      <c r="D516" s="2">
        <v>11</v>
      </c>
      <c r="E516" s="2">
        <v>4.9935100000000003E-2</v>
      </c>
      <c r="F516" t="str">
        <f t="shared" si="8"/>
        <v>Off-Network</v>
      </c>
    </row>
    <row r="517" spans="1:6" hidden="1" x14ac:dyDescent="0.25">
      <c r="A517" s="2">
        <v>31</v>
      </c>
      <c r="B517" s="2">
        <v>1</v>
      </c>
      <c r="C517" s="2">
        <v>5</v>
      </c>
      <c r="D517" s="2">
        <v>12</v>
      </c>
      <c r="E517" s="2">
        <v>5.4365400000000001E-2</v>
      </c>
      <c r="F517" t="str">
        <f t="shared" si="8"/>
        <v>Off-Network</v>
      </c>
    </row>
    <row r="518" spans="1:6" hidden="1" x14ac:dyDescent="0.25">
      <c r="A518" s="2">
        <v>31</v>
      </c>
      <c r="B518" s="2">
        <v>1</v>
      </c>
      <c r="C518" s="2">
        <v>5</v>
      </c>
      <c r="D518" s="2">
        <v>13</v>
      </c>
      <c r="E518" s="2">
        <v>5.7646200000000002E-2</v>
      </c>
      <c r="F518" t="str">
        <f t="shared" si="8"/>
        <v>Off-Network</v>
      </c>
    </row>
    <row r="519" spans="1:6" hidden="1" x14ac:dyDescent="0.25">
      <c r="A519" s="2">
        <v>31</v>
      </c>
      <c r="B519" s="2">
        <v>1</v>
      </c>
      <c r="C519" s="2">
        <v>5</v>
      </c>
      <c r="D519" s="2">
        <v>14</v>
      </c>
      <c r="E519" s="2">
        <v>5.8031899999999997E-2</v>
      </c>
      <c r="F519" t="str">
        <f t="shared" si="8"/>
        <v>Off-Network</v>
      </c>
    </row>
    <row r="520" spans="1:6" hidden="1" x14ac:dyDescent="0.25">
      <c r="A520" s="2">
        <v>31</v>
      </c>
      <c r="B520" s="2">
        <v>1</v>
      </c>
      <c r="C520" s="2">
        <v>5</v>
      </c>
      <c r="D520" s="2">
        <v>15</v>
      </c>
      <c r="E520" s="2">
        <v>6.2255400000000002E-2</v>
      </c>
      <c r="F520" t="str">
        <f t="shared" si="8"/>
        <v>Off-Network</v>
      </c>
    </row>
    <row r="521" spans="1:6" hidden="1" x14ac:dyDescent="0.25">
      <c r="A521" s="2">
        <v>31</v>
      </c>
      <c r="B521" s="2">
        <v>1</v>
      </c>
      <c r="C521" s="2">
        <v>5</v>
      </c>
      <c r="D521" s="2">
        <v>16</v>
      </c>
      <c r="E521" s="2">
        <v>7.1004899999999996E-2</v>
      </c>
      <c r="F521" t="str">
        <f t="shared" si="8"/>
        <v>Off-Network</v>
      </c>
    </row>
    <row r="522" spans="1:6" hidden="1" x14ac:dyDescent="0.25">
      <c r="A522" s="2">
        <v>31</v>
      </c>
      <c r="B522" s="2">
        <v>1</v>
      </c>
      <c r="C522" s="2">
        <v>5</v>
      </c>
      <c r="D522" s="2">
        <v>17</v>
      </c>
      <c r="E522" s="2">
        <v>7.6972499999999999E-2</v>
      </c>
      <c r="F522" t="str">
        <f t="shared" si="8"/>
        <v>Off-Network</v>
      </c>
    </row>
    <row r="523" spans="1:6" hidden="1" x14ac:dyDescent="0.25">
      <c r="A523" s="2">
        <v>31</v>
      </c>
      <c r="B523" s="2">
        <v>1</v>
      </c>
      <c r="C523" s="2">
        <v>5</v>
      </c>
      <c r="D523" s="2">
        <v>18</v>
      </c>
      <c r="E523" s="2">
        <v>7.7432000000000001E-2</v>
      </c>
      <c r="F523" t="str">
        <f t="shared" si="8"/>
        <v>Off-Network</v>
      </c>
    </row>
    <row r="524" spans="1:6" hidden="1" x14ac:dyDescent="0.25">
      <c r="A524" s="2">
        <v>31</v>
      </c>
      <c r="B524" s="2">
        <v>1</v>
      </c>
      <c r="C524" s="2">
        <v>5</v>
      </c>
      <c r="D524" s="2">
        <v>19</v>
      </c>
      <c r="E524" s="2">
        <v>5.9783000000000003E-2</v>
      </c>
      <c r="F524" t="str">
        <f t="shared" si="8"/>
        <v>Off-Network</v>
      </c>
    </row>
    <row r="525" spans="1:6" hidden="1" x14ac:dyDescent="0.25">
      <c r="A525" s="2">
        <v>31</v>
      </c>
      <c r="B525" s="2">
        <v>1</v>
      </c>
      <c r="C525" s="2">
        <v>5</v>
      </c>
      <c r="D525" s="2">
        <v>20</v>
      </c>
      <c r="E525" s="2">
        <v>4.4392300000000003E-2</v>
      </c>
      <c r="F525" t="str">
        <f t="shared" si="8"/>
        <v>Off-Network</v>
      </c>
    </row>
    <row r="526" spans="1:6" hidden="1" x14ac:dyDescent="0.25">
      <c r="A526" s="2">
        <v>31</v>
      </c>
      <c r="B526" s="2">
        <v>1</v>
      </c>
      <c r="C526" s="2">
        <v>5</v>
      </c>
      <c r="D526" s="2">
        <v>21</v>
      </c>
      <c r="E526" s="2">
        <v>3.54458E-2</v>
      </c>
      <c r="F526" t="str">
        <f t="shared" si="8"/>
        <v>Off-Network</v>
      </c>
    </row>
    <row r="527" spans="1:6" hidden="1" x14ac:dyDescent="0.25">
      <c r="A527" s="2">
        <v>31</v>
      </c>
      <c r="B527" s="2">
        <v>1</v>
      </c>
      <c r="C527" s="2">
        <v>5</v>
      </c>
      <c r="D527" s="2">
        <v>22</v>
      </c>
      <c r="E527" s="2">
        <v>3.1823999999999998E-2</v>
      </c>
      <c r="F527" t="str">
        <f t="shared" si="8"/>
        <v>Off-Network</v>
      </c>
    </row>
    <row r="528" spans="1:6" hidden="1" x14ac:dyDescent="0.25">
      <c r="A528" s="2">
        <v>31</v>
      </c>
      <c r="B528" s="2">
        <v>1</v>
      </c>
      <c r="C528" s="2">
        <v>5</v>
      </c>
      <c r="D528" s="2">
        <v>23</v>
      </c>
      <c r="E528" s="2">
        <v>2.4941899999999999E-2</v>
      </c>
      <c r="F528" t="str">
        <f t="shared" si="8"/>
        <v>Off-Network</v>
      </c>
    </row>
    <row r="529" spans="1:6" hidden="1" x14ac:dyDescent="0.25">
      <c r="A529" s="2">
        <v>31</v>
      </c>
      <c r="B529" s="2">
        <v>1</v>
      </c>
      <c r="C529" s="2">
        <v>5</v>
      </c>
      <c r="D529" s="2">
        <v>24</v>
      </c>
      <c r="E529" s="2">
        <v>1.79068E-2</v>
      </c>
      <c r="F529" t="str">
        <f t="shared" si="8"/>
        <v>Off-Network</v>
      </c>
    </row>
    <row r="530" spans="1:6" hidden="1" x14ac:dyDescent="0.25">
      <c r="A530" s="2">
        <v>31</v>
      </c>
      <c r="B530" s="2">
        <v>2</v>
      </c>
      <c r="C530" s="2">
        <v>2</v>
      </c>
      <c r="D530" s="2">
        <v>1</v>
      </c>
      <c r="E530" s="2">
        <v>1.64213E-2</v>
      </c>
      <c r="F530" t="str">
        <f t="shared" si="8"/>
        <v>Rural Restricted Access</v>
      </c>
    </row>
    <row r="531" spans="1:6" hidden="1" x14ac:dyDescent="0.25">
      <c r="A531" s="2">
        <v>31</v>
      </c>
      <c r="B531" s="2">
        <v>2</v>
      </c>
      <c r="C531" s="2">
        <v>2</v>
      </c>
      <c r="D531" s="2">
        <v>2</v>
      </c>
      <c r="E531" s="2">
        <v>1.11921E-2</v>
      </c>
      <c r="F531" t="str">
        <f t="shared" si="8"/>
        <v>Rural Restricted Access</v>
      </c>
    </row>
    <row r="532" spans="1:6" hidden="1" x14ac:dyDescent="0.25">
      <c r="A532" s="2">
        <v>31</v>
      </c>
      <c r="B532" s="2">
        <v>2</v>
      </c>
      <c r="C532" s="2">
        <v>2</v>
      </c>
      <c r="D532" s="2">
        <v>3</v>
      </c>
      <c r="E532" s="2">
        <v>8.5415000000000005E-3</v>
      </c>
      <c r="F532" t="str">
        <f t="shared" si="8"/>
        <v>Rural Restricted Access</v>
      </c>
    </row>
    <row r="533" spans="1:6" hidden="1" x14ac:dyDescent="0.25">
      <c r="A533" s="2">
        <v>31</v>
      </c>
      <c r="B533" s="2">
        <v>2</v>
      </c>
      <c r="C533" s="2">
        <v>2</v>
      </c>
      <c r="D533" s="2">
        <v>4</v>
      </c>
      <c r="E533" s="2">
        <v>6.7932799999999996E-3</v>
      </c>
      <c r="F533" t="str">
        <f t="shared" si="8"/>
        <v>Rural Restricted Access</v>
      </c>
    </row>
    <row r="534" spans="1:6" hidden="1" x14ac:dyDescent="0.25">
      <c r="A534" s="2">
        <v>31</v>
      </c>
      <c r="B534" s="2">
        <v>2</v>
      </c>
      <c r="C534" s="2">
        <v>2</v>
      </c>
      <c r="D534" s="2">
        <v>5</v>
      </c>
      <c r="E534" s="2">
        <v>7.2189400000000001E-3</v>
      </c>
      <c r="F534" t="str">
        <f t="shared" si="8"/>
        <v>Rural Restricted Access</v>
      </c>
    </row>
    <row r="535" spans="1:6" hidden="1" x14ac:dyDescent="0.25">
      <c r="A535" s="2">
        <v>31</v>
      </c>
      <c r="B535" s="2">
        <v>2</v>
      </c>
      <c r="C535" s="2">
        <v>2</v>
      </c>
      <c r="D535" s="2">
        <v>6</v>
      </c>
      <c r="E535" s="2">
        <v>1.07619E-2</v>
      </c>
      <c r="F535" t="str">
        <f t="shared" si="8"/>
        <v>Rural Restricted Access</v>
      </c>
    </row>
    <row r="536" spans="1:6" hidden="1" x14ac:dyDescent="0.25">
      <c r="A536" s="2">
        <v>31</v>
      </c>
      <c r="B536" s="2">
        <v>2</v>
      </c>
      <c r="C536" s="2">
        <v>2</v>
      </c>
      <c r="D536" s="2">
        <v>7</v>
      </c>
      <c r="E536" s="2">
        <v>1.7680000000000001E-2</v>
      </c>
      <c r="F536" t="str">
        <f t="shared" si="8"/>
        <v>Rural Restricted Access</v>
      </c>
    </row>
    <row r="537" spans="1:6" hidden="1" x14ac:dyDescent="0.25">
      <c r="A537" s="2">
        <v>31</v>
      </c>
      <c r="B537" s="2">
        <v>2</v>
      </c>
      <c r="C537" s="2">
        <v>2</v>
      </c>
      <c r="D537" s="2">
        <v>8</v>
      </c>
      <c r="E537" s="2">
        <v>2.6875099999999999E-2</v>
      </c>
      <c r="F537" t="str">
        <f t="shared" si="8"/>
        <v>Rural Restricted Access</v>
      </c>
    </row>
    <row r="538" spans="1:6" hidden="1" x14ac:dyDescent="0.25">
      <c r="A538" s="2">
        <v>31</v>
      </c>
      <c r="B538" s="2">
        <v>2</v>
      </c>
      <c r="C538" s="2">
        <v>2</v>
      </c>
      <c r="D538" s="2">
        <v>9</v>
      </c>
      <c r="E538" s="2">
        <v>3.8658699999999997E-2</v>
      </c>
      <c r="F538" t="str">
        <f t="shared" si="8"/>
        <v>Rural Restricted Access</v>
      </c>
    </row>
    <row r="539" spans="1:6" hidden="1" x14ac:dyDescent="0.25">
      <c r="A539" s="2">
        <v>31</v>
      </c>
      <c r="B539" s="2">
        <v>2</v>
      </c>
      <c r="C539" s="2">
        <v>2</v>
      </c>
      <c r="D539" s="2">
        <v>10</v>
      </c>
      <c r="E539" s="2">
        <v>5.2238899999999998E-2</v>
      </c>
      <c r="F539" t="str">
        <f t="shared" si="8"/>
        <v>Rural Restricted Access</v>
      </c>
    </row>
    <row r="540" spans="1:6" hidden="1" x14ac:dyDescent="0.25">
      <c r="A540" s="2">
        <v>31</v>
      </c>
      <c r="B540" s="2">
        <v>2</v>
      </c>
      <c r="C540" s="2">
        <v>2</v>
      </c>
      <c r="D540" s="2">
        <v>11</v>
      </c>
      <c r="E540" s="2">
        <v>6.3173900000000005E-2</v>
      </c>
      <c r="F540" t="str">
        <f t="shared" si="8"/>
        <v>Rural Restricted Access</v>
      </c>
    </row>
    <row r="541" spans="1:6" hidden="1" x14ac:dyDescent="0.25">
      <c r="A541" s="2">
        <v>31</v>
      </c>
      <c r="B541" s="2">
        <v>2</v>
      </c>
      <c r="C541" s="2">
        <v>2</v>
      </c>
      <c r="D541" s="2">
        <v>12</v>
      </c>
      <c r="E541" s="2">
        <v>6.9943500000000006E-2</v>
      </c>
      <c r="F541" t="str">
        <f t="shared" si="8"/>
        <v>Rural Restricted Access</v>
      </c>
    </row>
    <row r="542" spans="1:6" hidden="1" x14ac:dyDescent="0.25">
      <c r="A542" s="2">
        <v>31</v>
      </c>
      <c r="B542" s="2">
        <v>2</v>
      </c>
      <c r="C542" s="2">
        <v>2</v>
      </c>
      <c r="D542" s="2">
        <v>13</v>
      </c>
      <c r="E542" s="2">
        <v>7.2933200000000004E-2</v>
      </c>
      <c r="F542" t="str">
        <f t="shared" si="8"/>
        <v>Rural Restricted Access</v>
      </c>
    </row>
    <row r="543" spans="1:6" hidden="1" x14ac:dyDescent="0.25">
      <c r="A543" s="2">
        <v>31</v>
      </c>
      <c r="B543" s="2">
        <v>2</v>
      </c>
      <c r="C543" s="2">
        <v>2</v>
      </c>
      <c r="D543" s="2">
        <v>14</v>
      </c>
      <c r="E543" s="2">
        <v>7.3121800000000001E-2</v>
      </c>
      <c r="F543" t="str">
        <f t="shared" si="8"/>
        <v>Rural Restricted Access</v>
      </c>
    </row>
    <row r="544" spans="1:6" hidden="1" x14ac:dyDescent="0.25">
      <c r="A544" s="2">
        <v>31</v>
      </c>
      <c r="B544" s="2">
        <v>2</v>
      </c>
      <c r="C544" s="2">
        <v>2</v>
      </c>
      <c r="D544" s="2">
        <v>15</v>
      </c>
      <c r="E544" s="2">
        <v>7.3615899999999998E-2</v>
      </c>
      <c r="F544" t="str">
        <f t="shared" si="8"/>
        <v>Rural Restricted Access</v>
      </c>
    </row>
    <row r="545" spans="1:6" hidden="1" x14ac:dyDescent="0.25">
      <c r="A545" s="2">
        <v>31</v>
      </c>
      <c r="B545" s="2">
        <v>2</v>
      </c>
      <c r="C545" s="2">
        <v>2</v>
      </c>
      <c r="D545" s="2">
        <v>16</v>
      </c>
      <c r="E545" s="2">
        <v>7.4460799999999994E-2</v>
      </c>
      <c r="F545" t="str">
        <f t="shared" si="8"/>
        <v>Rural Restricted Access</v>
      </c>
    </row>
    <row r="546" spans="1:6" hidden="1" x14ac:dyDescent="0.25">
      <c r="A546" s="2">
        <v>31</v>
      </c>
      <c r="B546" s="2">
        <v>2</v>
      </c>
      <c r="C546" s="2">
        <v>2</v>
      </c>
      <c r="D546" s="2">
        <v>17</v>
      </c>
      <c r="E546" s="2">
        <v>7.4216500000000005E-2</v>
      </c>
      <c r="F546" t="str">
        <f t="shared" si="8"/>
        <v>Rural Restricted Access</v>
      </c>
    </row>
    <row r="547" spans="1:6" hidden="1" x14ac:dyDescent="0.25">
      <c r="A547" s="2">
        <v>31</v>
      </c>
      <c r="B547" s="2">
        <v>2</v>
      </c>
      <c r="C547" s="2">
        <v>2</v>
      </c>
      <c r="D547" s="2">
        <v>18</v>
      </c>
      <c r="E547" s="2">
        <v>7.0009100000000005E-2</v>
      </c>
      <c r="F547" t="str">
        <f t="shared" si="8"/>
        <v>Rural Restricted Access</v>
      </c>
    </row>
    <row r="548" spans="1:6" hidden="1" x14ac:dyDescent="0.25">
      <c r="A548" s="2">
        <v>31</v>
      </c>
      <c r="B548" s="2">
        <v>2</v>
      </c>
      <c r="C548" s="2">
        <v>2</v>
      </c>
      <c r="D548" s="2">
        <v>19</v>
      </c>
      <c r="E548" s="2">
        <v>6.1403800000000001E-2</v>
      </c>
      <c r="F548" t="str">
        <f t="shared" si="8"/>
        <v>Rural Restricted Access</v>
      </c>
    </row>
    <row r="549" spans="1:6" hidden="1" x14ac:dyDescent="0.25">
      <c r="A549" s="2">
        <v>31</v>
      </c>
      <c r="B549" s="2">
        <v>2</v>
      </c>
      <c r="C549" s="2">
        <v>2</v>
      </c>
      <c r="D549" s="2">
        <v>20</v>
      </c>
      <c r="E549" s="2">
        <v>5.0504300000000002E-2</v>
      </c>
      <c r="F549" t="str">
        <f t="shared" si="8"/>
        <v>Rural Restricted Access</v>
      </c>
    </row>
    <row r="550" spans="1:6" hidden="1" x14ac:dyDescent="0.25">
      <c r="A550" s="2">
        <v>31</v>
      </c>
      <c r="B550" s="2">
        <v>2</v>
      </c>
      <c r="C550" s="2">
        <v>2</v>
      </c>
      <c r="D550" s="2">
        <v>21</v>
      </c>
      <c r="E550" s="2">
        <v>4.1207199999999999E-2</v>
      </c>
      <c r="F550" t="str">
        <f t="shared" si="8"/>
        <v>Rural Restricted Access</v>
      </c>
    </row>
    <row r="551" spans="1:6" hidden="1" x14ac:dyDescent="0.25">
      <c r="A551" s="2">
        <v>31</v>
      </c>
      <c r="B551" s="2">
        <v>2</v>
      </c>
      <c r="C551" s="2">
        <v>2</v>
      </c>
      <c r="D551" s="2">
        <v>22</v>
      </c>
      <c r="E551" s="2">
        <v>3.3637300000000002E-2</v>
      </c>
      <c r="F551" t="str">
        <f t="shared" si="8"/>
        <v>Rural Restricted Access</v>
      </c>
    </row>
    <row r="552" spans="1:6" hidden="1" x14ac:dyDescent="0.25">
      <c r="A552" s="2">
        <v>31</v>
      </c>
      <c r="B552" s="2">
        <v>2</v>
      </c>
      <c r="C552" s="2">
        <v>2</v>
      </c>
      <c r="D552" s="2">
        <v>23</v>
      </c>
      <c r="E552" s="2">
        <v>2.6224299999999999E-2</v>
      </c>
      <c r="F552" t="str">
        <f t="shared" si="8"/>
        <v>Rural Restricted Access</v>
      </c>
    </row>
    <row r="553" spans="1:6" hidden="1" x14ac:dyDescent="0.25">
      <c r="A553" s="2">
        <v>31</v>
      </c>
      <c r="B553" s="2">
        <v>2</v>
      </c>
      <c r="C553" s="2">
        <v>2</v>
      </c>
      <c r="D553" s="2">
        <v>24</v>
      </c>
      <c r="E553" s="2">
        <v>1.9166599999999999E-2</v>
      </c>
      <c r="F553" t="str">
        <f t="shared" si="8"/>
        <v>Rural Restricted Access</v>
      </c>
    </row>
    <row r="554" spans="1:6" hidden="1" x14ac:dyDescent="0.25">
      <c r="A554" s="2">
        <v>31</v>
      </c>
      <c r="B554" s="2">
        <v>2</v>
      </c>
      <c r="C554" s="2">
        <v>5</v>
      </c>
      <c r="D554" s="2">
        <v>1</v>
      </c>
      <c r="E554" s="2">
        <v>1.07741E-2</v>
      </c>
      <c r="F554" t="str">
        <f t="shared" si="8"/>
        <v>Rural Restricted Access</v>
      </c>
    </row>
    <row r="555" spans="1:6" hidden="1" x14ac:dyDescent="0.25">
      <c r="A555" s="2">
        <v>31</v>
      </c>
      <c r="B555" s="2">
        <v>2</v>
      </c>
      <c r="C555" s="2">
        <v>5</v>
      </c>
      <c r="D555" s="2">
        <v>2</v>
      </c>
      <c r="E555" s="2">
        <v>7.6437600000000003E-3</v>
      </c>
      <c r="F555" t="str">
        <f t="shared" si="8"/>
        <v>Rural Restricted Access</v>
      </c>
    </row>
    <row r="556" spans="1:6" hidden="1" x14ac:dyDescent="0.25">
      <c r="A556" s="2">
        <v>31</v>
      </c>
      <c r="B556" s="2">
        <v>2</v>
      </c>
      <c r="C556" s="2">
        <v>5</v>
      </c>
      <c r="D556" s="2">
        <v>3</v>
      </c>
      <c r="E556" s="2">
        <v>6.5464099999999999E-3</v>
      </c>
      <c r="F556" t="str">
        <f t="shared" si="8"/>
        <v>Rural Restricted Access</v>
      </c>
    </row>
    <row r="557" spans="1:6" hidden="1" x14ac:dyDescent="0.25">
      <c r="A557" s="2">
        <v>31</v>
      </c>
      <c r="B557" s="2">
        <v>2</v>
      </c>
      <c r="C557" s="2">
        <v>5</v>
      </c>
      <c r="D557" s="2">
        <v>4</v>
      </c>
      <c r="E557" s="2">
        <v>6.6348600000000002E-3</v>
      </c>
      <c r="F557" t="str">
        <f t="shared" si="8"/>
        <v>Rural Restricted Access</v>
      </c>
    </row>
    <row r="558" spans="1:6" hidden="1" x14ac:dyDescent="0.25">
      <c r="A558" s="2">
        <v>31</v>
      </c>
      <c r="B558" s="2">
        <v>2</v>
      </c>
      <c r="C558" s="2">
        <v>5</v>
      </c>
      <c r="D558" s="2">
        <v>5</v>
      </c>
      <c r="E558" s="2">
        <v>9.5399899999999999E-3</v>
      </c>
      <c r="F558" t="str">
        <f t="shared" si="8"/>
        <v>Rural Restricted Access</v>
      </c>
    </row>
    <row r="559" spans="1:6" hidden="1" x14ac:dyDescent="0.25">
      <c r="A559" s="2">
        <v>31</v>
      </c>
      <c r="B559" s="2">
        <v>2</v>
      </c>
      <c r="C559" s="2">
        <v>5</v>
      </c>
      <c r="D559" s="2">
        <v>6</v>
      </c>
      <c r="E559" s="2">
        <v>2.0055099999999999E-2</v>
      </c>
      <c r="F559" t="str">
        <f t="shared" si="8"/>
        <v>Rural Restricted Access</v>
      </c>
    </row>
    <row r="560" spans="1:6" hidden="1" x14ac:dyDescent="0.25">
      <c r="A560" s="2">
        <v>31</v>
      </c>
      <c r="B560" s="2">
        <v>2</v>
      </c>
      <c r="C560" s="2">
        <v>5</v>
      </c>
      <c r="D560" s="2">
        <v>7</v>
      </c>
      <c r="E560" s="2">
        <v>4.1029499999999997E-2</v>
      </c>
      <c r="F560" t="str">
        <f t="shared" si="8"/>
        <v>Rural Restricted Access</v>
      </c>
    </row>
    <row r="561" spans="1:6" hidden="1" x14ac:dyDescent="0.25">
      <c r="A561" s="2">
        <v>31</v>
      </c>
      <c r="B561" s="2">
        <v>2</v>
      </c>
      <c r="C561" s="2">
        <v>5</v>
      </c>
      <c r="D561" s="2">
        <v>8</v>
      </c>
      <c r="E561" s="2">
        <v>5.7972200000000002E-2</v>
      </c>
      <c r="F561" t="str">
        <f t="shared" si="8"/>
        <v>Rural Restricted Access</v>
      </c>
    </row>
    <row r="562" spans="1:6" hidden="1" x14ac:dyDescent="0.25">
      <c r="A562" s="2">
        <v>31</v>
      </c>
      <c r="B562" s="2">
        <v>2</v>
      </c>
      <c r="C562" s="2">
        <v>5</v>
      </c>
      <c r="D562" s="2">
        <v>9</v>
      </c>
      <c r="E562" s="2">
        <v>5.3471100000000001E-2</v>
      </c>
      <c r="F562" t="str">
        <f t="shared" si="8"/>
        <v>Rural Restricted Access</v>
      </c>
    </row>
    <row r="563" spans="1:6" hidden="1" x14ac:dyDescent="0.25">
      <c r="A563" s="2">
        <v>31</v>
      </c>
      <c r="B563" s="2">
        <v>2</v>
      </c>
      <c r="C563" s="2">
        <v>5</v>
      </c>
      <c r="D563" s="2">
        <v>10</v>
      </c>
      <c r="E563" s="2">
        <v>5.2547799999999999E-2</v>
      </c>
      <c r="F563" t="str">
        <f t="shared" si="8"/>
        <v>Rural Restricted Access</v>
      </c>
    </row>
    <row r="564" spans="1:6" hidden="1" x14ac:dyDescent="0.25">
      <c r="A564" s="2">
        <v>31</v>
      </c>
      <c r="B564" s="2">
        <v>2</v>
      </c>
      <c r="C564" s="2">
        <v>5</v>
      </c>
      <c r="D564" s="2">
        <v>11</v>
      </c>
      <c r="E564" s="2">
        <v>5.5060699999999997E-2</v>
      </c>
      <c r="F564" t="str">
        <f t="shared" si="8"/>
        <v>Rural Restricted Access</v>
      </c>
    </row>
    <row r="565" spans="1:6" hidden="1" x14ac:dyDescent="0.25">
      <c r="A565" s="2">
        <v>31</v>
      </c>
      <c r="B565" s="2">
        <v>2</v>
      </c>
      <c r="C565" s="2">
        <v>5</v>
      </c>
      <c r="D565" s="2">
        <v>12</v>
      </c>
      <c r="E565" s="2">
        <v>5.7674099999999999E-2</v>
      </c>
      <c r="F565" t="str">
        <f t="shared" si="8"/>
        <v>Rural Restricted Access</v>
      </c>
    </row>
    <row r="566" spans="1:6" hidden="1" x14ac:dyDescent="0.25">
      <c r="A566" s="2">
        <v>31</v>
      </c>
      <c r="B566" s="2">
        <v>2</v>
      </c>
      <c r="C566" s="2">
        <v>5</v>
      </c>
      <c r="D566" s="2">
        <v>13</v>
      </c>
      <c r="E566" s="2">
        <v>5.9142899999999998E-2</v>
      </c>
      <c r="F566" t="str">
        <f t="shared" si="8"/>
        <v>Rural Restricted Access</v>
      </c>
    </row>
    <row r="567" spans="1:6" hidden="1" x14ac:dyDescent="0.25">
      <c r="A567" s="2">
        <v>31</v>
      </c>
      <c r="B567" s="2">
        <v>2</v>
      </c>
      <c r="C567" s="2">
        <v>5</v>
      </c>
      <c r="D567" s="2">
        <v>14</v>
      </c>
      <c r="E567" s="2">
        <v>6.0801899999999999E-2</v>
      </c>
      <c r="F567" t="str">
        <f t="shared" si="8"/>
        <v>Rural Restricted Access</v>
      </c>
    </row>
    <row r="568" spans="1:6" hidden="1" x14ac:dyDescent="0.25">
      <c r="A568" s="2">
        <v>31</v>
      </c>
      <c r="B568" s="2">
        <v>2</v>
      </c>
      <c r="C568" s="2">
        <v>5</v>
      </c>
      <c r="D568" s="2">
        <v>15</v>
      </c>
      <c r="E568" s="2">
        <v>6.5298499999999995E-2</v>
      </c>
      <c r="F568" t="str">
        <f t="shared" si="8"/>
        <v>Rural Restricted Access</v>
      </c>
    </row>
    <row r="569" spans="1:6" hidden="1" x14ac:dyDescent="0.25">
      <c r="A569" s="2">
        <v>31</v>
      </c>
      <c r="B569" s="2">
        <v>2</v>
      </c>
      <c r="C569" s="2">
        <v>5</v>
      </c>
      <c r="D569" s="2">
        <v>16</v>
      </c>
      <c r="E569" s="2">
        <v>7.2608199999999998E-2</v>
      </c>
      <c r="F569" t="str">
        <f t="shared" si="8"/>
        <v>Rural Restricted Access</v>
      </c>
    </row>
    <row r="570" spans="1:6" hidden="1" x14ac:dyDescent="0.25">
      <c r="A570" s="2">
        <v>31</v>
      </c>
      <c r="B570" s="2">
        <v>2</v>
      </c>
      <c r="C570" s="2">
        <v>5</v>
      </c>
      <c r="D570" s="2">
        <v>17</v>
      </c>
      <c r="E570" s="2">
        <v>7.7381699999999998E-2</v>
      </c>
      <c r="F570" t="str">
        <f t="shared" si="8"/>
        <v>Rural Restricted Access</v>
      </c>
    </row>
    <row r="571" spans="1:6" hidden="1" x14ac:dyDescent="0.25">
      <c r="A571" s="2">
        <v>31</v>
      </c>
      <c r="B571" s="2">
        <v>2</v>
      </c>
      <c r="C571" s="2">
        <v>5</v>
      </c>
      <c r="D571" s="2">
        <v>18</v>
      </c>
      <c r="E571" s="2">
        <v>7.5481599999999996E-2</v>
      </c>
      <c r="F571" t="str">
        <f t="shared" si="8"/>
        <v>Rural Restricted Access</v>
      </c>
    </row>
    <row r="572" spans="1:6" hidden="1" x14ac:dyDescent="0.25">
      <c r="A572" s="2">
        <v>31</v>
      </c>
      <c r="B572" s="2">
        <v>2</v>
      </c>
      <c r="C572" s="2">
        <v>5</v>
      </c>
      <c r="D572" s="2">
        <v>19</v>
      </c>
      <c r="E572" s="2">
        <v>5.8705899999999998E-2</v>
      </c>
      <c r="F572" t="str">
        <f t="shared" si="8"/>
        <v>Rural Restricted Access</v>
      </c>
    </row>
    <row r="573" spans="1:6" hidden="1" x14ac:dyDescent="0.25">
      <c r="A573" s="2">
        <v>31</v>
      </c>
      <c r="B573" s="2">
        <v>2</v>
      </c>
      <c r="C573" s="2">
        <v>5</v>
      </c>
      <c r="D573" s="2">
        <v>20</v>
      </c>
      <c r="E573" s="2">
        <v>4.3986400000000002E-2</v>
      </c>
      <c r="F573" t="str">
        <f t="shared" si="8"/>
        <v>Rural Restricted Access</v>
      </c>
    </row>
    <row r="574" spans="1:6" hidden="1" x14ac:dyDescent="0.25">
      <c r="A574" s="2">
        <v>31</v>
      </c>
      <c r="B574" s="2">
        <v>2</v>
      </c>
      <c r="C574" s="2">
        <v>5</v>
      </c>
      <c r="D574" s="2">
        <v>21</v>
      </c>
      <c r="E574" s="2">
        <v>3.5730900000000003E-2</v>
      </c>
      <c r="F574" t="str">
        <f t="shared" si="8"/>
        <v>Rural Restricted Access</v>
      </c>
    </row>
    <row r="575" spans="1:6" hidden="1" x14ac:dyDescent="0.25">
      <c r="A575" s="2">
        <v>31</v>
      </c>
      <c r="B575" s="2">
        <v>2</v>
      </c>
      <c r="C575" s="2">
        <v>5</v>
      </c>
      <c r="D575" s="2">
        <v>22</v>
      </c>
      <c r="E575" s="2">
        <v>3.0742800000000001E-2</v>
      </c>
      <c r="F575" t="str">
        <f t="shared" si="8"/>
        <v>Rural Restricted Access</v>
      </c>
    </row>
    <row r="576" spans="1:6" hidden="1" x14ac:dyDescent="0.25">
      <c r="A576" s="2">
        <v>31</v>
      </c>
      <c r="B576" s="2">
        <v>2</v>
      </c>
      <c r="C576" s="2">
        <v>5</v>
      </c>
      <c r="D576" s="2">
        <v>23</v>
      </c>
      <c r="E576" s="2">
        <v>2.3852100000000001E-2</v>
      </c>
      <c r="F576" t="str">
        <f t="shared" si="8"/>
        <v>Rural Restricted Access</v>
      </c>
    </row>
    <row r="577" spans="1:6" hidden="1" x14ac:dyDescent="0.25">
      <c r="A577" s="2">
        <v>31</v>
      </c>
      <c r="B577" s="2">
        <v>2</v>
      </c>
      <c r="C577" s="2">
        <v>5</v>
      </c>
      <c r="D577" s="2">
        <v>24</v>
      </c>
      <c r="E577" s="2">
        <v>1.7317699999999998E-2</v>
      </c>
      <c r="F577" t="str">
        <f t="shared" si="8"/>
        <v>Rural Restricted Access</v>
      </c>
    </row>
    <row r="578" spans="1:6" hidden="1" x14ac:dyDescent="0.25">
      <c r="A578" s="2">
        <v>31</v>
      </c>
      <c r="B578" s="2">
        <v>3</v>
      </c>
      <c r="C578" s="2">
        <v>2</v>
      </c>
      <c r="D578" s="2">
        <v>1</v>
      </c>
      <c r="E578" s="2">
        <v>1.64213E-2</v>
      </c>
      <c r="F578" t="str">
        <f t="shared" ref="F578:F641" si="9">IF(B578=$G$2,$H$2,IF(B578=$G$3,$H$3,IF(B578=$G$4,$H$4,IF(B578=$G$5,$H$5,IF(B578=$G$6,$H$6,"other")))))</f>
        <v>Rural Unrestricted Access</v>
      </c>
    </row>
    <row r="579" spans="1:6" hidden="1" x14ac:dyDescent="0.25">
      <c r="A579" s="2">
        <v>31</v>
      </c>
      <c r="B579" s="2">
        <v>3</v>
      </c>
      <c r="C579" s="2">
        <v>2</v>
      </c>
      <c r="D579" s="2">
        <v>2</v>
      </c>
      <c r="E579" s="2">
        <v>1.11921E-2</v>
      </c>
      <c r="F579" t="str">
        <f t="shared" si="9"/>
        <v>Rural Unrestricted Access</v>
      </c>
    </row>
    <row r="580" spans="1:6" hidden="1" x14ac:dyDescent="0.25">
      <c r="A580" s="2">
        <v>31</v>
      </c>
      <c r="B580" s="2">
        <v>3</v>
      </c>
      <c r="C580" s="2">
        <v>2</v>
      </c>
      <c r="D580" s="2">
        <v>3</v>
      </c>
      <c r="E580" s="2">
        <v>8.5415000000000005E-3</v>
      </c>
      <c r="F580" t="str">
        <f t="shared" si="9"/>
        <v>Rural Unrestricted Access</v>
      </c>
    </row>
    <row r="581" spans="1:6" hidden="1" x14ac:dyDescent="0.25">
      <c r="A581" s="2">
        <v>31</v>
      </c>
      <c r="B581" s="2">
        <v>3</v>
      </c>
      <c r="C581" s="2">
        <v>2</v>
      </c>
      <c r="D581" s="2">
        <v>4</v>
      </c>
      <c r="E581" s="2">
        <v>6.7932799999999996E-3</v>
      </c>
      <c r="F581" t="str">
        <f t="shared" si="9"/>
        <v>Rural Unrestricted Access</v>
      </c>
    </row>
    <row r="582" spans="1:6" hidden="1" x14ac:dyDescent="0.25">
      <c r="A582" s="2">
        <v>31</v>
      </c>
      <c r="B582" s="2">
        <v>3</v>
      </c>
      <c r="C582" s="2">
        <v>2</v>
      </c>
      <c r="D582" s="2">
        <v>5</v>
      </c>
      <c r="E582" s="2">
        <v>7.2189400000000001E-3</v>
      </c>
      <c r="F582" t="str">
        <f t="shared" si="9"/>
        <v>Rural Unrestricted Access</v>
      </c>
    </row>
    <row r="583" spans="1:6" hidden="1" x14ac:dyDescent="0.25">
      <c r="A583" s="2">
        <v>31</v>
      </c>
      <c r="B583" s="2">
        <v>3</v>
      </c>
      <c r="C583" s="2">
        <v>2</v>
      </c>
      <c r="D583" s="2">
        <v>6</v>
      </c>
      <c r="E583" s="2">
        <v>1.07619E-2</v>
      </c>
      <c r="F583" t="str">
        <f t="shared" si="9"/>
        <v>Rural Unrestricted Access</v>
      </c>
    </row>
    <row r="584" spans="1:6" hidden="1" x14ac:dyDescent="0.25">
      <c r="A584" s="2">
        <v>31</v>
      </c>
      <c r="B584" s="2">
        <v>3</v>
      </c>
      <c r="C584" s="2">
        <v>2</v>
      </c>
      <c r="D584" s="2">
        <v>7</v>
      </c>
      <c r="E584" s="2">
        <v>1.7680000000000001E-2</v>
      </c>
      <c r="F584" t="str">
        <f t="shared" si="9"/>
        <v>Rural Unrestricted Access</v>
      </c>
    </row>
    <row r="585" spans="1:6" hidden="1" x14ac:dyDescent="0.25">
      <c r="A585" s="2">
        <v>31</v>
      </c>
      <c r="B585" s="2">
        <v>3</v>
      </c>
      <c r="C585" s="2">
        <v>2</v>
      </c>
      <c r="D585" s="2">
        <v>8</v>
      </c>
      <c r="E585" s="2">
        <v>2.6875099999999999E-2</v>
      </c>
      <c r="F585" t="str">
        <f t="shared" si="9"/>
        <v>Rural Unrestricted Access</v>
      </c>
    </row>
    <row r="586" spans="1:6" hidden="1" x14ac:dyDescent="0.25">
      <c r="A586" s="2">
        <v>31</v>
      </c>
      <c r="B586" s="2">
        <v>3</v>
      </c>
      <c r="C586" s="2">
        <v>2</v>
      </c>
      <c r="D586" s="2">
        <v>9</v>
      </c>
      <c r="E586" s="2">
        <v>3.8658699999999997E-2</v>
      </c>
      <c r="F586" t="str">
        <f t="shared" si="9"/>
        <v>Rural Unrestricted Access</v>
      </c>
    </row>
    <row r="587" spans="1:6" hidden="1" x14ac:dyDescent="0.25">
      <c r="A587" s="2">
        <v>31</v>
      </c>
      <c r="B587" s="2">
        <v>3</v>
      </c>
      <c r="C587" s="2">
        <v>2</v>
      </c>
      <c r="D587" s="2">
        <v>10</v>
      </c>
      <c r="E587" s="2">
        <v>5.2238899999999998E-2</v>
      </c>
      <c r="F587" t="str">
        <f t="shared" si="9"/>
        <v>Rural Unrestricted Access</v>
      </c>
    </row>
    <row r="588" spans="1:6" hidden="1" x14ac:dyDescent="0.25">
      <c r="A588" s="2">
        <v>31</v>
      </c>
      <c r="B588" s="2">
        <v>3</v>
      </c>
      <c r="C588" s="2">
        <v>2</v>
      </c>
      <c r="D588" s="2">
        <v>11</v>
      </c>
      <c r="E588" s="2">
        <v>6.3173900000000005E-2</v>
      </c>
      <c r="F588" t="str">
        <f t="shared" si="9"/>
        <v>Rural Unrestricted Access</v>
      </c>
    </row>
    <row r="589" spans="1:6" hidden="1" x14ac:dyDescent="0.25">
      <c r="A589" s="2">
        <v>31</v>
      </c>
      <c r="B589" s="2">
        <v>3</v>
      </c>
      <c r="C589" s="2">
        <v>2</v>
      </c>
      <c r="D589" s="2">
        <v>12</v>
      </c>
      <c r="E589" s="2">
        <v>6.9943500000000006E-2</v>
      </c>
      <c r="F589" t="str">
        <f t="shared" si="9"/>
        <v>Rural Unrestricted Access</v>
      </c>
    </row>
    <row r="590" spans="1:6" hidden="1" x14ac:dyDescent="0.25">
      <c r="A590" s="2">
        <v>31</v>
      </c>
      <c r="B590" s="2">
        <v>3</v>
      </c>
      <c r="C590" s="2">
        <v>2</v>
      </c>
      <c r="D590" s="2">
        <v>13</v>
      </c>
      <c r="E590" s="2">
        <v>7.2933200000000004E-2</v>
      </c>
      <c r="F590" t="str">
        <f t="shared" si="9"/>
        <v>Rural Unrestricted Access</v>
      </c>
    </row>
    <row r="591" spans="1:6" hidden="1" x14ac:dyDescent="0.25">
      <c r="A591" s="2">
        <v>31</v>
      </c>
      <c r="B591" s="2">
        <v>3</v>
      </c>
      <c r="C591" s="2">
        <v>2</v>
      </c>
      <c r="D591" s="2">
        <v>14</v>
      </c>
      <c r="E591" s="2">
        <v>7.3121800000000001E-2</v>
      </c>
      <c r="F591" t="str">
        <f t="shared" si="9"/>
        <v>Rural Unrestricted Access</v>
      </c>
    </row>
    <row r="592" spans="1:6" hidden="1" x14ac:dyDescent="0.25">
      <c r="A592" s="2">
        <v>31</v>
      </c>
      <c r="B592" s="2">
        <v>3</v>
      </c>
      <c r="C592" s="2">
        <v>2</v>
      </c>
      <c r="D592" s="2">
        <v>15</v>
      </c>
      <c r="E592" s="2">
        <v>7.3615899999999998E-2</v>
      </c>
      <c r="F592" t="str">
        <f t="shared" si="9"/>
        <v>Rural Unrestricted Access</v>
      </c>
    </row>
    <row r="593" spans="1:6" hidden="1" x14ac:dyDescent="0.25">
      <c r="A593" s="2">
        <v>31</v>
      </c>
      <c r="B593" s="2">
        <v>3</v>
      </c>
      <c r="C593" s="2">
        <v>2</v>
      </c>
      <c r="D593" s="2">
        <v>16</v>
      </c>
      <c r="E593" s="2">
        <v>7.4460799999999994E-2</v>
      </c>
      <c r="F593" t="str">
        <f t="shared" si="9"/>
        <v>Rural Unrestricted Access</v>
      </c>
    </row>
    <row r="594" spans="1:6" hidden="1" x14ac:dyDescent="0.25">
      <c r="A594" s="2">
        <v>31</v>
      </c>
      <c r="B594" s="2">
        <v>3</v>
      </c>
      <c r="C594" s="2">
        <v>2</v>
      </c>
      <c r="D594" s="2">
        <v>17</v>
      </c>
      <c r="E594" s="2">
        <v>7.4216500000000005E-2</v>
      </c>
      <c r="F594" t="str">
        <f t="shared" si="9"/>
        <v>Rural Unrestricted Access</v>
      </c>
    </row>
    <row r="595" spans="1:6" hidden="1" x14ac:dyDescent="0.25">
      <c r="A595" s="2">
        <v>31</v>
      </c>
      <c r="B595" s="2">
        <v>3</v>
      </c>
      <c r="C595" s="2">
        <v>2</v>
      </c>
      <c r="D595" s="2">
        <v>18</v>
      </c>
      <c r="E595" s="2">
        <v>7.0009100000000005E-2</v>
      </c>
      <c r="F595" t="str">
        <f t="shared" si="9"/>
        <v>Rural Unrestricted Access</v>
      </c>
    </row>
    <row r="596" spans="1:6" hidden="1" x14ac:dyDescent="0.25">
      <c r="A596" s="2">
        <v>31</v>
      </c>
      <c r="B596" s="2">
        <v>3</v>
      </c>
      <c r="C596" s="2">
        <v>2</v>
      </c>
      <c r="D596" s="2">
        <v>19</v>
      </c>
      <c r="E596" s="2">
        <v>6.1403800000000001E-2</v>
      </c>
      <c r="F596" t="str">
        <f t="shared" si="9"/>
        <v>Rural Unrestricted Access</v>
      </c>
    </row>
    <row r="597" spans="1:6" hidden="1" x14ac:dyDescent="0.25">
      <c r="A597" s="2">
        <v>31</v>
      </c>
      <c r="B597" s="2">
        <v>3</v>
      </c>
      <c r="C597" s="2">
        <v>2</v>
      </c>
      <c r="D597" s="2">
        <v>20</v>
      </c>
      <c r="E597" s="2">
        <v>5.0504300000000002E-2</v>
      </c>
      <c r="F597" t="str">
        <f t="shared" si="9"/>
        <v>Rural Unrestricted Access</v>
      </c>
    </row>
    <row r="598" spans="1:6" hidden="1" x14ac:dyDescent="0.25">
      <c r="A598" s="2">
        <v>31</v>
      </c>
      <c r="B598" s="2">
        <v>3</v>
      </c>
      <c r="C598" s="2">
        <v>2</v>
      </c>
      <c r="D598" s="2">
        <v>21</v>
      </c>
      <c r="E598" s="2">
        <v>4.1207199999999999E-2</v>
      </c>
      <c r="F598" t="str">
        <f t="shared" si="9"/>
        <v>Rural Unrestricted Access</v>
      </c>
    </row>
    <row r="599" spans="1:6" hidden="1" x14ac:dyDescent="0.25">
      <c r="A599" s="2">
        <v>31</v>
      </c>
      <c r="B599" s="2">
        <v>3</v>
      </c>
      <c r="C599" s="2">
        <v>2</v>
      </c>
      <c r="D599" s="2">
        <v>22</v>
      </c>
      <c r="E599" s="2">
        <v>3.3637300000000002E-2</v>
      </c>
      <c r="F599" t="str">
        <f t="shared" si="9"/>
        <v>Rural Unrestricted Access</v>
      </c>
    </row>
    <row r="600" spans="1:6" hidden="1" x14ac:dyDescent="0.25">
      <c r="A600" s="2">
        <v>31</v>
      </c>
      <c r="B600" s="2">
        <v>3</v>
      </c>
      <c r="C600" s="2">
        <v>2</v>
      </c>
      <c r="D600" s="2">
        <v>23</v>
      </c>
      <c r="E600" s="2">
        <v>2.6224299999999999E-2</v>
      </c>
      <c r="F600" t="str">
        <f t="shared" si="9"/>
        <v>Rural Unrestricted Access</v>
      </c>
    </row>
    <row r="601" spans="1:6" hidden="1" x14ac:dyDescent="0.25">
      <c r="A601" s="2">
        <v>31</v>
      </c>
      <c r="B601" s="2">
        <v>3</v>
      </c>
      <c r="C601" s="2">
        <v>2</v>
      </c>
      <c r="D601" s="2">
        <v>24</v>
      </c>
      <c r="E601" s="2">
        <v>1.9166599999999999E-2</v>
      </c>
      <c r="F601" t="str">
        <f t="shared" si="9"/>
        <v>Rural Unrestricted Access</v>
      </c>
    </row>
    <row r="602" spans="1:6" hidden="1" x14ac:dyDescent="0.25">
      <c r="A602" s="2">
        <v>31</v>
      </c>
      <c r="B602" s="2">
        <v>3</v>
      </c>
      <c r="C602" s="2">
        <v>5</v>
      </c>
      <c r="D602" s="2">
        <v>1</v>
      </c>
      <c r="E602" s="2">
        <v>1.07741E-2</v>
      </c>
      <c r="F602" t="str">
        <f t="shared" si="9"/>
        <v>Rural Unrestricted Access</v>
      </c>
    </row>
    <row r="603" spans="1:6" hidden="1" x14ac:dyDescent="0.25">
      <c r="A603" s="2">
        <v>31</v>
      </c>
      <c r="B603" s="2">
        <v>3</v>
      </c>
      <c r="C603" s="2">
        <v>5</v>
      </c>
      <c r="D603" s="2">
        <v>2</v>
      </c>
      <c r="E603" s="2">
        <v>7.6437600000000003E-3</v>
      </c>
      <c r="F603" t="str">
        <f t="shared" si="9"/>
        <v>Rural Unrestricted Access</v>
      </c>
    </row>
    <row r="604" spans="1:6" hidden="1" x14ac:dyDescent="0.25">
      <c r="A604" s="2">
        <v>31</v>
      </c>
      <c r="B604" s="2">
        <v>3</v>
      </c>
      <c r="C604" s="2">
        <v>5</v>
      </c>
      <c r="D604" s="2">
        <v>3</v>
      </c>
      <c r="E604" s="2">
        <v>6.5464099999999999E-3</v>
      </c>
      <c r="F604" t="str">
        <f t="shared" si="9"/>
        <v>Rural Unrestricted Access</v>
      </c>
    </row>
    <row r="605" spans="1:6" hidden="1" x14ac:dyDescent="0.25">
      <c r="A605" s="2">
        <v>31</v>
      </c>
      <c r="B605" s="2">
        <v>3</v>
      </c>
      <c r="C605" s="2">
        <v>5</v>
      </c>
      <c r="D605" s="2">
        <v>4</v>
      </c>
      <c r="E605" s="2">
        <v>6.6348600000000002E-3</v>
      </c>
      <c r="F605" t="str">
        <f t="shared" si="9"/>
        <v>Rural Unrestricted Access</v>
      </c>
    </row>
    <row r="606" spans="1:6" hidden="1" x14ac:dyDescent="0.25">
      <c r="A606" s="2">
        <v>31</v>
      </c>
      <c r="B606" s="2">
        <v>3</v>
      </c>
      <c r="C606" s="2">
        <v>5</v>
      </c>
      <c r="D606" s="2">
        <v>5</v>
      </c>
      <c r="E606" s="2">
        <v>9.5399899999999999E-3</v>
      </c>
      <c r="F606" t="str">
        <f t="shared" si="9"/>
        <v>Rural Unrestricted Access</v>
      </c>
    </row>
    <row r="607" spans="1:6" hidden="1" x14ac:dyDescent="0.25">
      <c r="A607" s="2">
        <v>31</v>
      </c>
      <c r="B607" s="2">
        <v>3</v>
      </c>
      <c r="C607" s="2">
        <v>5</v>
      </c>
      <c r="D607" s="2">
        <v>6</v>
      </c>
      <c r="E607" s="2">
        <v>2.0055099999999999E-2</v>
      </c>
      <c r="F607" t="str">
        <f t="shared" si="9"/>
        <v>Rural Unrestricted Access</v>
      </c>
    </row>
    <row r="608" spans="1:6" hidden="1" x14ac:dyDescent="0.25">
      <c r="A608" s="2">
        <v>31</v>
      </c>
      <c r="B608" s="2">
        <v>3</v>
      </c>
      <c r="C608" s="2">
        <v>5</v>
      </c>
      <c r="D608" s="2">
        <v>7</v>
      </c>
      <c r="E608" s="2">
        <v>4.1029499999999997E-2</v>
      </c>
      <c r="F608" t="str">
        <f t="shared" si="9"/>
        <v>Rural Unrestricted Access</v>
      </c>
    </row>
    <row r="609" spans="1:6" hidden="1" x14ac:dyDescent="0.25">
      <c r="A609" s="2">
        <v>31</v>
      </c>
      <c r="B609" s="2">
        <v>3</v>
      </c>
      <c r="C609" s="2">
        <v>5</v>
      </c>
      <c r="D609" s="2">
        <v>8</v>
      </c>
      <c r="E609" s="2">
        <v>5.7972200000000002E-2</v>
      </c>
      <c r="F609" t="str">
        <f t="shared" si="9"/>
        <v>Rural Unrestricted Access</v>
      </c>
    </row>
    <row r="610" spans="1:6" hidden="1" x14ac:dyDescent="0.25">
      <c r="A610" s="2">
        <v>31</v>
      </c>
      <c r="B610" s="2">
        <v>3</v>
      </c>
      <c r="C610" s="2">
        <v>5</v>
      </c>
      <c r="D610" s="2">
        <v>9</v>
      </c>
      <c r="E610" s="2">
        <v>5.3471100000000001E-2</v>
      </c>
      <c r="F610" t="str">
        <f t="shared" si="9"/>
        <v>Rural Unrestricted Access</v>
      </c>
    </row>
    <row r="611" spans="1:6" hidden="1" x14ac:dyDescent="0.25">
      <c r="A611" s="2">
        <v>31</v>
      </c>
      <c r="B611" s="2">
        <v>3</v>
      </c>
      <c r="C611" s="2">
        <v>5</v>
      </c>
      <c r="D611" s="2">
        <v>10</v>
      </c>
      <c r="E611" s="2">
        <v>5.2547799999999999E-2</v>
      </c>
      <c r="F611" t="str">
        <f t="shared" si="9"/>
        <v>Rural Unrestricted Access</v>
      </c>
    </row>
    <row r="612" spans="1:6" hidden="1" x14ac:dyDescent="0.25">
      <c r="A612" s="2">
        <v>31</v>
      </c>
      <c r="B612" s="2">
        <v>3</v>
      </c>
      <c r="C612" s="2">
        <v>5</v>
      </c>
      <c r="D612" s="2">
        <v>11</v>
      </c>
      <c r="E612" s="2">
        <v>5.5060699999999997E-2</v>
      </c>
      <c r="F612" t="str">
        <f t="shared" si="9"/>
        <v>Rural Unrestricted Access</v>
      </c>
    </row>
    <row r="613" spans="1:6" hidden="1" x14ac:dyDescent="0.25">
      <c r="A613" s="2">
        <v>31</v>
      </c>
      <c r="B613" s="2">
        <v>3</v>
      </c>
      <c r="C613" s="2">
        <v>5</v>
      </c>
      <c r="D613" s="2">
        <v>12</v>
      </c>
      <c r="E613" s="2">
        <v>5.7674099999999999E-2</v>
      </c>
      <c r="F613" t="str">
        <f t="shared" si="9"/>
        <v>Rural Unrestricted Access</v>
      </c>
    </row>
    <row r="614" spans="1:6" hidden="1" x14ac:dyDescent="0.25">
      <c r="A614" s="2">
        <v>31</v>
      </c>
      <c r="B614" s="2">
        <v>3</v>
      </c>
      <c r="C614" s="2">
        <v>5</v>
      </c>
      <c r="D614" s="2">
        <v>13</v>
      </c>
      <c r="E614" s="2">
        <v>5.9142899999999998E-2</v>
      </c>
      <c r="F614" t="str">
        <f t="shared" si="9"/>
        <v>Rural Unrestricted Access</v>
      </c>
    </row>
    <row r="615" spans="1:6" hidden="1" x14ac:dyDescent="0.25">
      <c r="A615" s="2">
        <v>31</v>
      </c>
      <c r="B615" s="2">
        <v>3</v>
      </c>
      <c r="C615" s="2">
        <v>5</v>
      </c>
      <c r="D615" s="2">
        <v>14</v>
      </c>
      <c r="E615" s="2">
        <v>6.0801899999999999E-2</v>
      </c>
      <c r="F615" t="str">
        <f t="shared" si="9"/>
        <v>Rural Unrestricted Access</v>
      </c>
    </row>
    <row r="616" spans="1:6" hidden="1" x14ac:dyDescent="0.25">
      <c r="A616" s="2">
        <v>31</v>
      </c>
      <c r="B616" s="2">
        <v>3</v>
      </c>
      <c r="C616" s="2">
        <v>5</v>
      </c>
      <c r="D616" s="2">
        <v>15</v>
      </c>
      <c r="E616" s="2">
        <v>6.5298499999999995E-2</v>
      </c>
      <c r="F616" t="str">
        <f t="shared" si="9"/>
        <v>Rural Unrestricted Access</v>
      </c>
    </row>
    <row r="617" spans="1:6" hidden="1" x14ac:dyDescent="0.25">
      <c r="A617" s="2">
        <v>31</v>
      </c>
      <c r="B617" s="2">
        <v>3</v>
      </c>
      <c r="C617" s="2">
        <v>5</v>
      </c>
      <c r="D617" s="2">
        <v>16</v>
      </c>
      <c r="E617" s="2">
        <v>7.2608199999999998E-2</v>
      </c>
      <c r="F617" t="str">
        <f t="shared" si="9"/>
        <v>Rural Unrestricted Access</v>
      </c>
    </row>
    <row r="618" spans="1:6" hidden="1" x14ac:dyDescent="0.25">
      <c r="A618" s="2">
        <v>31</v>
      </c>
      <c r="B618" s="2">
        <v>3</v>
      </c>
      <c r="C618" s="2">
        <v>5</v>
      </c>
      <c r="D618" s="2">
        <v>17</v>
      </c>
      <c r="E618" s="2">
        <v>7.7381699999999998E-2</v>
      </c>
      <c r="F618" t="str">
        <f t="shared" si="9"/>
        <v>Rural Unrestricted Access</v>
      </c>
    </row>
    <row r="619" spans="1:6" hidden="1" x14ac:dyDescent="0.25">
      <c r="A619" s="2">
        <v>31</v>
      </c>
      <c r="B619" s="2">
        <v>3</v>
      </c>
      <c r="C619" s="2">
        <v>5</v>
      </c>
      <c r="D619" s="2">
        <v>18</v>
      </c>
      <c r="E619" s="2">
        <v>7.5481599999999996E-2</v>
      </c>
      <c r="F619" t="str">
        <f t="shared" si="9"/>
        <v>Rural Unrestricted Access</v>
      </c>
    </row>
    <row r="620" spans="1:6" hidden="1" x14ac:dyDescent="0.25">
      <c r="A620" s="2">
        <v>31</v>
      </c>
      <c r="B620" s="2">
        <v>3</v>
      </c>
      <c r="C620" s="2">
        <v>5</v>
      </c>
      <c r="D620" s="2">
        <v>19</v>
      </c>
      <c r="E620" s="2">
        <v>5.8705899999999998E-2</v>
      </c>
      <c r="F620" t="str">
        <f t="shared" si="9"/>
        <v>Rural Unrestricted Access</v>
      </c>
    </row>
    <row r="621" spans="1:6" hidden="1" x14ac:dyDescent="0.25">
      <c r="A621" s="2">
        <v>31</v>
      </c>
      <c r="B621" s="2">
        <v>3</v>
      </c>
      <c r="C621" s="2">
        <v>5</v>
      </c>
      <c r="D621" s="2">
        <v>20</v>
      </c>
      <c r="E621" s="2">
        <v>4.3986400000000002E-2</v>
      </c>
      <c r="F621" t="str">
        <f t="shared" si="9"/>
        <v>Rural Unrestricted Access</v>
      </c>
    </row>
    <row r="622" spans="1:6" hidden="1" x14ac:dyDescent="0.25">
      <c r="A622" s="2">
        <v>31</v>
      </c>
      <c r="B622" s="2">
        <v>3</v>
      </c>
      <c r="C622" s="2">
        <v>5</v>
      </c>
      <c r="D622" s="2">
        <v>21</v>
      </c>
      <c r="E622" s="2">
        <v>3.5730900000000003E-2</v>
      </c>
      <c r="F622" t="str">
        <f t="shared" si="9"/>
        <v>Rural Unrestricted Access</v>
      </c>
    </row>
    <row r="623" spans="1:6" hidden="1" x14ac:dyDescent="0.25">
      <c r="A623" s="2">
        <v>31</v>
      </c>
      <c r="B623" s="2">
        <v>3</v>
      </c>
      <c r="C623" s="2">
        <v>5</v>
      </c>
      <c r="D623" s="2">
        <v>22</v>
      </c>
      <c r="E623" s="2">
        <v>3.0742800000000001E-2</v>
      </c>
      <c r="F623" t="str">
        <f t="shared" si="9"/>
        <v>Rural Unrestricted Access</v>
      </c>
    </row>
    <row r="624" spans="1:6" hidden="1" x14ac:dyDescent="0.25">
      <c r="A624" s="2">
        <v>31</v>
      </c>
      <c r="B624" s="2">
        <v>3</v>
      </c>
      <c r="C624" s="2">
        <v>5</v>
      </c>
      <c r="D624" s="2">
        <v>23</v>
      </c>
      <c r="E624" s="2">
        <v>2.3852100000000001E-2</v>
      </c>
      <c r="F624" t="str">
        <f t="shared" si="9"/>
        <v>Rural Unrestricted Access</v>
      </c>
    </row>
    <row r="625" spans="1:6" hidden="1" x14ac:dyDescent="0.25">
      <c r="A625" s="2">
        <v>31</v>
      </c>
      <c r="B625" s="2">
        <v>3</v>
      </c>
      <c r="C625" s="2">
        <v>5</v>
      </c>
      <c r="D625" s="2">
        <v>24</v>
      </c>
      <c r="E625" s="2">
        <v>1.7317699999999998E-2</v>
      </c>
      <c r="F625" t="str">
        <f t="shared" si="9"/>
        <v>Rural Unrestricted Access</v>
      </c>
    </row>
    <row r="626" spans="1:6" hidden="1" x14ac:dyDescent="0.25">
      <c r="A626" s="2">
        <v>31</v>
      </c>
      <c r="B626" s="2">
        <v>4</v>
      </c>
      <c r="C626" s="2">
        <v>2</v>
      </c>
      <c r="D626" s="2">
        <v>1</v>
      </c>
      <c r="E626" s="2">
        <v>2.1473900000000001E-2</v>
      </c>
      <c r="F626" t="str">
        <f t="shared" si="9"/>
        <v>Urban Restricted Access</v>
      </c>
    </row>
    <row r="627" spans="1:6" hidden="1" x14ac:dyDescent="0.25">
      <c r="A627" s="2">
        <v>31</v>
      </c>
      <c r="B627" s="2">
        <v>4</v>
      </c>
      <c r="C627" s="2">
        <v>2</v>
      </c>
      <c r="D627" s="2">
        <v>2</v>
      </c>
      <c r="E627" s="2">
        <v>1.44428E-2</v>
      </c>
      <c r="F627" t="str">
        <f t="shared" si="9"/>
        <v>Urban Restricted Access</v>
      </c>
    </row>
    <row r="628" spans="1:6" hidden="1" x14ac:dyDescent="0.25">
      <c r="A628" s="2">
        <v>31</v>
      </c>
      <c r="B628" s="2">
        <v>4</v>
      </c>
      <c r="C628" s="2">
        <v>2</v>
      </c>
      <c r="D628" s="2">
        <v>3</v>
      </c>
      <c r="E628" s="2">
        <v>1.09684E-2</v>
      </c>
      <c r="F628" t="str">
        <f t="shared" si="9"/>
        <v>Urban Restricted Access</v>
      </c>
    </row>
    <row r="629" spans="1:6" hidden="1" x14ac:dyDescent="0.25">
      <c r="A629" s="2">
        <v>31</v>
      </c>
      <c r="B629" s="2">
        <v>4</v>
      </c>
      <c r="C629" s="2">
        <v>2</v>
      </c>
      <c r="D629" s="2">
        <v>4</v>
      </c>
      <c r="E629" s="2">
        <v>7.4945100000000002E-3</v>
      </c>
      <c r="F629" t="str">
        <f t="shared" si="9"/>
        <v>Urban Restricted Access</v>
      </c>
    </row>
    <row r="630" spans="1:6" hidden="1" x14ac:dyDescent="0.25">
      <c r="A630" s="2">
        <v>31</v>
      </c>
      <c r="B630" s="2">
        <v>4</v>
      </c>
      <c r="C630" s="2">
        <v>2</v>
      </c>
      <c r="D630" s="2">
        <v>5</v>
      </c>
      <c r="E630" s="2">
        <v>6.8385499999999997E-3</v>
      </c>
      <c r="F630" t="str">
        <f t="shared" si="9"/>
        <v>Urban Restricted Access</v>
      </c>
    </row>
    <row r="631" spans="1:6" hidden="1" x14ac:dyDescent="0.25">
      <c r="A631" s="2">
        <v>31</v>
      </c>
      <c r="B631" s="2">
        <v>4</v>
      </c>
      <c r="C631" s="2">
        <v>2</v>
      </c>
      <c r="D631" s="2">
        <v>6</v>
      </c>
      <c r="E631" s="2">
        <v>1.03588E-2</v>
      </c>
      <c r="F631" t="str">
        <f t="shared" si="9"/>
        <v>Urban Restricted Access</v>
      </c>
    </row>
    <row r="632" spans="1:6" hidden="1" x14ac:dyDescent="0.25">
      <c r="A632" s="2">
        <v>31</v>
      </c>
      <c r="B632" s="2">
        <v>4</v>
      </c>
      <c r="C632" s="2">
        <v>2</v>
      </c>
      <c r="D632" s="2">
        <v>7</v>
      </c>
      <c r="E632" s="2">
        <v>1.84304E-2</v>
      </c>
      <c r="F632" t="str">
        <f t="shared" si="9"/>
        <v>Urban Restricted Access</v>
      </c>
    </row>
    <row r="633" spans="1:6" hidden="1" x14ac:dyDescent="0.25">
      <c r="A633" s="2">
        <v>31</v>
      </c>
      <c r="B633" s="2">
        <v>4</v>
      </c>
      <c r="C633" s="2">
        <v>2</v>
      </c>
      <c r="D633" s="2">
        <v>8</v>
      </c>
      <c r="E633" s="2">
        <v>2.6811700000000001E-2</v>
      </c>
      <c r="F633" t="str">
        <f t="shared" si="9"/>
        <v>Urban Restricted Access</v>
      </c>
    </row>
    <row r="634" spans="1:6" hidden="1" x14ac:dyDescent="0.25">
      <c r="A634" s="2">
        <v>31</v>
      </c>
      <c r="B634" s="2">
        <v>4</v>
      </c>
      <c r="C634" s="2">
        <v>2</v>
      </c>
      <c r="D634" s="2">
        <v>9</v>
      </c>
      <c r="E634" s="2">
        <v>3.6385199999999999E-2</v>
      </c>
      <c r="F634" t="str">
        <f t="shared" si="9"/>
        <v>Urban Restricted Access</v>
      </c>
    </row>
    <row r="635" spans="1:6" hidden="1" x14ac:dyDescent="0.25">
      <c r="A635" s="2">
        <v>31</v>
      </c>
      <c r="B635" s="2">
        <v>4</v>
      </c>
      <c r="C635" s="2">
        <v>2</v>
      </c>
      <c r="D635" s="2">
        <v>10</v>
      </c>
      <c r="E635" s="2">
        <v>4.7540699999999998E-2</v>
      </c>
      <c r="F635" t="str">
        <f t="shared" si="9"/>
        <v>Urban Restricted Access</v>
      </c>
    </row>
    <row r="636" spans="1:6" hidden="1" x14ac:dyDescent="0.25">
      <c r="A636" s="2">
        <v>31</v>
      </c>
      <c r="B636" s="2">
        <v>4</v>
      </c>
      <c r="C636" s="2">
        <v>2</v>
      </c>
      <c r="D636" s="2">
        <v>11</v>
      </c>
      <c r="E636" s="2">
        <v>5.7466400000000001E-2</v>
      </c>
      <c r="F636" t="str">
        <f t="shared" si="9"/>
        <v>Urban Restricted Access</v>
      </c>
    </row>
    <row r="637" spans="1:6" hidden="1" x14ac:dyDescent="0.25">
      <c r="A637" s="2">
        <v>31</v>
      </c>
      <c r="B637" s="2">
        <v>4</v>
      </c>
      <c r="C637" s="2">
        <v>2</v>
      </c>
      <c r="D637" s="2">
        <v>12</v>
      </c>
      <c r="E637" s="2">
        <v>6.50786E-2</v>
      </c>
      <c r="F637" t="str">
        <f t="shared" si="9"/>
        <v>Urban Restricted Access</v>
      </c>
    </row>
    <row r="638" spans="1:6" hidden="1" x14ac:dyDescent="0.25">
      <c r="A638" s="2">
        <v>31</v>
      </c>
      <c r="B638" s="2">
        <v>4</v>
      </c>
      <c r="C638" s="2">
        <v>2</v>
      </c>
      <c r="D638" s="2">
        <v>13</v>
      </c>
      <c r="E638" s="2">
        <v>7.1322800000000006E-2</v>
      </c>
      <c r="F638" t="str">
        <f t="shared" si="9"/>
        <v>Urban Restricted Access</v>
      </c>
    </row>
    <row r="639" spans="1:6" hidden="1" x14ac:dyDescent="0.25">
      <c r="A639" s="2">
        <v>31</v>
      </c>
      <c r="B639" s="2">
        <v>4</v>
      </c>
      <c r="C639" s="2">
        <v>2</v>
      </c>
      <c r="D639" s="2">
        <v>14</v>
      </c>
      <c r="E639" s="2">
        <v>7.1491700000000005E-2</v>
      </c>
      <c r="F639" t="str">
        <f t="shared" si="9"/>
        <v>Urban Restricted Access</v>
      </c>
    </row>
    <row r="640" spans="1:6" hidden="1" x14ac:dyDescent="0.25">
      <c r="A640" s="2">
        <v>31</v>
      </c>
      <c r="B640" s="2">
        <v>4</v>
      </c>
      <c r="C640" s="2">
        <v>2</v>
      </c>
      <c r="D640" s="2">
        <v>15</v>
      </c>
      <c r="E640" s="2">
        <v>7.1722599999999997E-2</v>
      </c>
      <c r="F640" t="str">
        <f t="shared" si="9"/>
        <v>Urban Restricted Access</v>
      </c>
    </row>
    <row r="641" spans="1:6" hidden="1" x14ac:dyDescent="0.25">
      <c r="A641" s="2">
        <v>31</v>
      </c>
      <c r="B641" s="2">
        <v>4</v>
      </c>
      <c r="C641" s="2">
        <v>2</v>
      </c>
      <c r="D641" s="2">
        <v>16</v>
      </c>
      <c r="E641" s="2">
        <v>7.2006100000000003E-2</v>
      </c>
      <c r="F641" t="str">
        <f t="shared" si="9"/>
        <v>Urban Restricted Access</v>
      </c>
    </row>
    <row r="642" spans="1:6" hidden="1" x14ac:dyDescent="0.25">
      <c r="A642" s="2">
        <v>31</v>
      </c>
      <c r="B642" s="2">
        <v>4</v>
      </c>
      <c r="C642" s="2">
        <v>2</v>
      </c>
      <c r="D642" s="2">
        <v>17</v>
      </c>
      <c r="E642" s="2">
        <v>7.1148699999999995E-2</v>
      </c>
      <c r="F642" t="str">
        <f t="shared" ref="F642:F705" si="10">IF(B642=$G$2,$H$2,IF(B642=$G$3,$H$3,IF(B642=$G$4,$H$4,IF(B642=$G$5,$H$5,IF(B642=$G$6,$H$6,"other")))))</f>
        <v>Urban Restricted Access</v>
      </c>
    </row>
    <row r="643" spans="1:6" hidden="1" x14ac:dyDescent="0.25">
      <c r="A643" s="2">
        <v>31</v>
      </c>
      <c r="B643" s="2">
        <v>4</v>
      </c>
      <c r="C643" s="2">
        <v>2</v>
      </c>
      <c r="D643" s="2">
        <v>18</v>
      </c>
      <c r="E643" s="2">
        <v>6.7887400000000001E-2</v>
      </c>
      <c r="F643" t="str">
        <f t="shared" si="10"/>
        <v>Urban Restricted Access</v>
      </c>
    </row>
    <row r="644" spans="1:6" hidden="1" x14ac:dyDescent="0.25">
      <c r="A644" s="2">
        <v>31</v>
      </c>
      <c r="B644" s="2">
        <v>4</v>
      </c>
      <c r="C644" s="2">
        <v>2</v>
      </c>
      <c r="D644" s="2">
        <v>19</v>
      </c>
      <c r="E644" s="2">
        <v>6.1771800000000002E-2</v>
      </c>
      <c r="F644" t="str">
        <f t="shared" si="10"/>
        <v>Urban Restricted Access</v>
      </c>
    </row>
    <row r="645" spans="1:6" hidden="1" x14ac:dyDescent="0.25">
      <c r="A645" s="2">
        <v>31</v>
      </c>
      <c r="B645" s="2">
        <v>4</v>
      </c>
      <c r="C645" s="2">
        <v>2</v>
      </c>
      <c r="D645" s="2">
        <v>20</v>
      </c>
      <c r="E645" s="2">
        <v>5.1688199999999997E-2</v>
      </c>
      <c r="F645" t="str">
        <f t="shared" si="10"/>
        <v>Urban Restricted Access</v>
      </c>
    </row>
    <row r="646" spans="1:6" hidden="1" x14ac:dyDescent="0.25">
      <c r="A646" s="2">
        <v>31</v>
      </c>
      <c r="B646" s="2">
        <v>4</v>
      </c>
      <c r="C646" s="2">
        <v>2</v>
      </c>
      <c r="D646" s="2">
        <v>21</v>
      </c>
      <c r="E646" s="2">
        <v>4.2865800000000003E-2</v>
      </c>
      <c r="F646" t="str">
        <f t="shared" si="10"/>
        <v>Urban Restricted Access</v>
      </c>
    </row>
    <row r="647" spans="1:6" hidden="1" x14ac:dyDescent="0.25">
      <c r="A647" s="2">
        <v>31</v>
      </c>
      <c r="B647" s="2">
        <v>4</v>
      </c>
      <c r="C647" s="2">
        <v>2</v>
      </c>
      <c r="D647" s="2">
        <v>22</v>
      </c>
      <c r="E647" s="2">
        <v>3.80302E-2</v>
      </c>
      <c r="F647" t="str">
        <f t="shared" si="10"/>
        <v>Urban Restricted Access</v>
      </c>
    </row>
    <row r="648" spans="1:6" hidden="1" x14ac:dyDescent="0.25">
      <c r="A648" s="2">
        <v>31</v>
      </c>
      <c r="B648" s="2">
        <v>4</v>
      </c>
      <c r="C648" s="2">
        <v>2</v>
      </c>
      <c r="D648" s="2">
        <v>23</v>
      </c>
      <c r="E648" s="2">
        <v>3.2207199999999998E-2</v>
      </c>
      <c r="F648" t="str">
        <f t="shared" si="10"/>
        <v>Urban Restricted Access</v>
      </c>
    </row>
    <row r="649" spans="1:6" hidden="1" x14ac:dyDescent="0.25">
      <c r="A649" s="2">
        <v>31</v>
      </c>
      <c r="B649" s="2">
        <v>4</v>
      </c>
      <c r="C649" s="2">
        <v>2</v>
      </c>
      <c r="D649" s="2">
        <v>24</v>
      </c>
      <c r="E649" s="2">
        <v>2.4567700000000001E-2</v>
      </c>
      <c r="F649" t="str">
        <f t="shared" si="10"/>
        <v>Urban Restricted Access</v>
      </c>
    </row>
    <row r="650" spans="1:6" hidden="1" x14ac:dyDescent="0.25">
      <c r="A650" s="2">
        <v>31</v>
      </c>
      <c r="B650" s="2">
        <v>4</v>
      </c>
      <c r="C650" s="2">
        <v>5</v>
      </c>
      <c r="D650" s="2">
        <v>1</v>
      </c>
      <c r="E650" s="2">
        <v>9.8621100000000003E-3</v>
      </c>
      <c r="F650" t="str">
        <f t="shared" si="10"/>
        <v>Urban Restricted Access</v>
      </c>
    </row>
    <row r="651" spans="1:6" hidden="1" x14ac:dyDescent="0.25">
      <c r="A651" s="2">
        <v>31</v>
      </c>
      <c r="B651" s="2">
        <v>4</v>
      </c>
      <c r="C651" s="2">
        <v>5</v>
      </c>
      <c r="D651" s="2">
        <v>2</v>
      </c>
      <c r="E651" s="2">
        <v>6.2724800000000004E-3</v>
      </c>
      <c r="F651" t="str">
        <f t="shared" si="10"/>
        <v>Urban Restricted Access</v>
      </c>
    </row>
    <row r="652" spans="1:6" hidden="1" x14ac:dyDescent="0.25">
      <c r="A652" s="2">
        <v>31</v>
      </c>
      <c r="B652" s="2">
        <v>4</v>
      </c>
      <c r="C652" s="2">
        <v>5</v>
      </c>
      <c r="D652" s="2">
        <v>3</v>
      </c>
      <c r="E652" s="2">
        <v>5.0576700000000002E-3</v>
      </c>
      <c r="F652" t="str">
        <f t="shared" si="10"/>
        <v>Urban Restricted Access</v>
      </c>
    </row>
    <row r="653" spans="1:6" hidden="1" x14ac:dyDescent="0.25">
      <c r="A653" s="2">
        <v>31</v>
      </c>
      <c r="B653" s="2">
        <v>4</v>
      </c>
      <c r="C653" s="2">
        <v>5</v>
      </c>
      <c r="D653" s="2">
        <v>4</v>
      </c>
      <c r="E653" s="2">
        <v>4.6668600000000001E-3</v>
      </c>
      <c r="F653" t="str">
        <f t="shared" si="10"/>
        <v>Urban Restricted Access</v>
      </c>
    </row>
    <row r="654" spans="1:6" hidden="1" x14ac:dyDescent="0.25">
      <c r="A654" s="2">
        <v>31</v>
      </c>
      <c r="B654" s="2">
        <v>4</v>
      </c>
      <c r="C654" s="2">
        <v>5</v>
      </c>
      <c r="D654" s="2">
        <v>5</v>
      </c>
      <c r="E654" s="2">
        <v>6.9946899999999996E-3</v>
      </c>
      <c r="F654" t="str">
        <f t="shared" si="10"/>
        <v>Urban Restricted Access</v>
      </c>
    </row>
    <row r="655" spans="1:6" hidden="1" x14ac:dyDescent="0.25">
      <c r="A655" s="2">
        <v>31</v>
      </c>
      <c r="B655" s="2">
        <v>4</v>
      </c>
      <c r="C655" s="2">
        <v>5</v>
      </c>
      <c r="D655" s="2">
        <v>6</v>
      </c>
      <c r="E655" s="2">
        <v>1.8494E-2</v>
      </c>
      <c r="F655" t="str">
        <f t="shared" si="10"/>
        <v>Urban Restricted Access</v>
      </c>
    </row>
    <row r="656" spans="1:6" hidden="1" x14ac:dyDescent="0.25">
      <c r="A656" s="2">
        <v>31</v>
      </c>
      <c r="B656" s="2">
        <v>4</v>
      </c>
      <c r="C656" s="2">
        <v>5</v>
      </c>
      <c r="D656" s="2">
        <v>7</v>
      </c>
      <c r="E656" s="2">
        <v>4.5956499999999997E-2</v>
      </c>
      <c r="F656" t="str">
        <f t="shared" si="10"/>
        <v>Urban Restricted Access</v>
      </c>
    </row>
    <row r="657" spans="1:6" hidden="1" x14ac:dyDescent="0.25">
      <c r="A657" s="2">
        <v>31</v>
      </c>
      <c r="B657" s="2">
        <v>4</v>
      </c>
      <c r="C657" s="2">
        <v>5</v>
      </c>
      <c r="D657" s="2">
        <v>8</v>
      </c>
      <c r="E657" s="2">
        <v>6.9644399999999995E-2</v>
      </c>
      <c r="F657" t="str">
        <f t="shared" si="10"/>
        <v>Urban Restricted Access</v>
      </c>
    </row>
    <row r="658" spans="1:6" hidden="1" x14ac:dyDescent="0.25">
      <c r="A658" s="2">
        <v>31</v>
      </c>
      <c r="B658" s="2">
        <v>4</v>
      </c>
      <c r="C658" s="2">
        <v>5</v>
      </c>
      <c r="D658" s="2">
        <v>9</v>
      </c>
      <c r="E658" s="2">
        <v>6.0827899999999997E-2</v>
      </c>
      <c r="F658" t="str">
        <f t="shared" si="10"/>
        <v>Urban Restricted Access</v>
      </c>
    </row>
    <row r="659" spans="1:6" hidden="1" x14ac:dyDescent="0.25">
      <c r="A659" s="2">
        <v>31</v>
      </c>
      <c r="B659" s="2">
        <v>4</v>
      </c>
      <c r="C659" s="2">
        <v>5</v>
      </c>
      <c r="D659" s="2">
        <v>10</v>
      </c>
      <c r="E659" s="2">
        <v>5.0286200000000003E-2</v>
      </c>
      <c r="F659" t="str">
        <f t="shared" si="10"/>
        <v>Urban Restricted Access</v>
      </c>
    </row>
    <row r="660" spans="1:6" hidden="1" x14ac:dyDescent="0.25">
      <c r="A660" s="2">
        <v>31</v>
      </c>
      <c r="B660" s="2">
        <v>4</v>
      </c>
      <c r="C660" s="2">
        <v>5</v>
      </c>
      <c r="D660" s="2">
        <v>11</v>
      </c>
      <c r="E660" s="2">
        <v>4.9935100000000003E-2</v>
      </c>
      <c r="F660" t="str">
        <f t="shared" si="10"/>
        <v>Urban Restricted Access</v>
      </c>
    </row>
    <row r="661" spans="1:6" hidden="1" x14ac:dyDescent="0.25">
      <c r="A661" s="2">
        <v>31</v>
      </c>
      <c r="B661" s="2">
        <v>4</v>
      </c>
      <c r="C661" s="2">
        <v>5</v>
      </c>
      <c r="D661" s="2">
        <v>12</v>
      </c>
      <c r="E661" s="2">
        <v>5.4365400000000001E-2</v>
      </c>
      <c r="F661" t="str">
        <f t="shared" si="10"/>
        <v>Urban Restricted Access</v>
      </c>
    </row>
    <row r="662" spans="1:6" hidden="1" x14ac:dyDescent="0.25">
      <c r="A662" s="2">
        <v>31</v>
      </c>
      <c r="B662" s="2">
        <v>4</v>
      </c>
      <c r="C662" s="2">
        <v>5</v>
      </c>
      <c r="D662" s="2">
        <v>13</v>
      </c>
      <c r="E662" s="2">
        <v>5.7646200000000002E-2</v>
      </c>
      <c r="F662" t="str">
        <f t="shared" si="10"/>
        <v>Urban Restricted Access</v>
      </c>
    </row>
    <row r="663" spans="1:6" hidden="1" x14ac:dyDescent="0.25">
      <c r="A663" s="2">
        <v>31</v>
      </c>
      <c r="B663" s="2">
        <v>4</v>
      </c>
      <c r="C663" s="2">
        <v>5</v>
      </c>
      <c r="D663" s="2">
        <v>14</v>
      </c>
      <c r="E663" s="2">
        <v>5.8031899999999997E-2</v>
      </c>
      <c r="F663" t="str">
        <f t="shared" si="10"/>
        <v>Urban Restricted Access</v>
      </c>
    </row>
    <row r="664" spans="1:6" hidden="1" x14ac:dyDescent="0.25">
      <c r="A664" s="2">
        <v>31</v>
      </c>
      <c r="B664" s="2">
        <v>4</v>
      </c>
      <c r="C664" s="2">
        <v>5</v>
      </c>
      <c r="D664" s="2">
        <v>15</v>
      </c>
      <c r="E664" s="2">
        <v>6.2255400000000002E-2</v>
      </c>
      <c r="F664" t="str">
        <f t="shared" si="10"/>
        <v>Urban Restricted Access</v>
      </c>
    </row>
    <row r="665" spans="1:6" hidden="1" x14ac:dyDescent="0.25">
      <c r="A665" s="2">
        <v>31</v>
      </c>
      <c r="B665" s="2">
        <v>4</v>
      </c>
      <c r="C665" s="2">
        <v>5</v>
      </c>
      <c r="D665" s="2">
        <v>16</v>
      </c>
      <c r="E665" s="2">
        <v>7.1004899999999996E-2</v>
      </c>
      <c r="F665" t="str">
        <f t="shared" si="10"/>
        <v>Urban Restricted Access</v>
      </c>
    </row>
    <row r="666" spans="1:6" hidden="1" x14ac:dyDescent="0.25">
      <c r="A666" s="2">
        <v>31</v>
      </c>
      <c r="B666" s="2">
        <v>4</v>
      </c>
      <c r="C666" s="2">
        <v>5</v>
      </c>
      <c r="D666" s="2">
        <v>17</v>
      </c>
      <c r="E666" s="2">
        <v>7.6972499999999999E-2</v>
      </c>
      <c r="F666" t="str">
        <f t="shared" si="10"/>
        <v>Urban Restricted Access</v>
      </c>
    </row>
    <row r="667" spans="1:6" hidden="1" x14ac:dyDescent="0.25">
      <c r="A667" s="2">
        <v>31</v>
      </c>
      <c r="B667" s="2">
        <v>4</v>
      </c>
      <c r="C667" s="2">
        <v>5</v>
      </c>
      <c r="D667" s="2">
        <v>18</v>
      </c>
      <c r="E667" s="2">
        <v>7.7432000000000001E-2</v>
      </c>
      <c r="F667" t="str">
        <f t="shared" si="10"/>
        <v>Urban Restricted Access</v>
      </c>
    </row>
    <row r="668" spans="1:6" hidden="1" x14ac:dyDescent="0.25">
      <c r="A668" s="2">
        <v>31</v>
      </c>
      <c r="B668" s="2">
        <v>4</v>
      </c>
      <c r="C668" s="2">
        <v>5</v>
      </c>
      <c r="D668" s="2">
        <v>19</v>
      </c>
      <c r="E668" s="2">
        <v>5.9783000000000003E-2</v>
      </c>
      <c r="F668" t="str">
        <f t="shared" si="10"/>
        <v>Urban Restricted Access</v>
      </c>
    </row>
    <row r="669" spans="1:6" hidden="1" x14ac:dyDescent="0.25">
      <c r="A669" s="2">
        <v>31</v>
      </c>
      <c r="B669" s="2">
        <v>4</v>
      </c>
      <c r="C669" s="2">
        <v>5</v>
      </c>
      <c r="D669" s="2">
        <v>20</v>
      </c>
      <c r="E669" s="2">
        <v>4.4392300000000003E-2</v>
      </c>
      <c r="F669" t="str">
        <f t="shared" si="10"/>
        <v>Urban Restricted Access</v>
      </c>
    </row>
    <row r="670" spans="1:6" hidden="1" x14ac:dyDescent="0.25">
      <c r="A670" s="2">
        <v>31</v>
      </c>
      <c r="B670" s="2">
        <v>4</v>
      </c>
      <c r="C670" s="2">
        <v>5</v>
      </c>
      <c r="D670" s="2">
        <v>21</v>
      </c>
      <c r="E670" s="2">
        <v>3.54458E-2</v>
      </c>
      <c r="F670" t="str">
        <f t="shared" si="10"/>
        <v>Urban Restricted Access</v>
      </c>
    </row>
    <row r="671" spans="1:6" hidden="1" x14ac:dyDescent="0.25">
      <c r="A671" s="2">
        <v>31</v>
      </c>
      <c r="B671" s="2">
        <v>4</v>
      </c>
      <c r="C671" s="2">
        <v>5</v>
      </c>
      <c r="D671" s="2">
        <v>22</v>
      </c>
      <c r="E671" s="2">
        <v>3.1823999999999998E-2</v>
      </c>
      <c r="F671" t="str">
        <f t="shared" si="10"/>
        <v>Urban Restricted Access</v>
      </c>
    </row>
    <row r="672" spans="1:6" hidden="1" x14ac:dyDescent="0.25">
      <c r="A672" s="2">
        <v>31</v>
      </c>
      <c r="B672" s="2">
        <v>4</v>
      </c>
      <c r="C672" s="2">
        <v>5</v>
      </c>
      <c r="D672" s="2">
        <v>23</v>
      </c>
      <c r="E672" s="2">
        <v>2.4941899999999999E-2</v>
      </c>
      <c r="F672" t="str">
        <f t="shared" si="10"/>
        <v>Urban Restricted Access</v>
      </c>
    </row>
    <row r="673" spans="1:6" hidden="1" x14ac:dyDescent="0.25">
      <c r="A673" s="2">
        <v>31</v>
      </c>
      <c r="B673" s="2">
        <v>4</v>
      </c>
      <c r="C673" s="2">
        <v>5</v>
      </c>
      <c r="D673" s="2">
        <v>24</v>
      </c>
      <c r="E673" s="2">
        <v>1.79068E-2</v>
      </c>
      <c r="F673" t="str">
        <f t="shared" si="10"/>
        <v>Urban Restricted Access</v>
      </c>
    </row>
    <row r="674" spans="1:6" hidden="1" x14ac:dyDescent="0.25">
      <c r="A674" s="2">
        <v>31</v>
      </c>
      <c r="B674" s="2">
        <v>5</v>
      </c>
      <c r="C674" s="2">
        <v>2</v>
      </c>
      <c r="D674" s="2">
        <v>1</v>
      </c>
      <c r="E674" s="2">
        <v>2.1473900000000001E-2</v>
      </c>
      <c r="F674" t="str">
        <f t="shared" si="10"/>
        <v>Urban Unrestricted Access</v>
      </c>
    </row>
    <row r="675" spans="1:6" hidden="1" x14ac:dyDescent="0.25">
      <c r="A675" s="2">
        <v>31</v>
      </c>
      <c r="B675" s="2">
        <v>5</v>
      </c>
      <c r="C675" s="2">
        <v>2</v>
      </c>
      <c r="D675" s="2">
        <v>2</v>
      </c>
      <c r="E675" s="2">
        <v>1.44428E-2</v>
      </c>
      <c r="F675" t="str">
        <f t="shared" si="10"/>
        <v>Urban Unrestricted Access</v>
      </c>
    </row>
    <row r="676" spans="1:6" hidden="1" x14ac:dyDescent="0.25">
      <c r="A676" s="2">
        <v>31</v>
      </c>
      <c r="B676" s="2">
        <v>5</v>
      </c>
      <c r="C676" s="2">
        <v>2</v>
      </c>
      <c r="D676" s="2">
        <v>3</v>
      </c>
      <c r="E676" s="2">
        <v>1.09684E-2</v>
      </c>
      <c r="F676" t="str">
        <f t="shared" si="10"/>
        <v>Urban Unrestricted Access</v>
      </c>
    </row>
    <row r="677" spans="1:6" hidden="1" x14ac:dyDescent="0.25">
      <c r="A677" s="2">
        <v>31</v>
      </c>
      <c r="B677" s="2">
        <v>5</v>
      </c>
      <c r="C677" s="2">
        <v>2</v>
      </c>
      <c r="D677" s="2">
        <v>4</v>
      </c>
      <c r="E677" s="2">
        <v>7.4945100000000002E-3</v>
      </c>
      <c r="F677" t="str">
        <f t="shared" si="10"/>
        <v>Urban Unrestricted Access</v>
      </c>
    </row>
    <row r="678" spans="1:6" hidden="1" x14ac:dyDescent="0.25">
      <c r="A678" s="2">
        <v>31</v>
      </c>
      <c r="B678" s="2">
        <v>5</v>
      </c>
      <c r="C678" s="2">
        <v>2</v>
      </c>
      <c r="D678" s="2">
        <v>5</v>
      </c>
      <c r="E678" s="2">
        <v>6.8385499999999997E-3</v>
      </c>
      <c r="F678" t="str">
        <f t="shared" si="10"/>
        <v>Urban Unrestricted Access</v>
      </c>
    </row>
    <row r="679" spans="1:6" hidden="1" x14ac:dyDescent="0.25">
      <c r="A679" s="2">
        <v>31</v>
      </c>
      <c r="B679" s="2">
        <v>5</v>
      </c>
      <c r="C679" s="2">
        <v>2</v>
      </c>
      <c r="D679" s="2">
        <v>6</v>
      </c>
      <c r="E679" s="2">
        <v>1.03588E-2</v>
      </c>
      <c r="F679" t="str">
        <f t="shared" si="10"/>
        <v>Urban Unrestricted Access</v>
      </c>
    </row>
    <row r="680" spans="1:6" hidden="1" x14ac:dyDescent="0.25">
      <c r="A680" s="2">
        <v>31</v>
      </c>
      <c r="B680" s="2">
        <v>5</v>
      </c>
      <c r="C680" s="2">
        <v>2</v>
      </c>
      <c r="D680" s="2">
        <v>7</v>
      </c>
      <c r="E680" s="2">
        <v>1.84304E-2</v>
      </c>
      <c r="F680" t="str">
        <f t="shared" si="10"/>
        <v>Urban Unrestricted Access</v>
      </c>
    </row>
    <row r="681" spans="1:6" hidden="1" x14ac:dyDescent="0.25">
      <c r="A681" s="2">
        <v>31</v>
      </c>
      <c r="B681" s="2">
        <v>5</v>
      </c>
      <c r="C681" s="2">
        <v>2</v>
      </c>
      <c r="D681" s="2">
        <v>8</v>
      </c>
      <c r="E681" s="2">
        <v>2.6811700000000001E-2</v>
      </c>
      <c r="F681" t="str">
        <f t="shared" si="10"/>
        <v>Urban Unrestricted Access</v>
      </c>
    </row>
    <row r="682" spans="1:6" hidden="1" x14ac:dyDescent="0.25">
      <c r="A682" s="2">
        <v>31</v>
      </c>
      <c r="B682" s="2">
        <v>5</v>
      </c>
      <c r="C682" s="2">
        <v>2</v>
      </c>
      <c r="D682" s="2">
        <v>9</v>
      </c>
      <c r="E682" s="2">
        <v>3.6385199999999999E-2</v>
      </c>
      <c r="F682" t="str">
        <f t="shared" si="10"/>
        <v>Urban Unrestricted Access</v>
      </c>
    </row>
    <row r="683" spans="1:6" hidden="1" x14ac:dyDescent="0.25">
      <c r="A683" s="2">
        <v>31</v>
      </c>
      <c r="B683" s="2">
        <v>5</v>
      </c>
      <c r="C683" s="2">
        <v>2</v>
      </c>
      <c r="D683" s="2">
        <v>10</v>
      </c>
      <c r="E683" s="2">
        <v>4.7540699999999998E-2</v>
      </c>
      <c r="F683" t="str">
        <f t="shared" si="10"/>
        <v>Urban Unrestricted Access</v>
      </c>
    </row>
    <row r="684" spans="1:6" hidden="1" x14ac:dyDescent="0.25">
      <c r="A684" s="2">
        <v>31</v>
      </c>
      <c r="B684" s="2">
        <v>5</v>
      </c>
      <c r="C684" s="2">
        <v>2</v>
      </c>
      <c r="D684" s="2">
        <v>11</v>
      </c>
      <c r="E684" s="2">
        <v>5.7466400000000001E-2</v>
      </c>
      <c r="F684" t="str">
        <f t="shared" si="10"/>
        <v>Urban Unrestricted Access</v>
      </c>
    </row>
    <row r="685" spans="1:6" hidden="1" x14ac:dyDescent="0.25">
      <c r="A685" s="2">
        <v>31</v>
      </c>
      <c r="B685" s="2">
        <v>5</v>
      </c>
      <c r="C685" s="2">
        <v>2</v>
      </c>
      <c r="D685" s="2">
        <v>12</v>
      </c>
      <c r="E685" s="2">
        <v>6.50786E-2</v>
      </c>
      <c r="F685" t="str">
        <f t="shared" si="10"/>
        <v>Urban Unrestricted Access</v>
      </c>
    </row>
    <row r="686" spans="1:6" hidden="1" x14ac:dyDescent="0.25">
      <c r="A686" s="2">
        <v>31</v>
      </c>
      <c r="B686" s="2">
        <v>5</v>
      </c>
      <c r="C686" s="2">
        <v>2</v>
      </c>
      <c r="D686" s="2">
        <v>13</v>
      </c>
      <c r="E686" s="2">
        <v>7.1322800000000006E-2</v>
      </c>
      <c r="F686" t="str">
        <f t="shared" si="10"/>
        <v>Urban Unrestricted Access</v>
      </c>
    </row>
    <row r="687" spans="1:6" hidden="1" x14ac:dyDescent="0.25">
      <c r="A687" s="2">
        <v>31</v>
      </c>
      <c r="B687" s="2">
        <v>5</v>
      </c>
      <c r="C687" s="2">
        <v>2</v>
      </c>
      <c r="D687" s="2">
        <v>14</v>
      </c>
      <c r="E687" s="2">
        <v>7.1491700000000005E-2</v>
      </c>
      <c r="F687" t="str">
        <f t="shared" si="10"/>
        <v>Urban Unrestricted Access</v>
      </c>
    </row>
    <row r="688" spans="1:6" hidden="1" x14ac:dyDescent="0.25">
      <c r="A688" s="2">
        <v>31</v>
      </c>
      <c r="B688" s="2">
        <v>5</v>
      </c>
      <c r="C688" s="2">
        <v>2</v>
      </c>
      <c r="D688" s="2">
        <v>15</v>
      </c>
      <c r="E688" s="2">
        <v>7.1722599999999997E-2</v>
      </c>
      <c r="F688" t="str">
        <f t="shared" si="10"/>
        <v>Urban Unrestricted Access</v>
      </c>
    </row>
    <row r="689" spans="1:6" hidden="1" x14ac:dyDescent="0.25">
      <c r="A689" s="2">
        <v>31</v>
      </c>
      <c r="B689" s="2">
        <v>5</v>
      </c>
      <c r="C689" s="2">
        <v>2</v>
      </c>
      <c r="D689" s="2">
        <v>16</v>
      </c>
      <c r="E689" s="2">
        <v>7.2006100000000003E-2</v>
      </c>
      <c r="F689" t="str">
        <f t="shared" si="10"/>
        <v>Urban Unrestricted Access</v>
      </c>
    </row>
    <row r="690" spans="1:6" hidden="1" x14ac:dyDescent="0.25">
      <c r="A690" s="2">
        <v>31</v>
      </c>
      <c r="B690" s="2">
        <v>5</v>
      </c>
      <c r="C690" s="2">
        <v>2</v>
      </c>
      <c r="D690" s="2">
        <v>17</v>
      </c>
      <c r="E690" s="2">
        <v>7.1148699999999995E-2</v>
      </c>
      <c r="F690" t="str">
        <f t="shared" si="10"/>
        <v>Urban Unrestricted Access</v>
      </c>
    </row>
    <row r="691" spans="1:6" hidden="1" x14ac:dyDescent="0.25">
      <c r="A691" s="2">
        <v>31</v>
      </c>
      <c r="B691" s="2">
        <v>5</v>
      </c>
      <c r="C691" s="2">
        <v>2</v>
      </c>
      <c r="D691" s="2">
        <v>18</v>
      </c>
      <c r="E691" s="2">
        <v>6.7887400000000001E-2</v>
      </c>
      <c r="F691" t="str">
        <f t="shared" si="10"/>
        <v>Urban Unrestricted Access</v>
      </c>
    </row>
    <row r="692" spans="1:6" hidden="1" x14ac:dyDescent="0.25">
      <c r="A692" s="2">
        <v>31</v>
      </c>
      <c r="B692" s="2">
        <v>5</v>
      </c>
      <c r="C692" s="2">
        <v>2</v>
      </c>
      <c r="D692" s="2">
        <v>19</v>
      </c>
      <c r="E692" s="2">
        <v>6.1771800000000002E-2</v>
      </c>
      <c r="F692" t="str">
        <f t="shared" si="10"/>
        <v>Urban Unrestricted Access</v>
      </c>
    </row>
    <row r="693" spans="1:6" hidden="1" x14ac:dyDescent="0.25">
      <c r="A693" s="2">
        <v>31</v>
      </c>
      <c r="B693" s="2">
        <v>5</v>
      </c>
      <c r="C693" s="2">
        <v>2</v>
      </c>
      <c r="D693" s="2">
        <v>20</v>
      </c>
      <c r="E693" s="2">
        <v>5.1688199999999997E-2</v>
      </c>
      <c r="F693" t="str">
        <f t="shared" si="10"/>
        <v>Urban Unrestricted Access</v>
      </c>
    </row>
    <row r="694" spans="1:6" hidden="1" x14ac:dyDescent="0.25">
      <c r="A694" s="2">
        <v>31</v>
      </c>
      <c r="B694" s="2">
        <v>5</v>
      </c>
      <c r="C694" s="2">
        <v>2</v>
      </c>
      <c r="D694" s="2">
        <v>21</v>
      </c>
      <c r="E694" s="2">
        <v>4.2865800000000003E-2</v>
      </c>
      <c r="F694" t="str">
        <f t="shared" si="10"/>
        <v>Urban Unrestricted Access</v>
      </c>
    </row>
    <row r="695" spans="1:6" hidden="1" x14ac:dyDescent="0.25">
      <c r="A695" s="2">
        <v>31</v>
      </c>
      <c r="B695" s="2">
        <v>5</v>
      </c>
      <c r="C695" s="2">
        <v>2</v>
      </c>
      <c r="D695" s="2">
        <v>22</v>
      </c>
      <c r="E695" s="2">
        <v>3.80302E-2</v>
      </c>
      <c r="F695" t="str">
        <f t="shared" si="10"/>
        <v>Urban Unrestricted Access</v>
      </c>
    </row>
    <row r="696" spans="1:6" hidden="1" x14ac:dyDescent="0.25">
      <c r="A696" s="2">
        <v>31</v>
      </c>
      <c r="B696" s="2">
        <v>5</v>
      </c>
      <c r="C696" s="2">
        <v>2</v>
      </c>
      <c r="D696" s="2">
        <v>23</v>
      </c>
      <c r="E696" s="2">
        <v>3.2207199999999998E-2</v>
      </c>
      <c r="F696" t="str">
        <f t="shared" si="10"/>
        <v>Urban Unrestricted Access</v>
      </c>
    </row>
    <row r="697" spans="1:6" hidden="1" x14ac:dyDescent="0.25">
      <c r="A697" s="2">
        <v>31</v>
      </c>
      <c r="B697" s="2">
        <v>5</v>
      </c>
      <c r="C697" s="2">
        <v>2</v>
      </c>
      <c r="D697" s="2">
        <v>24</v>
      </c>
      <c r="E697" s="2">
        <v>2.4567700000000001E-2</v>
      </c>
      <c r="F697" t="str">
        <f t="shared" si="10"/>
        <v>Urban Unrestricted Access</v>
      </c>
    </row>
    <row r="698" spans="1:6" x14ac:dyDescent="0.25">
      <c r="A698" s="2">
        <v>31</v>
      </c>
      <c r="B698" s="2">
        <v>5</v>
      </c>
      <c r="C698" s="2">
        <v>5</v>
      </c>
      <c r="D698" s="2">
        <v>1</v>
      </c>
      <c r="E698" s="2">
        <v>9.8621100000000003E-3</v>
      </c>
      <c r="F698" t="str">
        <f t="shared" si="10"/>
        <v>Urban Unrestricted Access</v>
      </c>
    </row>
    <row r="699" spans="1:6" x14ac:dyDescent="0.25">
      <c r="A699" s="2">
        <v>31</v>
      </c>
      <c r="B699" s="2">
        <v>5</v>
      </c>
      <c r="C699" s="2">
        <v>5</v>
      </c>
      <c r="D699" s="2">
        <v>2</v>
      </c>
      <c r="E699" s="2">
        <v>6.2724800000000004E-3</v>
      </c>
      <c r="F699" t="str">
        <f t="shared" si="10"/>
        <v>Urban Unrestricted Access</v>
      </c>
    </row>
    <row r="700" spans="1:6" x14ac:dyDescent="0.25">
      <c r="A700" s="2">
        <v>31</v>
      </c>
      <c r="B700" s="2">
        <v>5</v>
      </c>
      <c r="C700" s="2">
        <v>5</v>
      </c>
      <c r="D700" s="2">
        <v>3</v>
      </c>
      <c r="E700" s="2">
        <v>5.0576700000000002E-3</v>
      </c>
      <c r="F700" t="str">
        <f t="shared" si="10"/>
        <v>Urban Unrestricted Access</v>
      </c>
    </row>
    <row r="701" spans="1:6" x14ac:dyDescent="0.25">
      <c r="A701" s="2">
        <v>31</v>
      </c>
      <c r="B701" s="2">
        <v>5</v>
      </c>
      <c r="C701" s="2">
        <v>5</v>
      </c>
      <c r="D701" s="2">
        <v>4</v>
      </c>
      <c r="E701" s="2">
        <v>4.6668600000000001E-3</v>
      </c>
      <c r="F701" t="str">
        <f t="shared" si="10"/>
        <v>Urban Unrestricted Access</v>
      </c>
    </row>
    <row r="702" spans="1:6" x14ac:dyDescent="0.25">
      <c r="A702" s="2">
        <v>31</v>
      </c>
      <c r="B702" s="2">
        <v>5</v>
      </c>
      <c r="C702" s="2">
        <v>5</v>
      </c>
      <c r="D702" s="2">
        <v>5</v>
      </c>
      <c r="E702" s="2">
        <v>6.9946899999999996E-3</v>
      </c>
      <c r="F702" t="str">
        <f t="shared" si="10"/>
        <v>Urban Unrestricted Access</v>
      </c>
    </row>
    <row r="703" spans="1:6" x14ac:dyDescent="0.25">
      <c r="A703" s="2">
        <v>31</v>
      </c>
      <c r="B703" s="2">
        <v>5</v>
      </c>
      <c r="C703" s="2">
        <v>5</v>
      </c>
      <c r="D703" s="2">
        <v>6</v>
      </c>
      <c r="E703" s="2">
        <v>1.8494E-2</v>
      </c>
      <c r="F703" t="str">
        <f t="shared" si="10"/>
        <v>Urban Unrestricted Access</v>
      </c>
    </row>
    <row r="704" spans="1:6" x14ac:dyDescent="0.25">
      <c r="A704" s="2">
        <v>31</v>
      </c>
      <c r="B704" s="2">
        <v>5</v>
      </c>
      <c r="C704" s="2">
        <v>5</v>
      </c>
      <c r="D704" s="2">
        <v>7</v>
      </c>
      <c r="E704" s="2">
        <v>4.5956499999999997E-2</v>
      </c>
      <c r="F704" t="str">
        <f t="shared" si="10"/>
        <v>Urban Unrestricted Access</v>
      </c>
    </row>
    <row r="705" spans="1:6" x14ac:dyDescent="0.25">
      <c r="A705" s="2">
        <v>31</v>
      </c>
      <c r="B705" s="2">
        <v>5</v>
      </c>
      <c r="C705" s="2">
        <v>5</v>
      </c>
      <c r="D705" s="2">
        <v>8</v>
      </c>
      <c r="E705" s="2">
        <v>6.9644399999999995E-2</v>
      </c>
      <c r="F705" t="str">
        <f t="shared" si="10"/>
        <v>Urban Unrestricted Access</v>
      </c>
    </row>
    <row r="706" spans="1:6" x14ac:dyDescent="0.25">
      <c r="A706" s="2">
        <v>31</v>
      </c>
      <c r="B706" s="2">
        <v>5</v>
      </c>
      <c r="C706" s="2">
        <v>5</v>
      </c>
      <c r="D706" s="2">
        <v>9</v>
      </c>
      <c r="E706" s="2">
        <v>6.0827899999999997E-2</v>
      </c>
      <c r="F706" t="str">
        <f t="shared" ref="F706:F769" si="11">IF(B706=$G$2,$H$2,IF(B706=$G$3,$H$3,IF(B706=$G$4,$H$4,IF(B706=$G$5,$H$5,IF(B706=$G$6,$H$6,"other")))))</f>
        <v>Urban Unrestricted Access</v>
      </c>
    </row>
    <row r="707" spans="1:6" x14ac:dyDescent="0.25">
      <c r="A707" s="2">
        <v>31</v>
      </c>
      <c r="B707" s="2">
        <v>5</v>
      </c>
      <c r="C707" s="2">
        <v>5</v>
      </c>
      <c r="D707" s="2">
        <v>10</v>
      </c>
      <c r="E707" s="2">
        <v>5.0286200000000003E-2</v>
      </c>
      <c r="F707" t="str">
        <f t="shared" si="11"/>
        <v>Urban Unrestricted Access</v>
      </c>
    </row>
    <row r="708" spans="1:6" x14ac:dyDescent="0.25">
      <c r="A708" s="2">
        <v>31</v>
      </c>
      <c r="B708" s="2">
        <v>5</v>
      </c>
      <c r="C708" s="2">
        <v>5</v>
      </c>
      <c r="D708" s="2">
        <v>11</v>
      </c>
      <c r="E708" s="2">
        <v>4.9935100000000003E-2</v>
      </c>
      <c r="F708" t="str">
        <f t="shared" si="11"/>
        <v>Urban Unrestricted Access</v>
      </c>
    </row>
    <row r="709" spans="1:6" x14ac:dyDescent="0.25">
      <c r="A709" s="2">
        <v>31</v>
      </c>
      <c r="B709" s="2">
        <v>5</v>
      </c>
      <c r="C709" s="2">
        <v>5</v>
      </c>
      <c r="D709" s="2">
        <v>12</v>
      </c>
      <c r="E709" s="2">
        <v>5.4365400000000001E-2</v>
      </c>
      <c r="F709" t="str">
        <f t="shared" si="11"/>
        <v>Urban Unrestricted Access</v>
      </c>
    </row>
    <row r="710" spans="1:6" x14ac:dyDescent="0.25">
      <c r="A710" s="2">
        <v>31</v>
      </c>
      <c r="B710" s="2">
        <v>5</v>
      </c>
      <c r="C710" s="2">
        <v>5</v>
      </c>
      <c r="D710" s="2">
        <v>13</v>
      </c>
      <c r="E710" s="2">
        <v>5.7646200000000002E-2</v>
      </c>
      <c r="F710" t="str">
        <f t="shared" si="11"/>
        <v>Urban Unrestricted Access</v>
      </c>
    </row>
    <row r="711" spans="1:6" x14ac:dyDescent="0.25">
      <c r="A711" s="2">
        <v>31</v>
      </c>
      <c r="B711" s="2">
        <v>5</v>
      </c>
      <c r="C711" s="2">
        <v>5</v>
      </c>
      <c r="D711" s="2">
        <v>14</v>
      </c>
      <c r="E711" s="2">
        <v>5.8031899999999997E-2</v>
      </c>
      <c r="F711" t="str">
        <f t="shared" si="11"/>
        <v>Urban Unrestricted Access</v>
      </c>
    </row>
    <row r="712" spans="1:6" x14ac:dyDescent="0.25">
      <c r="A712" s="2">
        <v>31</v>
      </c>
      <c r="B712" s="2">
        <v>5</v>
      </c>
      <c r="C712" s="2">
        <v>5</v>
      </c>
      <c r="D712" s="2">
        <v>15</v>
      </c>
      <c r="E712" s="2">
        <v>6.2255400000000002E-2</v>
      </c>
      <c r="F712" t="str">
        <f t="shared" si="11"/>
        <v>Urban Unrestricted Access</v>
      </c>
    </row>
    <row r="713" spans="1:6" x14ac:dyDescent="0.25">
      <c r="A713" s="2">
        <v>31</v>
      </c>
      <c r="B713" s="2">
        <v>5</v>
      </c>
      <c r="C713" s="2">
        <v>5</v>
      </c>
      <c r="D713" s="2">
        <v>16</v>
      </c>
      <c r="E713" s="2">
        <v>7.1004899999999996E-2</v>
      </c>
      <c r="F713" t="str">
        <f t="shared" si="11"/>
        <v>Urban Unrestricted Access</v>
      </c>
    </row>
    <row r="714" spans="1:6" x14ac:dyDescent="0.25">
      <c r="A714" s="2">
        <v>31</v>
      </c>
      <c r="B714" s="2">
        <v>5</v>
      </c>
      <c r="C714" s="2">
        <v>5</v>
      </c>
      <c r="D714" s="2">
        <v>17</v>
      </c>
      <c r="E714" s="2">
        <v>7.6972499999999999E-2</v>
      </c>
      <c r="F714" t="str">
        <f t="shared" si="11"/>
        <v>Urban Unrestricted Access</v>
      </c>
    </row>
    <row r="715" spans="1:6" x14ac:dyDescent="0.25">
      <c r="A715" s="2">
        <v>31</v>
      </c>
      <c r="B715" s="2">
        <v>5</v>
      </c>
      <c r="C715" s="2">
        <v>5</v>
      </c>
      <c r="D715" s="2">
        <v>18</v>
      </c>
      <c r="E715" s="2">
        <v>7.7432000000000001E-2</v>
      </c>
      <c r="F715" t="str">
        <f t="shared" si="11"/>
        <v>Urban Unrestricted Access</v>
      </c>
    </row>
    <row r="716" spans="1:6" x14ac:dyDescent="0.25">
      <c r="A716" s="2">
        <v>31</v>
      </c>
      <c r="B716" s="2">
        <v>5</v>
      </c>
      <c r="C716" s="2">
        <v>5</v>
      </c>
      <c r="D716" s="2">
        <v>19</v>
      </c>
      <c r="E716" s="2">
        <v>5.9783000000000003E-2</v>
      </c>
      <c r="F716" t="str">
        <f t="shared" si="11"/>
        <v>Urban Unrestricted Access</v>
      </c>
    </row>
    <row r="717" spans="1:6" x14ac:dyDescent="0.25">
      <c r="A717" s="2">
        <v>31</v>
      </c>
      <c r="B717" s="2">
        <v>5</v>
      </c>
      <c r="C717" s="2">
        <v>5</v>
      </c>
      <c r="D717" s="2">
        <v>20</v>
      </c>
      <c r="E717" s="2">
        <v>4.4392300000000003E-2</v>
      </c>
      <c r="F717" t="str">
        <f t="shared" si="11"/>
        <v>Urban Unrestricted Access</v>
      </c>
    </row>
    <row r="718" spans="1:6" x14ac:dyDescent="0.25">
      <c r="A718" s="2">
        <v>31</v>
      </c>
      <c r="B718" s="2">
        <v>5</v>
      </c>
      <c r="C718" s="2">
        <v>5</v>
      </c>
      <c r="D718" s="2">
        <v>21</v>
      </c>
      <c r="E718" s="2">
        <v>3.54458E-2</v>
      </c>
      <c r="F718" t="str">
        <f t="shared" si="11"/>
        <v>Urban Unrestricted Access</v>
      </c>
    </row>
    <row r="719" spans="1:6" x14ac:dyDescent="0.25">
      <c r="A719" s="2">
        <v>31</v>
      </c>
      <c r="B719" s="2">
        <v>5</v>
      </c>
      <c r="C719" s="2">
        <v>5</v>
      </c>
      <c r="D719" s="2">
        <v>22</v>
      </c>
      <c r="E719" s="2">
        <v>3.1823999999999998E-2</v>
      </c>
      <c r="F719" t="str">
        <f t="shared" si="11"/>
        <v>Urban Unrestricted Access</v>
      </c>
    </row>
    <row r="720" spans="1:6" x14ac:dyDescent="0.25">
      <c r="A720" s="2">
        <v>31</v>
      </c>
      <c r="B720" s="2">
        <v>5</v>
      </c>
      <c r="C720" s="2">
        <v>5</v>
      </c>
      <c r="D720" s="2">
        <v>23</v>
      </c>
      <c r="E720" s="2">
        <v>2.4941899999999999E-2</v>
      </c>
      <c r="F720" t="str">
        <f t="shared" si="11"/>
        <v>Urban Unrestricted Access</v>
      </c>
    </row>
    <row r="721" spans="1:6" x14ac:dyDescent="0.25">
      <c r="A721" s="2">
        <v>31</v>
      </c>
      <c r="B721" s="2">
        <v>5</v>
      </c>
      <c r="C721" s="2">
        <v>5</v>
      </c>
      <c r="D721" s="2">
        <v>24</v>
      </c>
      <c r="E721" s="2">
        <v>1.79068E-2</v>
      </c>
      <c r="F721" t="str">
        <f t="shared" si="11"/>
        <v>Urban Unrestricted Access</v>
      </c>
    </row>
    <row r="722" spans="1:6" hidden="1" x14ac:dyDescent="0.25">
      <c r="A722" s="2">
        <v>32</v>
      </c>
      <c r="B722" s="2">
        <v>1</v>
      </c>
      <c r="C722" s="2">
        <v>2</v>
      </c>
      <c r="D722" s="2">
        <v>1</v>
      </c>
      <c r="E722" s="2">
        <v>2.1473900000000001E-2</v>
      </c>
      <c r="F722" t="str">
        <f t="shared" si="11"/>
        <v>Off-Network</v>
      </c>
    </row>
    <row r="723" spans="1:6" hidden="1" x14ac:dyDescent="0.25">
      <c r="A723" s="2">
        <v>32</v>
      </c>
      <c r="B723" s="2">
        <v>1</v>
      </c>
      <c r="C723" s="2">
        <v>2</v>
      </c>
      <c r="D723" s="2">
        <v>2</v>
      </c>
      <c r="E723" s="2">
        <v>1.44428E-2</v>
      </c>
      <c r="F723" t="str">
        <f t="shared" si="11"/>
        <v>Off-Network</v>
      </c>
    </row>
    <row r="724" spans="1:6" hidden="1" x14ac:dyDescent="0.25">
      <c r="A724" s="2">
        <v>32</v>
      </c>
      <c r="B724" s="2">
        <v>1</v>
      </c>
      <c r="C724" s="2">
        <v>2</v>
      </c>
      <c r="D724" s="2">
        <v>3</v>
      </c>
      <c r="E724" s="2">
        <v>1.09684E-2</v>
      </c>
      <c r="F724" t="str">
        <f t="shared" si="11"/>
        <v>Off-Network</v>
      </c>
    </row>
    <row r="725" spans="1:6" hidden="1" x14ac:dyDescent="0.25">
      <c r="A725" s="2">
        <v>32</v>
      </c>
      <c r="B725" s="2">
        <v>1</v>
      </c>
      <c r="C725" s="2">
        <v>2</v>
      </c>
      <c r="D725" s="2">
        <v>4</v>
      </c>
      <c r="E725" s="2">
        <v>7.4945100000000002E-3</v>
      </c>
      <c r="F725" t="str">
        <f t="shared" si="11"/>
        <v>Off-Network</v>
      </c>
    </row>
    <row r="726" spans="1:6" hidden="1" x14ac:dyDescent="0.25">
      <c r="A726" s="2">
        <v>32</v>
      </c>
      <c r="B726" s="2">
        <v>1</v>
      </c>
      <c r="C726" s="2">
        <v>2</v>
      </c>
      <c r="D726" s="2">
        <v>5</v>
      </c>
      <c r="E726" s="2">
        <v>6.8385499999999997E-3</v>
      </c>
      <c r="F726" t="str">
        <f t="shared" si="11"/>
        <v>Off-Network</v>
      </c>
    </row>
    <row r="727" spans="1:6" hidden="1" x14ac:dyDescent="0.25">
      <c r="A727" s="2">
        <v>32</v>
      </c>
      <c r="B727" s="2">
        <v>1</v>
      </c>
      <c r="C727" s="2">
        <v>2</v>
      </c>
      <c r="D727" s="2">
        <v>6</v>
      </c>
      <c r="E727" s="2">
        <v>1.03588E-2</v>
      </c>
      <c r="F727" t="str">
        <f t="shared" si="11"/>
        <v>Off-Network</v>
      </c>
    </row>
    <row r="728" spans="1:6" hidden="1" x14ac:dyDescent="0.25">
      <c r="A728" s="2">
        <v>32</v>
      </c>
      <c r="B728" s="2">
        <v>1</v>
      </c>
      <c r="C728" s="2">
        <v>2</v>
      </c>
      <c r="D728" s="2">
        <v>7</v>
      </c>
      <c r="E728" s="2">
        <v>1.84304E-2</v>
      </c>
      <c r="F728" t="str">
        <f t="shared" si="11"/>
        <v>Off-Network</v>
      </c>
    </row>
    <row r="729" spans="1:6" hidden="1" x14ac:dyDescent="0.25">
      <c r="A729" s="2">
        <v>32</v>
      </c>
      <c r="B729" s="2">
        <v>1</v>
      </c>
      <c r="C729" s="2">
        <v>2</v>
      </c>
      <c r="D729" s="2">
        <v>8</v>
      </c>
      <c r="E729" s="2">
        <v>2.6811700000000001E-2</v>
      </c>
      <c r="F729" t="str">
        <f t="shared" si="11"/>
        <v>Off-Network</v>
      </c>
    </row>
    <row r="730" spans="1:6" hidden="1" x14ac:dyDescent="0.25">
      <c r="A730" s="2">
        <v>32</v>
      </c>
      <c r="B730" s="2">
        <v>1</v>
      </c>
      <c r="C730" s="2">
        <v>2</v>
      </c>
      <c r="D730" s="2">
        <v>9</v>
      </c>
      <c r="E730" s="2">
        <v>3.6385199999999999E-2</v>
      </c>
      <c r="F730" t="str">
        <f t="shared" si="11"/>
        <v>Off-Network</v>
      </c>
    </row>
    <row r="731" spans="1:6" hidden="1" x14ac:dyDescent="0.25">
      <c r="A731" s="2">
        <v>32</v>
      </c>
      <c r="B731" s="2">
        <v>1</v>
      </c>
      <c r="C731" s="2">
        <v>2</v>
      </c>
      <c r="D731" s="2">
        <v>10</v>
      </c>
      <c r="E731" s="2">
        <v>4.7540699999999998E-2</v>
      </c>
      <c r="F731" t="str">
        <f t="shared" si="11"/>
        <v>Off-Network</v>
      </c>
    </row>
    <row r="732" spans="1:6" hidden="1" x14ac:dyDescent="0.25">
      <c r="A732" s="2">
        <v>32</v>
      </c>
      <c r="B732" s="2">
        <v>1</v>
      </c>
      <c r="C732" s="2">
        <v>2</v>
      </c>
      <c r="D732" s="2">
        <v>11</v>
      </c>
      <c r="E732" s="2">
        <v>5.7466400000000001E-2</v>
      </c>
      <c r="F732" t="str">
        <f t="shared" si="11"/>
        <v>Off-Network</v>
      </c>
    </row>
    <row r="733" spans="1:6" hidden="1" x14ac:dyDescent="0.25">
      <c r="A733" s="2">
        <v>32</v>
      </c>
      <c r="B733" s="2">
        <v>1</v>
      </c>
      <c r="C733" s="2">
        <v>2</v>
      </c>
      <c r="D733" s="2">
        <v>12</v>
      </c>
      <c r="E733" s="2">
        <v>6.50786E-2</v>
      </c>
      <c r="F733" t="str">
        <f t="shared" si="11"/>
        <v>Off-Network</v>
      </c>
    </row>
    <row r="734" spans="1:6" hidden="1" x14ac:dyDescent="0.25">
      <c r="A734" s="2">
        <v>32</v>
      </c>
      <c r="B734" s="2">
        <v>1</v>
      </c>
      <c r="C734" s="2">
        <v>2</v>
      </c>
      <c r="D734" s="2">
        <v>13</v>
      </c>
      <c r="E734" s="2">
        <v>7.1322800000000006E-2</v>
      </c>
      <c r="F734" t="str">
        <f t="shared" si="11"/>
        <v>Off-Network</v>
      </c>
    </row>
    <row r="735" spans="1:6" hidden="1" x14ac:dyDescent="0.25">
      <c r="A735" s="2">
        <v>32</v>
      </c>
      <c r="B735" s="2">
        <v>1</v>
      </c>
      <c r="C735" s="2">
        <v>2</v>
      </c>
      <c r="D735" s="2">
        <v>14</v>
      </c>
      <c r="E735" s="2">
        <v>7.1491700000000005E-2</v>
      </c>
      <c r="F735" t="str">
        <f t="shared" si="11"/>
        <v>Off-Network</v>
      </c>
    </row>
    <row r="736" spans="1:6" hidden="1" x14ac:dyDescent="0.25">
      <c r="A736" s="2">
        <v>32</v>
      </c>
      <c r="B736" s="2">
        <v>1</v>
      </c>
      <c r="C736" s="2">
        <v>2</v>
      </c>
      <c r="D736" s="2">
        <v>15</v>
      </c>
      <c r="E736" s="2">
        <v>7.1722599999999997E-2</v>
      </c>
      <c r="F736" t="str">
        <f t="shared" si="11"/>
        <v>Off-Network</v>
      </c>
    </row>
    <row r="737" spans="1:6" hidden="1" x14ac:dyDescent="0.25">
      <c r="A737" s="2">
        <v>32</v>
      </c>
      <c r="B737" s="2">
        <v>1</v>
      </c>
      <c r="C737" s="2">
        <v>2</v>
      </c>
      <c r="D737" s="2">
        <v>16</v>
      </c>
      <c r="E737" s="2">
        <v>7.2006100000000003E-2</v>
      </c>
      <c r="F737" t="str">
        <f t="shared" si="11"/>
        <v>Off-Network</v>
      </c>
    </row>
    <row r="738" spans="1:6" hidden="1" x14ac:dyDescent="0.25">
      <c r="A738" s="2">
        <v>32</v>
      </c>
      <c r="B738" s="2">
        <v>1</v>
      </c>
      <c r="C738" s="2">
        <v>2</v>
      </c>
      <c r="D738" s="2">
        <v>17</v>
      </c>
      <c r="E738" s="2">
        <v>7.1148699999999995E-2</v>
      </c>
      <c r="F738" t="str">
        <f t="shared" si="11"/>
        <v>Off-Network</v>
      </c>
    </row>
    <row r="739" spans="1:6" hidden="1" x14ac:dyDescent="0.25">
      <c r="A739" s="2">
        <v>32</v>
      </c>
      <c r="B739" s="2">
        <v>1</v>
      </c>
      <c r="C739" s="2">
        <v>2</v>
      </c>
      <c r="D739" s="2">
        <v>18</v>
      </c>
      <c r="E739" s="2">
        <v>6.7887400000000001E-2</v>
      </c>
      <c r="F739" t="str">
        <f t="shared" si="11"/>
        <v>Off-Network</v>
      </c>
    </row>
    <row r="740" spans="1:6" hidden="1" x14ac:dyDescent="0.25">
      <c r="A740" s="2">
        <v>32</v>
      </c>
      <c r="B740" s="2">
        <v>1</v>
      </c>
      <c r="C740" s="2">
        <v>2</v>
      </c>
      <c r="D740" s="2">
        <v>19</v>
      </c>
      <c r="E740" s="2">
        <v>6.1771800000000002E-2</v>
      </c>
      <c r="F740" t="str">
        <f t="shared" si="11"/>
        <v>Off-Network</v>
      </c>
    </row>
    <row r="741" spans="1:6" hidden="1" x14ac:dyDescent="0.25">
      <c r="A741" s="2">
        <v>32</v>
      </c>
      <c r="B741" s="2">
        <v>1</v>
      </c>
      <c r="C741" s="2">
        <v>2</v>
      </c>
      <c r="D741" s="2">
        <v>20</v>
      </c>
      <c r="E741" s="2">
        <v>5.1688199999999997E-2</v>
      </c>
      <c r="F741" t="str">
        <f t="shared" si="11"/>
        <v>Off-Network</v>
      </c>
    </row>
    <row r="742" spans="1:6" hidden="1" x14ac:dyDescent="0.25">
      <c r="A742" s="2">
        <v>32</v>
      </c>
      <c r="B742" s="2">
        <v>1</v>
      </c>
      <c r="C742" s="2">
        <v>2</v>
      </c>
      <c r="D742" s="2">
        <v>21</v>
      </c>
      <c r="E742" s="2">
        <v>4.2865800000000003E-2</v>
      </c>
      <c r="F742" t="str">
        <f t="shared" si="11"/>
        <v>Off-Network</v>
      </c>
    </row>
    <row r="743" spans="1:6" hidden="1" x14ac:dyDescent="0.25">
      <c r="A743" s="2">
        <v>32</v>
      </c>
      <c r="B743" s="2">
        <v>1</v>
      </c>
      <c r="C743" s="2">
        <v>2</v>
      </c>
      <c r="D743" s="2">
        <v>22</v>
      </c>
      <c r="E743" s="2">
        <v>3.80302E-2</v>
      </c>
      <c r="F743" t="str">
        <f t="shared" si="11"/>
        <v>Off-Network</v>
      </c>
    </row>
    <row r="744" spans="1:6" hidden="1" x14ac:dyDescent="0.25">
      <c r="A744" s="2">
        <v>32</v>
      </c>
      <c r="B744" s="2">
        <v>1</v>
      </c>
      <c r="C744" s="2">
        <v>2</v>
      </c>
      <c r="D744" s="2">
        <v>23</v>
      </c>
      <c r="E744" s="2">
        <v>3.2207199999999998E-2</v>
      </c>
      <c r="F744" t="str">
        <f t="shared" si="11"/>
        <v>Off-Network</v>
      </c>
    </row>
    <row r="745" spans="1:6" hidden="1" x14ac:dyDescent="0.25">
      <c r="A745" s="2">
        <v>32</v>
      </c>
      <c r="B745" s="2">
        <v>1</v>
      </c>
      <c r="C745" s="2">
        <v>2</v>
      </c>
      <c r="D745" s="2">
        <v>24</v>
      </c>
      <c r="E745" s="2">
        <v>2.4567700000000001E-2</v>
      </c>
      <c r="F745" t="str">
        <f t="shared" si="11"/>
        <v>Off-Network</v>
      </c>
    </row>
    <row r="746" spans="1:6" hidden="1" x14ac:dyDescent="0.25">
      <c r="A746" s="2">
        <v>32</v>
      </c>
      <c r="B746" s="2">
        <v>1</v>
      </c>
      <c r="C746" s="2">
        <v>5</v>
      </c>
      <c r="D746" s="2">
        <v>1</v>
      </c>
      <c r="E746" s="2">
        <v>9.8621100000000003E-3</v>
      </c>
      <c r="F746" t="str">
        <f t="shared" si="11"/>
        <v>Off-Network</v>
      </c>
    </row>
    <row r="747" spans="1:6" hidden="1" x14ac:dyDescent="0.25">
      <c r="A747" s="2">
        <v>32</v>
      </c>
      <c r="B747" s="2">
        <v>1</v>
      </c>
      <c r="C747" s="2">
        <v>5</v>
      </c>
      <c r="D747" s="2">
        <v>2</v>
      </c>
      <c r="E747" s="2">
        <v>6.2724800000000004E-3</v>
      </c>
      <c r="F747" t="str">
        <f t="shared" si="11"/>
        <v>Off-Network</v>
      </c>
    </row>
    <row r="748" spans="1:6" hidden="1" x14ac:dyDescent="0.25">
      <c r="A748" s="2">
        <v>32</v>
      </c>
      <c r="B748" s="2">
        <v>1</v>
      </c>
      <c r="C748" s="2">
        <v>5</v>
      </c>
      <c r="D748" s="2">
        <v>3</v>
      </c>
      <c r="E748" s="2">
        <v>5.0576700000000002E-3</v>
      </c>
      <c r="F748" t="str">
        <f t="shared" si="11"/>
        <v>Off-Network</v>
      </c>
    </row>
    <row r="749" spans="1:6" hidden="1" x14ac:dyDescent="0.25">
      <c r="A749" s="2">
        <v>32</v>
      </c>
      <c r="B749" s="2">
        <v>1</v>
      </c>
      <c r="C749" s="2">
        <v>5</v>
      </c>
      <c r="D749" s="2">
        <v>4</v>
      </c>
      <c r="E749" s="2">
        <v>4.6668600000000001E-3</v>
      </c>
      <c r="F749" t="str">
        <f t="shared" si="11"/>
        <v>Off-Network</v>
      </c>
    </row>
    <row r="750" spans="1:6" hidden="1" x14ac:dyDescent="0.25">
      <c r="A750" s="2">
        <v>32</v>
      </c>
      <c r="B750" s="2">
        <v>1</v>
      </c>
      <c r="C750" s="2">
        <v>5</v>
      </c>
      <c r="D750" s="2">
        <v>5</v>
      </c>
      <c r="E750" s="2">
        <v>6.9946899999999996E-3</v>
      </c>
      <c r="F750" t="str">
        <f t="shared" si="11"/>
        <v>Off-Network</v>
      </c>
    </row>
    <row r="751" spans="1:6" hidden="1" x14ac:dyDescent="0.25">
      <c r="A751" s="2">
        <v>32</v>
      </c>
      <c r="B751" s="2">
        <v>1</v>
      </c>
      <c r="C751" s="2">
        <v>5</v>
      </c>
      <c r="D751" s="2">
        <v>6</v>
      </c>
      <c r="E751" s="2">
        <v>1.8494E-2</v>
      </c>
      <c r="F751" t="str">
        <f t="shared" si="11"/>
        <v>Off-Network</v>
      </c>
    </row>
    <row r="752" spans="1:6" hidden="1" x14ac:dyDescent="0.25">
      <c r="A752" s="2">
        <v>32</v>
      </c>
      <c r="B752" s="2">
        <v>1</v>
      </c>
      <c r="C752" s="2">
        <v>5</v>
      </c>
      <c r="D752" s="2">
        <v>7</v>
      </c>
      <c r="E752" s="2">
        <v>4.5956499999999997E-2</v>
      </c>
      <c r="F752" t="str">
        <f t="shared" si="11"/>
        <v>Off-Network</v>
      </c>
    </row>
    <row r="753" spans="1:6" hidden="1" x14ac:dyDescent="0.25">
      <c r="A753" s="2">
        <v>32</v>
      </c>
      <c r="B753" s="2">
        <v>1</v>
      </c>
      <c r="C753" s="2">
        <v>5</v>
      </c>
      <c r="D753" s="2">
        <v>8</v>
      </c>
      <c r="E753" s="2">
        <v>6.9644399999999995E-2</v>
      </c>
      <c r="F753" t="str">
        <f t="shared" si="11"/>
        <v>Off-Network</v>
      </c>
    </row>
    <row r="754" spans="1:6" hidden="1" x14ac:dyDescent="0.25">
      <c r="A754" s="2">
        <v>32</v>
      </c>
      <c r="B754" s="2">
        <v>1</v>
      </c>
      <c r="C754" s="2">
        <v>5</v>
      </c>
      <c r="D754" s="2">
        <v>9</v>
      </c>
      <c r="E754" s="2">
        <v>6.0827899999999997E-2</v>
      </c>
      <c r="F754" t="str">
        <f t="shared" si="11"/>
        <v>Off-Network</v>
      </c>
    </row>
    <row r="755" spans="1:6" hidden="1" x14ac:dyDescent="0.25">
      <c r="A755" s="2">
        <v>32</v>
      </c>
      <c r="B755" s="2">
        <v>1</v>
      </c>
      <c r="C755" s="2">
        <v>5</v>
      </c>
      <c r="D755" s="2">
        <v>10</v>
      </c>
      <c r="E755" s="2">
        <v>5.0286200000000003E-2</v>
      </c>
      <c r="F755" t="str">
        <f t="shared" si="11"/>
        <v>Off-Network</v>
      </c>
    </row>
    <row r="756" spans="1:6" hidden="1" x14ac:dyDescent="0.25">
      <c r="A756" s="2">
        <v>32</v>
      </c>
      <c r="B756" s="2">
        <v>1</v>
      </c>
      <c r="C756" s="2">
        <v>5</v>
      </c>
      <c r="D756" s="2">
        <v>11</v>
      </c>
      <c r="E756" s="2">
        <v>4.9935100000000003E-2</v>
      </c>
      <c r="F756" t="str">
        <f t="shared" si="11"/>
        <v>Off-Network</v>
      </c>
    </row>
    <row r="757" spans="1:6" hidden="1" x14ac:dyDescent="0.25">
      <c r="A757" s="2">
        <v>32</v>
      </c>
      <c r="B757" s="2">
        <v>1</v>
      </c>
      <c r="C757" s="2">
        <v>5</v>
      </c>
      <c r="D757" s="2">
        <v>12</v>
      </c>
      <c r="E757" s="2">
        <v>5.4365400000000001E-2</v>
      </c>
      <c r="F757" t="str">
        <f t="shared" si="11"/>
        <v>Off-Network</v>
      </c>
    </row>
    <row r="758" spans="1:6" hidden="1" x14ac:dyDescent="0.25">
      <c r="A758" s="2">
        <v>32</v>
      </c>
      <c r="B758" s="2">
        <v>1</v>
      </c>
      <c r="C758" s="2">
        <v>5</v>
      </c>
      <c r="D758" s="2">
        <v>13</v>
      </c>
      <c r="E758" s="2">
        <v>5.7646200000000002E-2</v>
      </c>
      <c r="F758" t="str">
        <f t="shared" si="11"/>
        <v>Off-Network</v>
      </c>
    </row>
    <row r="759" spans="1:6" hidden="1" x14ac:dyDescent="0.25">
      <c r="A759" s="2">
        <v>32</v>
      </c>
      <c r="B759" s="2">
        <v>1</v>
      </c>
      <c r="C759" s="2">
        <v>5</v>
      </c>
      <c r="D759" s="2">
        <v>14</v>
      </c>
      <c r="E759" s="2">
        <v>5.8031899999999997E-2</v>
      </c>
      <c r="F759" t="str">
        <f t="shared" si="11"/>
        <v>Off-Network</v>
      </c>
    </row>
    <row r="760" spans="1:6" hidden="1" x14ac:dyDescent="0.25">
      <c r="A760" s="2">
        <v>32</v>
      </c>
      <c r="B760" s="2">
        <v>1</v>
      </c>
      <c r="C760" s="2">
        <v>5</v>
      </c>
      <c r="D760" s="2">
        <v>15</v>
      </c>
      <c r="E760" s="2">
        <v>6.2255400000000002E-2</v>
      </c>
      <c r="F760" t="str">
        <f t="shared" si="11"/>
        <v>Off-Network</v>
      </c>
    </row>
    <row r="761" spans="1:6" hidden="1" x14ac:dyDescent="0.25">
      <c r="A761" s="2">
        <v>32</v>
      </c>
      <c r="B761" s="2">
        <v>1</v>
      </c>
      <c r="C761" s="2">
        <v>5</v>
      </c>
      <c r="D761" s="2">
        <v>16</v>
      </c>
      <c r="E761" s="2">
        <v>7.1004899999999996E-2</v>
      </c>
      <c r="F761" t="str">
        <f t="shared" si="11"/>
        <v>Off-Network</v>
      </c>
    </row>
    <row r="762" spans="1:6" hidden="1" x14ac:dyDescent="0.25">
      <c r="A762" s="2">
        <v>32</v>
      </c>
      <c r="B762" s="2">
        <v>1</v>
      </c>
      <c r="C762" s="2">
        <v>5</v>
      </c>
      <c r="D762" s="2">
        <v>17</v>
      </c>
      <c r="E762" s="2">
        <v>7.6972499999999999E-2</v>
      </c>
      <c r="F762" t="str">
        <f t="shared" si="11"/>
        <v>Off-Network</v>
      </c>
    </row>
    <row r="763" spans="1:6" hidden="1" x14ac:dyDescent="0.25">
      <c r="A763" s="2">
        <v>32</v>
      </c>
      <c r="B763" s="2">
        <v>1</v>
      </c>
      <c r="C763" s="2">
        <v>5</v>
      </c>
      <c r="D763" s="2">
        <v>18</v>
      </c>
      <c r="E763" s="2">
        <v>7.7432000000000001E-2</v>
      </c>
      <c r="F763" t="str">
        <f t="shared" si="11"/>
        <v>Off-Network</v>
      </c>
    </row>
    <row r="764" spans="1:6" hidden="1" x14ac:dyDescent="0.25">
      <c r="A764" s="2">
        <v>32</v>
      </c>
      <c r="B764" s="2">
        <v>1</v>
      </c>
      <c r="C764" s="2">
        <v>5</v>
      </c>
      <c r="D764" s="2">
        <v>19</v>
      </c>
      <c r="E764" s="2">
        <v>5.9783000000000003E-2</v>
      </c>
      <c r="F764" t="str">
        <f t="shared" si="11"/>
        <v>Off-Network</v>
      </c>
    </row>
    <row r="765" spans="1:6" hidden="1" x14ac:dyDescent="0.25">
      <c r="A765" s="2">
        <v>32</v>
      </c>
      <c r="B765" s="2">
        <v>1</v>
      </c>
      <c r="C765" s="2">
        <v>5</v>
      </c>
      <c r="D765" s="2">
        <v>20</v>
      </c>
      <c r="E765" s="2">
        <v>4.4392300000000003E-2</v>
      </c>
      <c r="F765" t="str">
        <f t="shared" si="11"/>
        <v>Off-Network</v>
      </c>
    </row>
    <row r="766" spans="1:6" hidden="1" x14ac:dyDescent="0.25">
      <c r="A766" s="2">
        <v>32</v>
      </c>
      <c r="B766" s="2">
        <v>1</v>
      </c>
      <c r="C766" s="2">
        <v>5</v>
      </c>
      <c r="D766" s="2">
        <v>21</v>
      </c>
      <c r="E766" s="2">
        <v>3.54458E-2</v>
      </c>
      <c r="F766" t="str">
        <f t="shared" si="11"/>
        <v>Off-Network</v>
      </c>
    </row>
    <row r="767" spans="1:6" hidden="1" x14ac:dyDescent="0.25">
      <c r="A767" s="2">
        <v>32</v>
      </c>
      <c r="B767" s="2">
        <v>1</v>
      </c>
      <c r="C767" s="2">
        <v>5</v>
      </c>
      <c r="D767" s="2">
        <v>22</v>
      </c>
      <c r="E767" s="2">
        <v>3.1823999999999998E-2</v>
      </c>
      <c r="F767" t="str">
        <f t="shared" si="11"/>
        <v>Off-Network</v>
      </c>
    </row>
    <row r="768" spans="1:6" hidden="1" x14ac:dyDescent="0.25">
      <c r="A768" s="2">
        <v>32</v>
      </c>
      <c r="B768" s="2">
        <v>1</v>
      </c>
      <c r="C768" s="2">
        <v>5</v>
      </c>
      <c r="D768" s="2">
        <v>23</v>
      </c>
      <c r="E768" s="2">
        <v>2.4941899999999999E-2</v>
      </c>
      <c r="F768" t="str">
        <f t="shared" si="11"/>
        <v>Off-Network</v>
      </c>
    </row>
    <row r="769" spans="1:6" hidden="1" x14ac:dyDescent="0.25">
      <c r="A769" s="2">
        <v>32</v>
      </c>
      <c r="B769" s="2">
        <v>1</v>
      </c>
      <c r="C769" s="2">
        <v>5</v>
      </c>
      <c r="D769" s="2">
        <v>24</v>
      </c>
      <c r="E769" s="2">
        <v>1.79068E-2</v>
      </c>
      <c r="F769" t="str">
        <f t="shared" si="11"/>
        <v>Off-Network</v>
      </c>
    </row>
    <row r="770" spans="1:6" hidden="1" x14ac:dyDescent="0.25">
      <c r="A770" s="2">
        <v>32</v>
      </c>
      <c r="B770" s="2">
        <v>2</v>
      </c>
      <c r="C770" s="2">
        <v>2</v>
      </c>
      <c r="D770" s="2">
        <v>1</v>
      </c>
      <c r="E770" s="2">
        <v>1.64213E-2</v>
      </c>
      <c r="F770" t="str">
        <f t="shared" ref="F770:F833" si="12">IF(B770=$G$2,$H$2,IF(B770=$G$3,$H$3,IF(B770=$G$4,$H$4,IF(B770=$G$5,$H$5,IF(B770=$G$6,$H$6,"other")))))</f>
        <v>Rural Restricted Access</v>
      </c>
    </row>
    <row r="771" spans="1:6" hidden="1" x14ac:dyDescent="0.25">
      <c r="A771" s="2">
        <v>32</v>
      </c>
      <c r="B771" s="2">
        <v>2</v>
      </c>
      <c r="C771" s="2">
        <v>2</v>
      </c>
      <c r="D771" s="2">
        <v>2</v>
      </c>
      <c r="E771" s="2">
        <v>1.11921E-2</v>
      </c>
      <c r="F771" t="str">
        <f t="shared" si="12"/>
        <v>Rural Restricted Access</v>
      </c>
    </row>
    <row r="772" spans="1:6" hidden="1" x14ac:dyDescent="0.25">
      <c r="A772" s="2">
        <v>32</v>
      </c>
      <c r="B772" s="2">
        <v>2</v>
      </c>
      <c r="C772" s="2">
        <v>2</v>
      </c>
      <c r="D772" s="2">
        <v>3</v>
      </c>
      <c r="E772" s="2">
        <v>8.5415000000000005E-3</v>
      </c>
      <c r="F772" t="str">
        <f t="shared" si="12"/>
        <v>Rural Restricted Access</v>
      </c>
    </row>
    <row r="773" spans="1:6" hidden="1" x14ac:dyDescent="0.25">
      <c r="A773" s="2">
        <v>32</v>
      </c>
      <c r="B773" s="2">
        <v>2</v>
      </c>
      <c r="C773" s="2">
        <v>2</v>
      </c>
      <c r="D773" s="2">
        <v>4</v>
      </c>
      <c r="E773" s="2">
        <v>6.7932799999999996E-3</v>
      </c>
      <c r="F773" t="str">
        <f t="shared" si="12"/>
        <v>Rural Restricted Access</v>
      </c>
    </row>
    <row r="774" spans="1:6" hidden="1" x14ac:dyDescent="0.25">
      <c r="A774" s="2">
        <v>32</v>
      </c>
      <c r="B774" s="2">
        <v>2</v>
      </c>
      <c r="C774" s="2">
        <v>2</v>
      </c>
      <c r="D774" s="2">
        <v>5</v>
      </c>
      <c r="E774" s="2">
        <v>7.2189400000000001E-3</v>
      </c>
      <c r="F774" t="str">
        <f t="shared" si="12"/>
        <v>Rural Restricted Access</v>
      </c>
    </row>
    <row r="775" spans="1:6" hidden="1" x14ac:dyDescent="0.25">
      <c r="A775" s="2">
        <v>32</v>
      </c>
      <c r="B775" s="2">
        <v>2</v>
      </c>
      <c r="C775" s="2">
        <v>2</v>
      </c>
      <c r="D775" s="2">
        <v>6</v>
      </c>
      <c r="E775" s="2">
        <v>1.07619E-2</v>
      </c>
      <c r="F775" t="str">
        <f t="shared" si="12"/>
        <v>Rural Restricted Access</v>
      </c>
    </row>
    <row r="776" spans="1:6" hidden="1" x14ac:dyDescent="0.25">
      <c r="A776" s="2">
        <v>32</v>
      </c>
      <c r="B776" s="2">
        <v>2</v>
      </c>
      <c r="C776" s="2">
        <v>2</v>
      </c>
      <c r="D776" s="2">
        <v>7</v>
      </c>
      <c r="E776" s="2">
        <v>1.7680000000000001E-2</v>
      </c>
      <c r="F776" t="str">
        <f t="shared" si="12"/>
        <v>Rural Restricted Access</v>
      </c>
    </row>
    <row r="777" spans="1:6" hidden="1" x14ac:dyDescent="0.25">
      <c r="A777" s="2">
        <v>32</v>
      </c>
      <c r="B777" s="2">
        <v>2</v>
      </c>
      <c r="C777" s="2">
        <v>2</v>
      </c>
      <c r="D777" s="2">
        <v>8</v>
      </c>
      <c r="E777" s="2">
        <v>2.6875099999999999E-2</v>
      </c>
      <c r="F777" t="str">
        <f t="shared" si="12"/>
        <v>Rural Restricted Access</v>
      </c>
    </row>
    <row r="778" spans="1:6" hidden="1" x14ac:dyDescent="0.25">
      <c r="A778" s="2">
        <v>32</v>
      </c>
      <c r="B778" s="2">
        <v>2</v>
      </c>
      <c r="C778" s="2">
        <v>2</v>
      </c>
      <c r="D778" s="2">
        <v>9</v>
      </c>
      <c r="E778" s="2">
        <v>3.8658699999999997E-2</v>
      </c>
      <c r="F778" t="str">
        <f t="shared" si="12"/>
        <v>Rural Restricted Access</v>
      </c>
    </row>
    <row r="779" spans="1:6" hidden="1" x14ac:dyDescent="0.25">
      <c r="A779" s="2">
        <v>32</v>
      </c>
      <c r="B779" s="2">
        <v>2</v>
      </c>
      <c r="C779" s="2">
        <v>2</v>
      </c>
      <c r="D779" s="2">
        <v>10</v>
      </c>
      <c r="E779" s="2">
        <v>5.2238899999999998E-2</v>
      </c>
      <c r="F779" t="str">
        <f t="shared" si="12"/>
        <v>Rural Restricted Access</v>
      </c>
    </row>
    <row r="780" spans="1:6" hidden="1" x14ac:dyDescent="0.25">
      <c r="A780" s="2">
        <v>32</v>
      </c>
      <c r="B780" s="2">
        <v>2</v>
      </c>
      <c r="C780" s="2">
        <v>2</v>
      </c>
      <c r="D780" s="2">
        <v>11</v>
      </c>
      <c r="E780" s="2">
        <v>6.3173900000000005E-2</v>
      </c>
      <c r="F780" t="str">
        <f t="shared" si="12"/>
        <v>Rural Restricted Access</v>
      </c>
    </row>
    <row r="781" spans="1:6" hidden="1" x14ac:dyDescent="0.25">
      <c r="A781" s="2">
        <v>32</v>
      </c>
      <c r="B781" s="2">
        <v>2</v>
      </c>
      <c r="C781" s="2">
        <v>2</v>
      </c>
      <c r="D781" s="2">
        <v>12</v>
      </c>
      <c r="E781" s="2">
        <v>6.9943500000000006E-2</v>
      </c>
      <c r="F781" t="str">
        <f t="shared" si="12"/>
        <v>Rural Restricted Access</v>
      </c>
    </row>
    <row r="782" spans="1:6" hidden="1" x14ac:dyDescent="0.25">
      <c r="A782" s="2">
        <v>32</v>
      </c>
      <c r="B782" s="2">
        <v>2</v>
      </c>
      <c r="C782" s="2">
        <v>2</v>
      </c>
      <c r="D782" s="2">
        <v>13</v>
      </c>
      <c r="E782" s="2">
        <v>7.2933200000000004E-2</v>
      </c>
      <c r="F782" t="str">
        <f t="shared" si="12"/>
        <v>Rural Restricted Access</v>
      </c>
    </row>
    <row r="783" spans="1:6" hidden="1" x14ac:dyDescent="0.25">
      <c r="A783" s="2">
        <v>32</v>
      </c>
      <c r="B783" s="2">
        <v>2</v>
      </c>
      <c r="C783" s="2">
        <v>2</v>
      </c>
      <c r="D783" s="2">
        <v>14</v>
      </c>
      <c r="E783" s="2">
        <v>7.3121800000000001E-2</v>
      </c>
      <c r="F783" t="str">
        <f t="shared" si="12"/>
        <v>Rural Restricted Access</v>
      </c>
    </row>
    <row r="784" spans="1:6" hidden="1" x14ac:dyDescent="0.25">
      <c r="A784" s="2">
        <v>32</v>
      </c>
      <c r="B784" s="2">
        <v>2</v>
      </c>
      <c r="C784" s="2">
        <v>2</v>
      </c>
      <c r="D784" s="2">
        <v>15</v>
      </c>
      <c r="E784" s="2">
        <v>7.3615899999999998E-2</v>
      </c>
      <c r="F784" t="str">
        <f t="shared" si="12"/>
        <v>Rural Restricted Access</v>
      </c>
    </row>
    <row r="785" spans="1:6" hidden="1" x14ac:dyDescent="0.25">
      <c r="A785" s="2">
        <v>32</v>
      </c>
      <c r="B785" s="2">
        <v>2</v>
      </c>
      <c r="C785" s="2">
        <v>2</v>
      </c>
      <c r="D785" s="2">
        <v>16</v>
      </c>
      <c r="E785" s="2">
        <v>7.4460799999999994E-2</v>
      </c>
      <c r="F785" t="str">
        <f t="shared" si="12"/>
        <v>Rural Restricted Access</v>
      </c>
    </row>
    <row r="786" spans="1:6" hidden="1" x14ac:dyDescent="0.25">
      <c r="A786" s="2">
        <v>32</v>
      </c>
      <c r="B786" s="2">
        <v>2</v>
      </c>
      <c r="C786" s="2">
        <v>2</v>
      </c>
      <c r="D786" s="2">
        <v>17</v>
      </c>
      <c r="E786" s="2">
        <v>7.4216500000000005E-2</v>
      </c>
      <c r="F786" t="str">
        <f t="shared" si="12"/>
        <v>Rural Restricted Access</v>
      </c>
    </row>
    <row r="787" spans="1:6" hidden="1" x14ac:dyDescent="0.25">
      <c r="A787" s="2">
        <v>32</v>
      </c>
      <c r="B787" s="2">
        <v>2</v>
      </c>
      <c r="C787" s="2">
        <v>2</v>
      </c>
      <c r="D787" s="2">
        <v>18</v>
      </c>
      <c r="E787" s="2">
        <v>7.0009100000000005E-2</v>
      </c>
      <c r="F787" t="str">
        <f t="shared" si="12"/>
        <v>Rural Restricted Access</v>
      </c>
    </row>
    <row r="788" spans="1:6" hidden="1" x14ac:dyDescent="0.25">
      <c r="A788" s="2">
        <v>32</v>
      </c>
      <c r="B788" s="2">
        <v>2</v>
      </c>
      <c r="C788" s="2">
        <v>2</v>
      </c>
      <c r="D788" s="2">
        <v>19</v>
      </c>
      <c r="E788" s="2">
        <v>6.1403800000000001E-2</v>
      </c>
      <c r="F788" t="str">
        <f t="shared" si="12"/>
        <v>Rural Restricted Access</v>
      </c>
    </row>
    <row r="789" spans="1:6" hidden="1" x14ac:dyDescent="0.25">
      <c r="A789" s="2">
        <v>32</v>
      </c>
      <c r="B789" s="2">
        <v>2</v>
      </c>
      <c r="C789" s="2">
        <v>2</v>
      </c>
      <c r="D789" s="2">
        <v>20</v>
      </c>
      <c r="E789" s="2">
        <v>5.0504300000000002E-2</v>
      </c>
      <c r="F789" t="str">
        <f t="shared" si="12"/>
        <v>Rural Restricted Access</v>
      </c>
    </row>
    <row r="790" spans="1:6" hidden="1" x14ac:dyDescent="0.25">
      <c r="A790" s="2">
        <v>32</v>
      </c>
      <c r="B790" s="2">
        <v>2</v>
      </c>
      <c r="C790" s="2">
        <v>2</v>
      </c>
      <c r="D790" s="2">
        <v>21</v>
      </c>
      <c r="E790" s="2">
        <v>4.1207199999999999E-2</v>
      </c>
      <c r="F790" t="str">
        <f t="shared" si="12"/>
        <v>Rural Restricted Access</v>
      </c>
    </row>
    <row r="791" spans="1:6" hidden="1" x14ac:dyDescent="0.25">
      <c r="A791" s="2">
        <v>32</v>
      </c>
      <c r="B791" s="2">
        <v>2</v>
      </c>
      <c r="C791" s="2">
        <v>2</v>
      </c>
      <c r="D791" s="2">
        <v>22</v>
      </c>
      <c r="E791" s="2">
        <v>3.3637300000000002E-2</v>
      </c>
      <c r="F791" t="str">
        <f t="shared" si="12"/>
        <v>Rural Restricted Access</v>
      </c>
    </row>
    <row r="792" spans="1:6" hidden="1" x14ac:dyDescent="0.25">
      <c r="A792" s="2">
        <v>32</v>
      </c>
      <c r="B792" s="2">
        <v>2</v>
      </c>
      <c r="C792" s="2">
        <v>2</v>
      </c>
      <c r="D792" s="2">
        <v>23</v>
      </c>
      <c r="E792" s="2">
        <v>2.6224299999999999E-2</v>
      </c>
      <c r="F792" t="str">
        <f t="shared" si="12"/>
        <v>Rural Restricted Access</v>
      </c>
    </row>
    <row r="793" spans="1:6" hidden="1" x14ac:dyDescent="0.25">
      <c r="A793" s="2">
        <v>32</v>
      </c>
      <c r="B793" s="2">
        <v>2</v>
      </c>
      <c r="C793" s="2">
        <v>2</v>
      </c>
      <c r="D793" s="2">
        <v>24</v>
      </c>
      <c r="E793" s="2">
        <v>1.9166599999999999E-2</v>
      </c>
      <c r="F793" t="str">
        <f t="shared" si="12"/>
        <v>Rural Restricted Access</v>
      </c>
    </row>
    <row r="794" spans="1:6" hidden="1" x14ac:dyDescent="0.25">
      <c r="A794" s="2">
        <v>32</v>
      </c>
      <c r="B794" s="2">
        <v>2</v>
      </c>
      <c r="C794" s="2">
        <v>5</v>
      </c>
      <c r="D794" s="2">
        <v>1</v>
      </c>
      <c r="E794" s="2">
        <v>1.07741E-2</v>
      </c>
      <c r="F794" t="str">
        <f t="shared" si="12"/>
        <v>Rural Restricted Access</v>
      </c>
    </row>
    <row r="795" spans="1:6" hidden="1" x14ac:dyDescent="0.25">
      <c r="A795" s="2">
        <v>32</v>
      </c>
      <c r="B795" s="2">
        <v>2</v>
      </c>
      <c r="C795" s="2">
        <v>5</v>
      </c>
      <c r="D795" s="2">
        <v>2</v>
      </c>
      <c r="E795" s="2">
        <v>7.6437600000000003E-3</v>
      </c>
      <c r="F795" t="str">
        <f t="shared" si="12"/>
        <v>Rural Restricted Access</v>
      </c>
    </row>
    <row r="796" spans="1:6" hidden="1" x14ac:dyDescent="0.25">
      <c r="A796" s="2">
        <v>32</v>
      </c>
      <c r="B796" s="2">
        <v>2</v>
      </c>
      <c r="C796" s="2">
        <v>5</v>
      </c>
      <c r="D796" s="2">
        <v>3</v>
      </c>
      <c r="E796" s="2">
        <v>6.5464099999999999E-3</v>
      </c>
      <c r="F796" t="str">
        <f t="shared" si="12"/>
        <v>Rural Restricted Access</v>
      </c>
    </row>
    <row r="797" spans="1:6" hidden="1" x14ac:dyDescent="0.25">
      <c r="A797" s="2">
        <v>32</v>
      </c>
      <c r="B797" s="2">
        <v>2</v>
      </c>
      <c r="C797" s="2">
        <v>5</v>
      </c>
      <c r="D797" s="2">
        <v>4</v>
      </c>
      <c r="E797" s="2">
        <v>6.6348600000000002E-3</v>
      </c>
      <c r="F797" t="str">
        <f t="shared" si="12"/>
        <v>Rural Restricted Access</v>
      </c>
    </row>
    <row r="798" spans="1:6" hidden="1" x14ac:dyDescent="0.25">
      <c r="A798" s="2">
        <v>32</v>
      </c>
      <c r="B798" s="2">
        <v>2</v>
      </c>
      <c r="C798" s="2">
        <v>5</v>
      </c>
      <c r="D798" s="2">
        <v>5</v>
      </c>
      <c r="E798" s="2">
        <v>9.5399899999999999E-3</v>
      </c>
      <c r="F798" t="str">
        <f t="shared" si="12"/>
        <v>Rural Restricted Access</v>
      </c>
    </row>
    <row r="799" spans="1:6" hidden="1" x14ac:dyDescent="0.25">
      <c r="A799" s="2">
        <v>32</v>
      </c>
      <c r="B799" s="2">
        <v>2</v>
      </c>
      <c r="C799" s="2">
        <v>5</v>
      </c>
      <c r="D799" s="2">
        <v>6</v>
      </c>
      <c r="E799" s="2">
        <v>2.0055099999999999E-2</v>
      </c>
      <c r="F799" t="str">
        <f t="shared" si="12"/>
        <v>Rural Restricted Access</v>
      </c>
    </row>
    <row r="800" spans="1:6" hidden="1" x14ac:dyDescent="0.25">
      <c r="A800" s="2">
        <v>32</v>
      </c>
      <c r="B800" s="2">
        <v>2</v>
      </c>
      <c r="C800" s="2">
        <v>5</v>
      </c>
      <c r="D800" s="2">
        <v>7</v>
      </c>
      <c r="E800" s="2">
        <v>4.1029499999999997E-2</v>
      </c>
      <c r="F800" t="str">
        <f t="shared" si="12"/>
        <v>Rural Restricted Access</v>
      </c>
    </row>
    <row r="801" spans="1:6" hidden="1" x14ac:dyDescent="0.25">
      <c r="A801" s="2">
        <v>32</v>
      </c>
      <c r="B801" s="2">
        <v>2</v>
      </c>
      <c r="C801" s="2">
        <v>5</v>
      </c>
      <c r="D801" s="2">
        <v>8</v>
      </c>
      <c r="E801" s="2">
        <v>5.7972200000000002E-2</v>
      </c>
      <c r="F801" t="str">
        <f t="shared" si="12"/>
        <v>Rural Restricted Access</v>
      </c>
    </row>
    <row r="802" spans="1:6" hidden="1" x14ac:dyDescent="0.25">
      <c r="A802" s="2">
        <v>32</v>
      </c>
      <c r="B802" s="2">
        <v>2</v>
      </c>
      <c r="C802" s="2">
        <v>5</v>
      </c>
      <c r="D802" s="2">
        <v>9</v>
      </c>
      <c r="E802" s="2">
        <v>5.3471100000000001E-2</v>
      </c>
      <c r="F802" t="str">
        <f t="shared" si="12"/>
        <v>Rural Restricted Access</v>
      </c>
    </row>
    <row r="803" spans="1:6" hidden="1" x14ac:dyDescent="0.25">
      <c r="A803" s="2">
        <v>32</v>
      </c>
      <c r="B803" s="2">
        <v>2</v>
      </c>
      <c r="C803" s="2">
        <v>5</v>
      </c>
      <c r="D803" s="2">
        <v>10</v>
      </c>
      <c r="E803" s="2">
        <v>5.2547799999999999E-2</v>
      </c>
      <c r="F803" t="str">
        <f t="shared" si="12"/>
        <v>Rural Restricted Access</v>
      </c>
    </row>
    <row r="804" spans="1:6" hidden="1" x14ac:dyDescent="0.25">
      <c r="A804" s="2">
        <v>32</v>
      </c>
      <c r="B804" s="2">
        <v>2</v>
      </c>
      <c r="C804" s="2">
        <v>5</v>
      </c>
      <c r="D804" s="2">
        <v>11</v>
      </c>
      <c r="E804" s="2">
        <v>5.5060699999999997E-2</v>
      </c>
      <c r="F804" t="str">
        <f t="shared" si="12"/>
        <v>Rural Restricted Access</v>
      </c>
    </row>
    <row r="805" spans="1:6" hidden="1" x14ac:dyDescent="0.25">
      <c r="A805" s="2">
        <v>32</v>
      </c>
      <c r="B805" s="2">
        <v>2</v>
      </c>
      <c r="C805" s="2">
        <v>5</v>
      </c>
      <c r="D805" s="2">
        <v>12</v>
      </c>
      <c r="E805" s="2">
        <v>5.7674099999999999E-2</v>
      </c>
      <c r="F805" t="str">
        <f t="shared" si="12"/>
        <v>Rural Restricted Access</v>
      </c>
    </row>
    <row r="806" spans="1:6" hidden="1" x14ac:dyDescent="0.25">
      <c r="A806" s="2">
        <v>32</v>
      </c>
      <c r="B806" s="2">
        <v>2</v>
      </c>
      <c r="C806" s="2">
        <v>5</v>
      </c>
      <c r="D806" s="2">
        <v>13</v>
      </c>
      <c r="E806" s="2">
        <v>5.9142899999999998E-2</v>
      </c>
      <c r="F806" t="str">
        <f t="shared" si="12"/>
        <v>Rural Restricted Access</v>
      </c>
    </row>
    <row r="807" spans="1:6" hidden="1" x14ac:dyDescent="0.25">
      <c r="A807" s="2">
        <v>32</v>
      </c>
      <c r="B807" s="2">
        <v>2</v>
      </c>
      <c r="C807" s="2">
        <v>5</v>
      </c>
      <c r="D807" s="2">
        <v>14</v>
      </c>
      <c r="E807" s="2">
        <v>6.0801899999999999E-2</v>
      </c>
      <c r="F807" t="str">
        <f t="shared" si="12"/>
        <v>Rural Restricted Access</v>
      </c>
    </row>
    <row r="808" spans="1:6" hidden="1" x14ac:dyDescent="0.25">
      <c r="A808" s="2">
        <v>32</v>
      </c>
      <c r="B808" s="2">
        <v>2</v>
      </c>
      <c r="C808" s="2">
        <v>5</v>
      </c>
      <c r="D808" s="2">
        <v>15</v>
      </c>
      <c r="E808" s="2">
        <v>6.5298499999999995E-2</v>
      </c>
      <c r="F808" t="str">
        <f t="shared" si="12"/>
        <v>Rural Restricted Access</v>
      </c>
    </row>
    <row r="809" spans="1:6" hidden="1" x14ac:dyDescent="0.25">
      <c r="A809" s="2">
        <v>32</v>
      </c>
      <c r="B809" s="2">
        <v>2</v>
      </c>
      <c r="C809" s="2">
        <v>5</v>
      </c>
      <c r="D809" s="2">
        <v>16</v>
      </c>
      <c r="E809" s="2">
        <v>7.2608199999999998E-2</v>
      </c>
      <c r="F809" t="str">
        <f t="shared" si="12"/>
        <v>Rural Restricted Access</v>
      </c>
    </row>
    <row r="810" spans="1:6" hidden="1" x14ac:dyDescent="0.25">
      <c r="A810" s="2">
        <v>32</v>
      </c>
      <c r="B810" s="2">
        <v>2</v>
      </c>
      <c r="C810" s="2">
        <v>5</v>
      </c>
      <c r="D810" s="2">
        <v>17</v>
      </c>
      <c r="E810" s="2">
        <v>7.7381699999999998E-2</v>
      </c>
      <c r="F810" t="str">
        <f t="shared" si="12"/>
        <v>Rural Restricted Access</v>
      </c>
    </row>
    <row r="811" spans="1:6" hidden="1" x14ac:dyDescent="0.25">
      <c r="A811" s="2">
        <v>32</v>
      </c>
      <c r="B811" s="2">
        <v>2</v>
      </c>
      <c r="C811" s="2">
        <v>5</v>
      </c>
      <c r="D811" s="2">
        <v>18</v>
      </c>
      <c r="E811" s="2">
        <v>7.5481599999999996E-2</v>
      </c>
      <c r="F811" t="str">
        <f t="shared" si="12"/>
        <v>Rural Restricted Access</v>
      </c>
    </row>
    <row r="812" spans="1:6" hidden="1" x14ac:dyDescent="0.25">
      <c r="A812" s="2">
        <v>32</v>
      </c>
      <c r="B812" s="2">
        <v>2</v>
      </c>
      <c r="C812" s="2">
        <v>5</v>
      </c>
      <c r="D812" s="2">
        <v>19</v>
      </c>
      <c r="E812" s="2">
        <v>5.8705899999999998E-2</v>
      </c>
      <c r="F812" t="str">
        <f t="shared" si="12"/>
        <v>Rural Restricted Access</v>
      </c>
    </row>
    <row r="813" spans="1:6" hidden="1" x14ac:dyDescent="0.25">
      <c r="A813" s="2">
        <v>32</v>
      </c>
      <c r="B813" s="2">
        <v>2</v>
      </c>
      <c r="C813" s="2">
        <v>5</v>
      </c>
      <c r="D813" s="2">
        <v>20</v>
      </c>
      <c r="E813" s="2">
        <v>4.3986400000000002E-2</v>
      </c>
      <c r="F813" t="str">
        <f t="shared" si="12"/>
        <v>Rural Restricted Access</v>
      </c>
    </row>
    <row r="814" spans="1:6" hidden="1" x14ac:dyDescent="0.25">
      <c r="A814" s="2">
        <v>32</v>
      </c>
      <c r="B814" s="2">
        <v>2</v>
      </c>
      <c r="C814" s="2">
        <v>5</v>
      </c>
      <c r="D814" s="2">
        <v>21</v>
      </c>
      <c r="E814" s="2">
        <v>3.5730900000000003E-2</v>
      </c>
      <c r="F814" t="str">
        <f t="shared" si="12"/>
        <v>Rural Restricted Access</v>
      </c>
    </row>
    <row r="815" spans="1:6" hidden="1" x14ac:dyDescent="0.25">
      <c r="A815" s="2">
        <v>32</v>
      </c>
      <c r="B815" s="2">
        <v>2</v>
      </c>
      <c r="C815" s="2">
        <v>5</v>
      </c>
      <c r="D815" s="2">
        <v>22</v>
      </c>
      <c r="E815" s="2">
        <v>3.0742800000000001E-2</v>
      </c>
      <c r="F815" t="str">
        <f t="shared" si="12"/>
        <v>Rural Restricted Access</v>
      </c>
    </row>
    <row r="816" spans="1:6" hidden="1" x14ac:dyDescent="0.25">
      <c r="A816" s="2">
        <v>32</v>
      </c>
      <c r="B816" s="2">
        <v>2</v>
      </c>
      <c r="C816" s="2">
        <v>5</v>
      </c>
      <c r="D816" s="2">
        <v>23</v>
      </c>
      <c r="E816" s="2">
        <v>2.3852100000000001E-2</v>
      </c>
      <c r="F816" t="str">
        <f t="shared" si="12"/>
        <v>Rural Restricted Access</v>
      </c>
    </row>
    <row r="817" spans="1:6" hidden="1" x14ac:dyDescent="0.25">
      <c r="A817" s="2">
        <v>32</v>
      </c>
      <c r="B817" s="2">
        <v>2</v>
      </c>
      <c r="C817" s="2">
        <v>5</v>
      </c>
      <c r="D817" s="2">
        <v>24</v>
      </c>
      <c r="E817" s="2">
        <v>1.7317699999999998E-2</v>
      </c>
      <c r="F817" t="str">
        <f t="shared" si="12"/>
        <v>Rural Restricted Access</v>
      </c>
    </row>
    <row r="818" spans="1:6" hidden="1" x14ac:dyDescent="0.25">
      <c r="A818" s="2">
        <v>32</v>
      </c>
      <c r="B818" s="2">
        <v>3</v>
      </c>
      <c r="C818" s="2">
        <v>2</v>
      </c>
      <c r="D818" s="2">
        <v>1</v>
      </c>
      <c r="E818" s="2">
        <v>1.64213E-2</v>
      </c>
      <c r="F818" t="str">
        <f t="shared" si="12"/>
        <v>Rural Unrestricted Access</v>
      </c>
    </row>
    <row r="819" spans="1:6" hidden="1" x14ac:dyDescent="0.25">
      <c r="A819" s="2">
        <v>32</v>
      </c>
      <c r="B819" s="2">
        <v>3</v>
      </c>
      <c r="C819" s="2">
        <v>2</v>
      </c>
      <c r="D819" s="2">
        <v>2</v>
      </c>
      <c r="E819" s="2">
        <v>1.11921E-2</v>
      </c>
      <c r="F819" t="str">
        <f t="shared" si="12"/>
        <v>Rural Unrestricted Access</v>
      </c>
    </row>
    <row r="820" spans="1:6" hidden="1" x14ac:dyDescent="0.25">
      <c r="A820" s="2">
        <v>32</v>
      </c>
      <c r="B820" s="2">
        <v>3</v>
      </c>
      <c r="C820" s="2">
        <v>2</v>
      </c>
      <c r="D820" s="2">
        <v>3</v>
      </c>
      <c r="E820" s="2">
        <v>8.5415000000000005E-3</v>
      </c>
      <c r="F820" t="str">
        <f t="shared" si="12"/>
        <v>Rural Unrestricted Access</v>
      </c>
    </row>
    <row r="821" spans="1:6" hidden="1" x14ac:dyDescent="0.25">
      <c r="A821" s="2">
        <v>32</v>
      </c>
      <c r="B821" s="2">
        <v>3</v>
      </c>
      <c r="C821" s="2">
        <v>2</v>
      </c>
      <c r="D821" s="2">
        <v>4</v>
      </c>
      <c r="E821" s="2">
        <v>6.7932799999999996E-3</v>
      </c>
      <c r="F821" t="str">
        <f t="shared" si="12"/>
        <v>Rural Unrestricted Access</v>
      </c>
    </row>
    <row r="822" spans="1:6" hidden="1" x14ac:dyDescent="0.25">
      <c r="A822" s="2">
        <v>32</v>
      </c>
      <c r="B822" s="2">
        <v>3</v>
      </c>
      <c r="C822" s="2">
        <v>2</v>
      </c>
      <c r="D822" s="2">
        <v>5</v>
      </c>
      <c r="E822" s="2">
        <v>7.2189400000000001E-3</v>
      </c>
      <c r="F822" t="str">
        <f t="shared" si="12"/>
        <v>Rural Unrestricted Access</v>
      </c>
    </row>
    <row r="823" spans="1:6" hidden="1" x14ac:dyDescent="0.25">
      <c r="A823" s="2">
        <v>32</v>
      </c>
      <c r="B823" s="2">
        <v>3</v>
      </c>
      <c r="C823" s="2">
        <v>2</v>
      </c>
      <c r="D823" s="2">
        <v>6</v>
      </c>
      <c r="E823" s="2">
        <v>1.07619E-2</v>
      </c>
      <c r="F823" t="str">
        <f t="shared" si="12"/>
        <v>Rural Unrestricted Access</v>
      </c>
    </row>
    <row r="824" spans="1:6" hidden="1" x14ac:dyDescent="0.25">
      <c r="A824" s="2">
        <v>32</v>
      </c>
      <c r="B824" s="2">
        <v>3</v>
      </c>
      <c r="C824" s="2">
        <v>2</v>
      </c>
      <c r="D824" s="2">
        <v>7</v>
      </c>
      <c r="E824" s="2">
        <v>1.7680000000000001E-2</v>
      </c>
      <c r="F824" t="str">
        <f t="shared" si="12"/>
        <v>Rural Unrestricted Access</v>
      </c>
    </row>
    <row r="825" spans="1:6" hidden="1" x14ac:dyDescent="0.25">
      <c r="A825" s="2">
        <v>32</v>
      </c>
      <c r="B825" s="2">
        <v>3</v>
      </c>
      <c r="C825" s="2">
        <v>2</v>
      </c>
      <c r="D825" s="2">
        <v>8</v>
      </c>
      <c r="E825" s="2">
        <v>2.6875099999999999E-2</v>
      </c>
      <c r="F825" t="str">
        <f t="shared" si="12"/>
        <v>Rural Unrestricted Access</v>
      </c>
    </row>
    <row r="826" spans="1:6" hidden="1" x14ac:dyDescent="0.25">
      <c r="A826" s="2">
        <v>32</v>
      </c>
      <c r="B826" s="2">
        <v>3</v>
      </c>
      <c r="C826" s="2">
        <v>2</v>
      </c>
      <c r="D826" s="2">
        <v>9</v>
      </c>
      <c r="E826" s="2">
        <v>3.8658699999999997E-2</v>
      </c>
      <c r="F826" t="str">
        <f t="shared" si="12"/>
        <v>Rural Unrestricted Access</v>
      </c>
    </row>
    <row r="827" spans="1:6" hidden="1" x14ac:dyDescent="0.25">
      <c r="A827" s="2">
        <v>32</v>
      </c>
      <c r="B827" s="2">
        <v>3</v>
      </c>
      <c r="C827" s="2">
        <v>2</v>
      </c>
      <c r="D827" s="2">
        <v>10</v>
      </c>
      <c r="E827" s="2">
        <v>5.2238899999999998E-2</v>
      </c>
      <c r="F827" t="str">
        <f t="shared" si="12"/>
        <v>Rural Unrestricted Access</v>
      </c>
    </row>
    <row r="828" spans="1:6" hidden="1" x14ac:dyDescent="0.25">
      <c r="A828" s="2">
        <v>32</v>
      </c>
      <c r="B828" s="2">
        <v>3</v>
      </c>
      <c r="C828" s="2">
        <v>2</v>
      </c>
      <c r="D828" s="2">
        <v>11</v>
      </c>
      <c r="E828" s="2">
        <v>6.3173900000000005E-2</v>
      </c>
      <c r="F828" t="str">
        <f t="shared" si="12"/>
        <v>Rural Unrestricted Access</v>
      </c>
    </row>
    <row r="829" spans="1:6" hidden="1" x14ac:dyDescent="0.25">
      <c r="A829" s="2">
        <v>32</v>
      </c>
      <c r="B829" s="2">
        <v>3</v>
      </c>
      <c r="C829" s="2">
        <v>2</v>
      </c>
      <c r="D829" s="2">
        <v>12</v>
      </c>
      <c r="E829" s="2">
        <v>6.9943500000000006E-2</v>
      </c>
      <c r="F829" t="str">
        <f t="shared" si="12"/>
        <v>Rural Unrestricted Access</v>
      </c>
    </row>
    <row r="830" spans="1:6" hidden="1" x14ac:dyDescent="0.25">
      <c r="A830" s="2">
        <v>32</v>
      </c>
      <c r="B830" s="2">
        <v>3</v>
      </c>
      <c r="C830" s="2">
        <v>2</v>
      </c>
      <c r="D830" s="2">
        <v>13</v>
      </c>
      <c r="E830" s="2">
        <v>7.2933200000000004E-2</v>
      </c>
      <c r="F830" t="str">
        <f t="shared" si="12"/>
        <v>Rural Unrestricted Access</v>
      </c>
    </row>
    <row r="831" spans="1:6" hidden="1" x14ac:dyDescent="0.25">
      <c r="A831" s="2">
        <v>32</v>
      </c>
      <c r="B831" s="2">
        <v>3</v>
      </c>
      <c r="C831" s="2">
        <v>2</v>
      </c>
      <c r="D831" s="2">
        <v>14</v>
      </c>
      <c r="E831" s="2">
        <v>7.3121800000000001E-2</v>
      </c>
      <c r="F831" t="str">
        <f t="shared" si="12"/>
        <v>Rural Unrestricted Access</v>
      </c>
    </row>
    <row r="832" spans="1:6" hidden="1" x14ac:dyDescent="0.25">
      <c r="A832" s="2">
        <v>32</v>
      </c>
      <c r="B832" s="2">
        <v>3</v>
      </c>
      <c r="C832" s="2">
        <v>2</v>
      </c>
      <c r="D832" s="2">
        <v>15</v>
      </c>
      <c r="E832" s="2">
        <v>7.3615899999999998E-2</v>
      </c>
      <c r="F832" t="str">
        <f t="shared" si="12"/>
        <v>Rural Unrestricted Access</v>
      </c>
    </row>
    <row r="833" spans="1:6" hidden="1" x14ac:dyDescent="0.25">
      <c r="A833" s="2">
        <v>32</v>
      </c>
      <c r="B833" s="2">
        <v>3</v>
      </c>
      <c r="C833" s="2">
        <v>2</v>
      </c>
      <c r="D833" s="2">
        <v>16</v>
      </c>
      <c r="E833" s="2">
        <v>7.4460799999999994E-2</v>
      </c>
      <c r="F833" t="str">
        <f t="shared" si="12"/>
        <v>Rural Unrestricted Access</v>
      </c>
    </row>
    <row r="834" spans="1:6" hidden="1" x14ac:dyDescent="0.25">
      <c r="A834" s="2">
        <v>32</v>
      </c>
      <c r="B834" s="2">
        <v>3</v>
      </c>
      <c r="C834" s="2">
        <v>2</v>
      </c>
      <c r="D834" s="2">
        <v>17</v>
      </c>
      <c r="E834" s="2">
        <v>7.4216500000000005E-2</v>
      </c>
      <c r="F834" t="str">
        <f t="shared" ref="F834:F897" si="13">IF(B834=$G$2,$H$2,IF(B834=$G$3,$H$3,IF(B834=$G$4,$H$4,IF(B834=$G$5,$H$5,IF(B834=$G$6,$H$6,"other")))))</f>
        <v>Rural Unrestricted Access</v>
      </c>
    </row>
    <row r="835" spans="1:6" hidden="1" x14ac:dyDescent="0.25">
      <c r="A835" s="2">
        <v>32</v>
      </c>
      <c r="B835" s="2">
        <v>3</v>
      </c>
      <c r="C835" s="2">
        <v>2</v>
      </c>
      <c r="D835" s="2">
        <v>18</v>
      </c>
      <c r="E835" s="2">
        <v>7.0009100000000005E-2</v>
      </c>
      <c r="F835" t="str">
        <f t="shared" si="13"/>
        <v>Rural Unrestricted Access</v>
      </c>
    </row>
    <row r="836" spans="1:6" hidden="1" x14ac:dyDescent="0.25">
      <c r="A836" s="2">
        <v>32</v>
      </c>
      <c r="B836" s="2">
        <v>3</v>
      </c>
      <c r="C836" s="2">
        <v>2</v>
      </c>
      <c r="D836" s="2">
        <v>19</v>
      </c>
      <c r="E836" s="2">
        <v>6.1403800000000001E-2</v>
      </c>
      <c r="F836" t="str">
        <f t="shared" si="13"/>
        <v>Rural Unrestricted Access</v>
      </c>
    </row>
    <row r="837" spans="1:6" hidden="1" x14ac:dyDescent="0.25">
      <c r="A837" s="2">
        <v>32</v>
      </c>
      <c r="B837" s="2">
        <v>3</v>
      </c>
      <c r="C837" s="2">
        <v>2</v>
      </c>
      <c r="D837" s="2">
        <v>20</v>
      </c>
      <c r="E837" s="2">
        <v>5.0504300000000002E-2</v>
      </c>
      <c r="F837" t="str">
        <f t="shared" si="13"/>
        <v>Rural Unrestricted Access</v>
      </c>
    </row>
    <row r="838" spans="1:6" hidden="1" x14ac:dyDescent="0.25">
      <c r="A838" s="2">
        <v>32</v>
      </c>
      <c r="B838" s="2">
        <v>3</v>
      </c>
      <c r="C838" s="2">
        <v>2</v>
      </c>
      <c r="D838" s="2">
        <v>21</v>
      </c>
      <c r="E838" s="2">
        <v>4.1207199999999999E-2</v>
      </c>
      <c r="F838" t="str">
        <f t="shared" si="13"/>
        <v>Rural Unrestricted Access</v>
      </c>
    </row>
    <row r="839" spans="1:6" hidden="1" x14ac:dyDescent="0.25">
      <c r="A839" s="2">
        <v>32</v>
      </c>
      <c r="B839" s="2">
        <v>3</v>
      </c>
      <c r="C839" s="2">
        <v>2</v>
      </c>
      <c r="D839" s="2">
        <v>22</v>
      </c>
      <c r="E839" s="2">
        <v>3.3637300000000002E-2</v>
      </c>
      <c r="F839" t="str">
        <f t="shared" si="13"/>
        <v>Rural Unrestricted Access</v>
      </c>
    </row>
    <row r="840" spans="1:6" hidden="1" x14ac:dyDescent="0.25">
      <c r="A840" s="2">
        <v>32</v>
      </c>
      <c r="B840" s="2">
        <v>3</v>
      </c>
      <c r="C840" s="2">
        <v>2</v>
      </c>
      <c r="D840" s="2">
        <v>23</v>
      </c>
      <c r="E840" s="2">
        <v>2.6224299999999999E-2</v>
      </c>
      <c r="F840" t="str">
        <f t="shared" si="13"/>
        <v>Rural Unrestricted Access</v>
      </c>
    </row>
    <row r="841" spans="1:6" hidden="1" x14ac:dyDescent="0.25">
      <c r="A841" s="2">
        <v>32</v>
      </c>
      <c r="B841" s="2">
        <v>3</v>
      </c>
      <c r="C841" s="2">
        <v>2</v>
      </c>
      <c r="D841" s="2">
        <v>24</v>
      </c>
      <c r="E841" s="2">
        <v>1.9166599999999999E-2</v>
      </c>
      <c r="F841" t="str">
        <f t="shared" si="13"/>
        <v>Rural Unrestricted Access</v>
      </c>
    </row>
    <row r="842" spans="1:6" hidden="1" x14ac:dyDescent="0.25">
      <c r="A842" s="2">
        <v>32</v>
      </c>
      <c r="B842" s="2">
        <v>3</v>
      </c>
      <c r="C842" s="2">
        <v>5</v>
      </c>
      <c r="D842" s="2">
        <v>1</v>
      </c>
      <c r="E842" s="2">
        <v>1.07741E-2</v>
      </c>
      <c r="F842" t="str">
        <f t="shared" si="13"/>
        <v>Rural Unrestricted Access</v>
      </c>
    </row>
    <row r="843" spans="1:6" hidden="1" x14ac:dyDescent="0.25">
      <c r="A843" s="2">
        <v>32</v>
      </c>
      <c r="B843" s="2">
        <v>3</v>
      </c>
      <c r="C843" s="2">
        <v>5</v>
      </c>
      <c r="D843" s="2">
        <v>2</v>
      </c>
      <c r="E843" s="2">
        <v>7.6437600000000003E-3</v>
      </c>
      <c r="F843" t="str">
        <f t="shared" si="13"/>
        <v>Rural Unrestricted Access</v>
      </c>
    </row>
    <row r="844" spans="1:6" hidden="1" x14ac:dyDescent="0.25">
      <c r="A844" s="2">
        <v>32</v>
      </c>
      <c r="B844" s="2">
        <v>3</v>
      </c>
      <c r="C844" s="2">
        <v>5</v>
      </c>
      <c r="D844" s="2">
        <v>3</v>
      </c>
      <c r="E844" s="2">
        <v>6.5464099999999999E-3</v>
      </c>
      <c r="F844" t="str">
        <f t="shared" si="13"/>
        <v>Rural Unrestricted Access</v>
      </c>
    </row>
    <row r="845" spans="1:6" hidden="1" x14ac:dyDescent="0.25">
      <c r="A845" s="2">
        <v>32</v>
      </c>
      <c r="B845" s="2">
        <v>3</v>
      </c>
      <c r="C845" s="2">
        <v>5</v>
      </c>
      <c r="D845" s="2">
        <v>4</v>
      </c>
      <c r="E845" s="2">
        <v>6.6348600000000002E-3</v>
      </c>
      <c r="F845" t="str">
        <f t="shared" si="13"/>
        <v>Rural Unrestricted Access</v>
      </c>
    </row>
    <row r="846" spans="1:6" hidden="1" x14ac:dyDescent="0.25">
      <c r="A846" s="2">
        <v>32</v>
      </c>
      <c r="B846" s="2">
        <v>3</v>
      </c>
      <c r="C846" s="2">
        <v>5</v>
      </c>
      <c r="D846" s="2">
        <v>5</v>
      </c>
      <c r="E846" s="2">
        <v>9.5399899999999999E-3</v>
      </c>
      <c r="F846" t="str">
        <f t="shared" si="13"/>
        <v>Rural Unrestricted Access</v>
      </c>
    </row>
    <row r="847" spans="1:6" hidden="1" x14ac:dyDescent="0.25">
      <c r="A847" s="2">
        <v>32</v>
      </c>
      <c r="B847" s="2">
        <v>3</v>
      </c>
      <c r="C847" s="2">
        <v>5</v>
      </c>
      <c r="D847" s="2">
        <v>6</v>
      </c>
      <c r="E847" s="2">
        <v>2.0055099999999999E-2</v>
      </c>
      <c r="F847" t="str">
        <f t="shared" si="13"/>
        <v>Rural Unrestricted Access</v>
      </c>
    </row>
    <row r="848" spans="1:6" hidden="1" x14ac:dyDescent="0.25">
      <c r="A848" s="2">
        <v>32</v>
      </c>
      <c r="B848" s="2">
        <v>3</v>
      </c>
      <c r="C848" s="2">
        <v>5</v>
      </c>
      <c r="D848" s="2">
        <v>7</v>
      </c>
      <c r="E848" s="2">
        <v>4.1029499999999997E-2</v>
      </c>
      <c r="F848" t="str">
        <f t="shared" si="13"/>
        <v>Rural Unrestricted Access</v>
      </c>
    </row>
    <row r="849" spans="1:6" hidden="1" x14ac:dyDescent="0.25">
      <c r="A849" s="2">
        <v>32</v>
      </c>
      <c r="B849" s="2">
        <v>3</v>
      </c>
      <c r="C849" s="2">
        <v>5</v>
      </c>
      <c r="D849" s="2">
        <v>8</v>
      </c>
      <c r="E849" s="2">
        <v>5.7972200000000002E-2</v>
      </c>
      <c r="F849" t="str">
        <f t="shared" si="13"/>
        <v>Rural Unrestricted Access</v>
      </c>
    </row>
    <row r="850" spans="1:6" hidden="1" x14ac:dyDescent="0.25">
      <c r="A850" s="2">
        <v>32</v>
      </c>
      <c r="B850" s="2">
        <v>3</v>
      </c>
      <c r="C850" s="2">
        <v>5</v>
      </c>
      <c r="D850" s="2">
        <v>9</v>
      </c>
      <c r="E850" s="2">
        <v>5.3471100000000001E-2</v>
      </c>
      <c r="F850" t="str">
        <f t="shared" si="13"/>
        <v>Rural Unrestricted Access</v>
      </c>
    </row>
    <row r="851" spans="1:6" hidden="1" x14ac:dyDescent="0.25">
      <c r="A851" s="2">
        <v>32</v>
      </c>
      <c r="B851" s="2">
        <v>3</v>
      </c>
      <c r="C851" s="2">
        <v>5</v>
      </c>
      <c r="D851" s="2">
        <v>10</v>
      </c>
      <c r="E851" s="2">
        <v>5.2547799999999999E-2</v>
      </c>
      <c r="F851" t="str">
        <f t="shared" si="13"/>
        <v>Rural Unrestricted Access</v>
      </c>
    </row>
    <row r="852" spans="1:6" hidden="1" x14ac:dyDescent="0.25">
      <c r="A852" s="2">
        <v>32</v>
      </c>
      <c r="B852" s="2">
        <v>3</v>
      </c>
      <c r="C852" s="2">
        <v>5</v>
      </c>
      <c r="D852" s="2">
        <v>11</v>
      </c>
      <c r="E852" s="2">
        <v>5.5060699999999997E-2</v>
      </c>
      <c r="F852" t="str">
        <f t="shared" si="13"/>
        <v>Rural Unrestricted Access</v>
      </c>
    </row>
    <row r="853" spans="1:6" hidden="1" x14ac:dyDescent="0.25">
      <c r="A853" s="2">
        <v>32</v>
      </c>
      <c r="B853" s="2">
        <v>3</v>
      </c>
      <c r="C853" s="2">
        <v>5</v>
      </c>
      <c r="D853" s="2">
        <v>12</v>
      </c>
      <c r="E853" s="2">
        <v>5.7674099999999999E-2</v>
      </c>
      <c r="F853" t="str">
        <f t="shared" si="13"/>
        <v>Rural Unrestricted Access</v>
      </c>
    </row>
    <row r="854" spans="1:6" hidden="1" x14ac:dyDescent="0.25">
      <c r="A854" s="2">
        <v>32</v>
      </c>
      <c r="B854" s="2">
        <v>3</v>
      </c>
      <c r="C854" s="2">
        <v>5</v>
      </c>
      <c r="D854" s="2">
        <v>13</v>
      </c>
      <c r="E854" s="2">
        <v>5.9142899999999998E-2</v>
      </c>
      <c r="F854" t="str">
        <f t="shared" si="13"/>
        <v>Rural Unrestricted Access</v>
      </c>
    </row>
    <row r="855" spans="1:6" hidden="1" x14ac:dyDescent="0.25">
      <c r="A855" s="2">
        <v>32</v>
      </c>
      <c r="B855" s="2">
        <v>3</v>
      </c>
      <c r="C855" s="2">
        <v>5</v>
      </c>
      <c r="D855" s="2">
        <v>14</v>
      </c>
      <c r="E855" s="2">
        <v>6.0801899999999999E-2</v>
      </c>
      <c r="F855" t="str">
        <f t="shared" si="13"/>
        <v>Rural Unrestricted Access</v>
      </c>
    </row>
    <row r="856" spans="1:6" hidden="1" x14ac:dyDescent="0.25">
      <c r="A856" s="2">
        <v>32</v>
      </c>
      <c r="B856" s="2">
        <v>3</v>
      </c>
      <c r="C856" s="2">
        <v>5</v>
      </c>
      <c r="D856" s="2">
        <v>15</v>
      </c>
      <c r="E856" s="2">
        <v>6.5298499999999995E-2</v>
      </c>
      <c r="F856" t="str">
        <f t="shared" si="13"/>
        <v>Rural Unrestricted Access</v>
      </c>
    </row>
    <row r="857" spans="1:6" hidden="1" x14ac:dyDescent="0.25">
      <c r="A857" s="2">
        <v>32</v>
      </c>
      <c r="B857" s="2">
        <v>3</v>
      </c>
      <c r="C857" s="2">
        <v>5</v>
      </c>
      <c r="D857" s="2">
        <v>16</v>
      </c>
      <c r="E857" s="2">
        <v>7.2608199999999998E-2</v>
      </c>
      <c r="F857" t="str">
        <f t="shared" si="13"/>
        <v>Rural Unrestricted Access</v>
      </c>
    </row>
    <row r="858" spans="1:6" hidden="1" x14ac:dyDescent="0.25">
      <c r="A858" s="2">
        <v>32</v>
      </c>
      <c r="B858" s="2">
        <v>3</v>
      </c>
      <c r="C858" s="2">
        <v>5</v>
      </c>
      <c r="D858" s="2">
        <v>17</v>
      </c>
      <c r="E858" s="2">
        <v>7.7381699999999998E-2</v>
      </c>
      <c r="F858" t="str">
        <f t="shared" si="13"/>
        <v>Rural Unrestricted Access</v>
      </c>
    </row>
    <row r="859" spans="1:6" hidden="1" x14ac:dyDescent="0.25">
      <c r="A859" s="2">
        <v>32</v>
      </c>
      <c r="B859" s="2">
        <v>3</v>
      </c>
      <c r="C859" s="2">
        <v>5</v>
      </c>
      <c r="D859" s="2">
        <v>18</v>
      </c>
      <c r="E859" s="2">
        <v>7.5481599999999996E-2</v>
      </c>
      <c r="F859" t="str">
        <f t="shared" si="13"/>
        <v>Rural Unrestricted Access</v>
      </c>
    </row>
    <row r="860" spans="1:6" hidden="1" x14ac:dyDescent="0.25">
      <c r="A860" s="2">
        <v>32</v>
      </c>
      <c r="B860" s="2">
        <v>3</v>
      </c>
      <c r="C860" s="2">
        <v>5</v>
      </c>
      <c r="D860" s="2">
        <v>19</v>
      </c>
      <c r="E860" s="2">
        <v>5.8705899999999998E-2</v>
      </c>
      <c r="F860" t="str">
        <f t="shared" si="13"/>
        <v>Rural Unrestricted Access</v>
      </c>
    </row>
    <row r="861" spans="1:6" hidden="1" x14ac:dyDescent="0.25">
      <c r="A861" s="2">
        <v>32</v>
      </c>
      <c r="B861" s="2">
        <v>3</v>
      </c>
      <c r="C861" s="2">
        <v>5</v>
      </c>
      <c r="D861" s="2">
        <v>20</v>
      </c>
      <c r="E861" s="2">
        <v>4.3986400000000002E-2</v>
      </c>
      <c r="F861" t="str">
        <f t="shared" si="13"/>
        <v>Rural Unrestricted Access</v>
      </c>
    </row>
    <row r="862" spans="1:6" hidden="1" x14ac:dyDescent="0.25">
      <c r="A862" s="2">
        <v>32</v>
      </c>
      <c r="B862" s="2">
        <v>3</v>
      </c>
      <c r="C862" s="2">
        <v>5</v>
      </c>
      <c r="D862" s="2">
        <v>21</v>
      </c>
      <c r="E862" s="2">
        <v>3.5730900000000003E-2</v>
      </c>
      <c r="F862" t="str">
        <f t="shared" si="13"/>
        <v>Rural Unrestricted Access</v>
      </c>
    </row>
    <row r="863" spans="1:6" hidden="1" x14ac:dyDescent="0.25">
      <c r="A863" s="2">
        <v>32</v>
      </c>
      <c r="B863" s="2">
        <v>3</v>
      </c>
      <c r="C863" s="2">
        <v>5</v>
      </c>
      <c r="D863" s="2">
        <v>22</v>
      </c>
      <c r="E863" s="2">
        <v>3.0742800000000001E-2</v>
      </c>
      <c r="F863" t="str">
        <f t="shared" si="13"/>
        <v>Rural Unrestricted Access</v>
      </c>
    </row>
    <row r="864" spans="1:6" hidden="1" x14ac:dyDescent="0.25">
      <c r="A864" s="2">
        <v>32</v>
      </c>
      <c r="B864" s="2">
        <v>3</v>
      </c>
      <c r="C864" s="2">
        <v>5</v>
      </c>
      <c r="D864" s="2">
        <v>23</v>
      </c>
      <c r="E864" s="2">
        <v>2.3852100000000001E-2</v>
      </c>
      <c r="F864" t="str">
        <f t="shared" si="13"/>
        <v>Rural Unrestricted Access</v>
      </c>
    </row>
    <row r="865" spans="1:6" hidden="1" x14ac:dyDescent="0.25">
      <c r="A865" s="2">
        <v>32</v>
      </c>
      <c r="B865" s="2">
        <v>3</v>
      </c>
      <c r="C865" s="2">
        <v>5</v>
      </c>
      <c r="D865" s="2">
        <v>24</v>
      </c>
      <c r="E865" s="2">
        <v>1.7317699999999998E-2</v>
      </c>
      <c r="F865" t="str">
        <f t="shared" si="13"/>
        <v>Rural Unrestricted Access</v>
      </c>
    </row>
    <row r="866" spans="1:6" hidden="1" x14ac:dyDescent="0.25">
      <c r="A866" s="2">
        <v>32</v>
      </c>
      <c r="B866" s="2">
        <v>4</v>
      </c>
      <c r="C866" s="2">
        <v>2</v>
      </c>
      <c r="D866" s="2">
        <v>1</v>
      </c>
      <c r="E866" s="2">
        <v>2.1473900000000001E-2</v>
      </c>
      <c r="F866" t="str">
        <f t="shared" si="13"/>
        <v>Urban Restricted Access</v>
      </c>
    </row>
    <row r="867" spans="1:6" hidden="1" x14ac:dyDescent="0.25">
      <c r="A867" s="2">
        <v>32</v>
      </c>
      <c r="B867" s="2">
        <v>4</v>
      </c>
      <c r="C867" s="2">
        <v>2</v>
      </c>
      <c r="D867" s="2">
        <v>2</v>
      </c>
      <c r="E867" s="2">
        <v>1.44428E-2</v>
      </c>
      <c r="F867" t="str">
        <f t="shared" si="13"/>
        <v>Urban Restricted Access</v>
      </c>
    </row>
    <row r="868" spans="1:6" hidden="1" x14ac:dyDescent="0.25">
      <c r="A868" s="2">
        <v>32</v>
      </c>
      <c r="B868" s="2">
        <v>4</v>
      </c>
      <c r="C868" s="2">
        <v>2</v>
      </c>
      <c r="D868" s="2">
        <v>3</v>
      </c>
      <c r="E868" s="2">
        <v>1.09684E-2</v>
      </c>
      <c r="F868" t="str">
        <f t="shared" si="13"/>
        <v>Urban Restricted Access</v>
      </c>
    </row>
    <row r="869" spans="1:6" hidden="1" x14ac:dyDescent="0.25">
      <c r="A869" s="2">
        <v>32</v>
      </c>
      <c r="B869" s="2">
        <v>4</v>
      </c>
      <c r="C869" s="2">
        <v>2</v>
      </c>
      <c r="D869" s="2">
        <v>4</v>
      </c>
      <c r="E869" s="2">
        <v>7.4945100000000002E-3</v>
      </c>
      <c r="F869" t="str">
        <f t="shared" si="13"/>
        <v>Urban Restricted Access</v>
      </c>
    </row>
    <row r="870" spans="1:6" hidden="1" x14ac:dyDescent="0.25">
      <c r="A870" s="2">
        <v>32</v>
      </c>
      <c r="B870" s="2">
        <v>4</v>
      </c>
      <c r="C870" s="2">
        <v>2</v>
      </c>
      <c r="D870" s="2">
        <v>5</v>
      </c>
      <c r="E870" s="2">
        <v>6.8385499999999997E-3</v>
      </c>
      <c r="F870" t="str">
        <f t="shared" si="13"/>
        <v>Urban Restricted Access</v>
      </c>
    </row>
    <row r="871" spans="1:6" hidden="1" x14ac:dyDescent="0.25">
      <c r="A871" s="2">
        <v>32</v>
      </c>
      <c r="B871" s="2">
        <v>4</v>
      </c>
      <c r="C871" s="2">
        <v>2</v>
      </c>
      <c r="D871" s="2">
        <v>6</v>
      </c>
      <c r="E871" s="2">
        <v>1.03588E-2</v>
      </c>
      <c r="F871" t="str">
        <f t="shared" si="13"/>
        <v>Urban Restricted Access</v>
      </c>
    </row>
    <row r="872" spans="1:6" hidden="1" x14ac:dyDescent="0.25">
      <c r="A872" s="2">
        <v>32</v>
      </c>
      <c r="B872" s="2">
        <v>4</v>
      </c>
      <c r="C872" s="2">
        <v>2</v>
      </c>
      <c r="D872" s="2">
        <v>7</v>
      </c>
      <c r="E872" s="2">
        <v>1.84304E-2</v>
      </c>
      <c r="F872" t="str">
        <f t="shared" si="13"/>
        <v>Urban Restricted Access</v>
      </c>
    </row>
    <row r="873" spans="1:6" hidden="1" x14ac:dyDescent="0.25">
      <c r="A873" s="2">
        <v>32</v>
      </c>
      <c r="B873" s="2">
        <v>4</v>
      </c>
      <c r="C873" s="2">
        <v>2</v>
      </c>
      <c r="D873" s="2">
        <v>8</v>
      </c>
      <c r="E873" s="2">
        <v>2.6811700000000001E-2</v>
      </c>
      <c r="F873" t="str">
        <f t="shared" si="13"/>
        <v>Urban Restricted Access</v>
      </c>
    </row>
    <row r="874" spans="1:6" hidden="1" x14ac:dyDescent="0.25">
      <c r="A874" s="2">
        <v>32</v>
      </c>
      <c r="B874" s="2">
        <v>4</v>
      </c>
      <c r="C874" s="2">
        <v>2</v>
      </c>
      <c r="D874" s="2">
        <v>9</v>
      </c>
      <c r="E874" s="2">
        <v>3.6385199999999999E-2</v>
      </c>
      <c r="F874" t="str">
        <f t="shared" si="13"/>
        <v>Urban Restricted Access</v>
      </c>
    </row>
    <row r="875" spans="1:6" hidden="1" x14ac:dyDescent="0.25">
      <c r="A875" s="2">
        <v>32</v>
      </c>
      <c r="B875" s="2">
        <v>4</v>
      </c>
      <c r="C875" s="2">
        <v>2</v>
      </c>
      <c r="D875" s="2">
        <v>10</v>
      </c>
      <c r="E875" s="2">
        <v>4.7540699999999998E-2</v>
      </c>
      <c r="F875" t="str">
        <f t="shared" si="13"/>
        <v>Urban Restricted Access</v>
      </c>
    </row>
    <row r="876" spans="1:6" hidden="1" x14ac:dyDescent="0.25">
      <c r="A876" s="2">
        <v>32</v>
      </c>
      <c r="B876" s="2">
        <v>4</v>
      </c>
      <c r="C876" s="2">
        <v>2</v>
      </c>
      <c r="D876" s="2">
        <v>11</v>
      </c>
      <c r="E876" s="2">
        <v>5.7466400000000001E-2</v>
      </c>
      <c r="F876" t="str">
        <f t="shared" si="13"/>
        <v>Urban Restricted Access</v>
      </c>
    </row>
    <row r="877" spans="1:6" hidden="1" x14ac:dyDescent="0.25">
      <c r="A877" s="2">
        <v>32</v>
      </c>
      <c r="B877" s="2">
        <v>4</v>
      </c>
      <c r="C877" s="2">
        <v>2</v>
      </c>
      <c r="D877" s="2">
        <v>12</v>
      </c>
      <c r="E877" s="2">
        <v>6.50786E-2</v>
      </c>
      <c r="F877" t="str">
        <f t="shared" si="13"/>
        <v>Urban Restricted Access</v>
      </c>
    </row>
    <row r="878" spans="1:6" hidden="1" x14ac:dyDescent="0.25">
      <c r="A878" s="2">
        <v>32</v>
      </c>
      <c r="B878" s="2">
        <v>4</v>
      </c>
      <c r="C878" s="2">
        <v>2</v>
      </c>
      <c r="D878" s="2">
        <v>13</v>
      </c>
      <c r="E878" s="2">
        <v>7.1322800000000006E-2</v>
      </c>
      <c r="F878" t="str">
        <f t="shared" si="13"/>
        <v>Urban Restricted Access</v>
      </c>
    </row>
    <row r="879" spans="1:6" hidden="1" x14ac:dyDescent="0.25">
      <c r="A879" s="2">
        <v>32</v>
      </c>
      <c r="B879" s="2">
        <v>4</v>
      </c>
      <c r="C879" s="2">
        <v>2</v>
      </c>
      <c r="D879" s="2">
        <v>14</v>
      </c>
      <c r="E879" s="2">
        <v>7.1491700000000005E-2</v>
      </c>
      <c r="F879" t="str">
        <f t="shared" si="13"/>
        <v>Urban Restricted Access</v>
      </c>
    </row>
    <row r="880" spans="1:6" hidden="1" x14ac:dyDescent="0.25">
      <c r="A880" s="2">
        <v>32</v>
      </c>
      <c r="B880" s="2">
        <v>4</v>
      </c>
      <c r="C880" s="2">
        <v>2</v>
      </c>
      <c r="D880" s="2">
        <v>15</v>
      </c>
      <c r="E880" s="2">
        <v>7.1722599999999997E-2</v>
      </c>
      <c r="F880" t="str">
        <f t="shared" si="13"/>
        <v>Urban Restricted Access</v>
      </c>
    </row>
    <row r="881" spans="1:6" hidden="1" x14ac:dyDescent="0.25">
      <c r="A881" s="2">
        <v>32</v>
      </c>
      <c r="B881" s="2">
        <v>4</v>
      </c>
      <c r="C881" s="2">
        <v>2</v>
      </c>
      <c r="D881" s="2">
        <v>16</v>
      </c>
      <c r="E881" s="2">
        <v>7.2006100000000003E-2</v>
      </c>
      <c r="F881" t="str">
        <f t="shared" si="13"/>
        <v>Urban Restricted Access</v>
      </c>
    </row>
    <row r="882" spans="1:6" hidden="1" x14ac:dyDescent="0.25">
      <c r="A882" s="2">
        <v>32</v>
      </c>
      <c r="B882" s="2">
        <v>4</v>
      </c>
      <c r="C882" s="2">
        <v>2</v>
      </c>
      <c r="D882" s="2">
        <v>17</v>
      </c>
      <c r="E882" s="2">
        <v>7.1148699999999995E-2</v>
      </c>
      <c r="F882" t="str">
        <f t="shared" si="13"/>
        <v>Urban Restricted Access</v>
      </c>
    </row>
    <row r="883" spans="1:6" hidden="1" x14ac:dyDescent="0.25">
      <c r="A883" s="2">
        <v>32</v>
      </c>
      <c r="B883" s="2">
        <v>4</v>
      </c>
      <c r="C883" s="2">
        <v>2</v>
      </c>
      <c r="D883" s="2">
        <v>18</v>
      </c>
      <c r="E883" s="2">
        <v>6.7887400000000001E-2</v>
      </c>
      <c r="F883" t="str">
        <f t="shared" si="13"/>
        <v>Urban Restricted Access</v>
      </c>
    </row>
    <row r="884" spans="1:6" hidden="1" x14ac:dyDescent="0.25">
      <c r="A884" s="2">
        <v>32</v>
      </c>
      <c r="B884" s="2">
        <v>4</v>
      </c>
      <c r="C884" s="2">
        <v>2</v>
      </c>
      <c r="D884" s="2">
        <v>19</v>
      </c>
      <c r="E884" s="2">
        <v>6.1771800000000002E-2</v>
      </c>
      <c r="F884" t="str">
        <f t="shared" si="13"/>
        <v>Urban Restricted Access</v>
      </c>
    </row>
    <row r="885" spans="1:6" hidden="1" x14ac:dyDescent="0.25">
      <c r="A885" s="2">
        <v>32</v>
      </c>
      <c r="B885" s="2">
        <v>4</v>
      </c>
      <c r="C885" s="2">
        <v>2</v>
      </c>
      <c r="D885" s="2">
        <v>20</v>
      </c>
      <c r="E885" s="2">
        <v>5.1688199999999997E-2</v>
      </c>
      <c r="F885" t="str">
        <f t="shared" si="13"/>
        <v>Urban Restricted Access</v>
      </c>
    </row>
    <row r="886" spans="1:6" hidden="1" x14ac:dyDescent="0.25">
      <c r="A886" s="2">
        <v>32</v>
      </c>
      <c r="B886" s="2">
        <v>4</v>
      </c>
      <c r="C886" s="2">
        <v>2</v>
      </c>
      <c r="D886" s="2">
        <v>21</v>
      </c>
      <c r="E886" s="2">
        <v>4.2865800000000003E-2</v>
      </c>
      <c r="F886" t="str">
        <f t="shared" si="13"/>
        <v>Urban Restricted Access</v>
      </c>
    </row>
    <row r="887" spans="1:6" hidden="1" x14ac:dyDescent="0.25">
      <c r="A887" s="2">
        <v>32</v>
      </c>
      <c r="B887" s="2">
        <v>4</v>
      </c>
      <c r="C887" s="2">
        <v>2</v>
      </c>
      <c r="D887" s="2">
        <v>22</v>
      </c>
      <c r="E887" s="2">
        <v>3.80302E-2</v>
      </c>
      <c r="F887" t="str">
        <f t="shared" si="13"/>
        <v>Urban Restricted Access</v>
      </c>
    </row>
    <row r="888" spans="1:6" hidden="1" x14ac:dyDescent="0.25">
      <c r="A888" s="2">
        <v>32</v>
      </c>
      <c r="B888" s="2">
        <v>4</v>
      </c>
      <c r="C888" s="2">
        <v>2</v>
      </c>
      <c r="D888" s="2">
        <v>23</v>
      </c>
      <c r="E888" s="2">
        <v>3.2207199999999998E-2</v>
      </c>
      <c r="F888" t="str">
        <f t="shared" si="13"/>
        <v>Urban Restricted Access</v>
      </c>
    </row>
    <row r="889" spans="1:6" hidden="1" x14ac:dyDescent="0.25">
      <c r="A889" s="2">
        <v>32</v>
      </c>
      <c r="B889" s="2">
        <v>4</v>
      </c>
      <c r="C889" s="2">
        <v>2</v>
      </c>
      <c r="D889" s="2">
        <v>24</v>
      </c>
      <c r="E889" s="2">
        <v>2.4567700000000001E-2</v>
      </c>
      <c r="F889" t="str">
        <f t="shared" si="13"/>
        <v>Urban Restricted Access</v>
      </c>
    </row>
    <row r="890" spans="1:6" hidden="1" x14ac:dyDescent="0.25">
      <c r="A890" s="2">
        <v>32</v>
      </c>
      <c r="B890" s="2">
        <v>4</v>
      </c>
      <c r="C890" s="2">
        <v>5</v>
      </c>
      <c r="D890" s="2">
        <v>1</v>
      </c>
      <c r="E890" s="2">
        <v>9.8621100000000003E-3</v>
      </c>
      <c r="F890" t="str">
        <f t="shared" si="13"/>
        <v>Urban Restricted Access</v>
      </c>
    </row>
    <row r="891" spans="1:6" hidden="1" x14ac:dyDescent="0.25">
      <c r="A891" s="2">
        <v>32</v>
      </c>
      <c r="B891" s="2">
        <v>4</v>
      </c>
      <c r="C891" s="2">
        <v>5</v>
      </c>
      <c r="D891" s="2">
        <v>2</v>
      </c>
      <c r="E891" s="2">
        <v>6.2724800000000004E-3</v>
      </c>
      <c r="F891" t="str">
        <f t="shared" si="13"/>
        <v>Urban Restricted Access</v>
      </c>
    </row>
    <row r="892" spans="1:6" hidden="1" x14ac:dyDescent="0.25">
      <c r="A892" s="2">
        <v>32</v>
      </c>
      <c r="B892" s="2">
        <v>4</v>
      </c>
      <c r="C892" s="2">
        <v>5</v>
      </c>
      <c r="D892" s="2">
        <v>3</v>
      </c>
      <c r="E892" s="2">
        <v>5.0576700000000002E-3</v>
      </c>
      <c r="F892" t="str">
        <f t="shared" si="13"/>
        <v>Urban Restricted Access</v>
      </c>
    </row>
    <row r="893" spans="1:6" hidden="1" x14ac:dyDescent="0.25">
      <c r="A893" s="2">
        <v>32</v>
      </c>
      <c r="B893" s="2">
        <v>4</v>
      </c>
      <c r="C893" s="2">
        <v>5</v>
      </c>
      <c r="D893" s="2">
        <v>4</v>
      </c>
      <c r="E893" s="2">
        <v>4.6668600000000001E-3</v>
      </c>
      <c r="F893" t="str">
        <f t="shared" si="13"/>
        <v>Urban Restricted Access</v>
      </c>
    </row>
    <row r="894" spans="1:6" hidden="1" x14ac:dyDescent="0.25">
      <c r="A894" s="2">
        <v>32</v>
      </c>
      <c r="B894" s="2">
        <v>4</v>
      </c>
      <c r="C894" s="2">
        <v>5</v>
      </c>
      <c r="D894" s="2">
        <v>5</v>
      </c>
      <c r="E894" s="2">
        <v>6.9946899999999996E-3</v>
      </c>
      <c r="F894" t="str">
        <f t="shared" si="13"/>
        <v>Urban Restricted Access</v>
      </c>
    </row>
    <row r="895" spans="1:6" hidden="1" x14ac:dyDescent="0.25">
      <c r="A895" s="2">
        <v>32</v>
      </c>
      <c r="B895" s="2">
        <v>4</v>
      </c>
      <c r="C895" s="2">
        <v>5</v>
      </c>
      <c r="D895" s="2">
        <v>6</v>
      </c>
      <c r="E895" s="2">
        <v>1.8494E-2</v>
      </c>
      <c r="F895" t="str">
        <f t="shared" si="13"/>
        <v>Urban Restricted Access</v>
      </c>
    </row>
    <row r="896" spans="1:6" hidden="1" x14ac:dyDescent="0.25">
      <c r="A896" s="2">
        <v>32</v>
      </c>
      <c r="B896" s="2">
        <v>4</v>
      </c>
      <c r="C896" s="2">
        <v>5</v>
      </c>
      <c r="D896" s="2">
        <v>7</v>
      </c>
      <c r="E896" s="2">
        <v>4.5956499999999997E-2</v>
      </c>
      <c r="F896" t="str">
        <f t="shared" si="13"/>
        <v>Urban Restricted Access</v>
      </c>
    </row>
    <row r="897" spans="1:6" hidden="1" x14ac:dyDescent="0.25">
      <c r="A897" s="2">
        <v>32</v>
      </c>
      <c r="B897" s="2">
        <v>4</v>
      </c>
      <c r="C897" s="2">
        <v>5</v>
      </c>
      <c r="D897" s="2">
        <v>8</v>
      </c>
      <c r="E897" s="2">
        <v>6.9644399999999995E-2</v>
      </c>
      <c r="F897" t="str">
        <f t="shared" si="13"/>
        <v>Urban Restricted Access</v>
      </c>
    </row>
    <row r="898" spans="1:6" hidden="1" x14ac:dyDescent="0.25">
      <c r="A898" s="2">
        <v>32</v>
      </c>
      <c r="B898" s="2">
        <v>4</v>
      </c>
      <c r="C898" s="2">
        <v>5</v>
      </c>
      <c r="D898" s="2">
        <v>9</v>
      </c>
      <c r="E898" s="2">
        <v>6.0827899999999997E-2</v>
      </c>
      <c r="F898" t="str">
        <f t="shared" ref="F898:F961" si="14">IF(B898=$G$2,$H$2,IF(B898=$G$3,$H$3,IF(B898=$G$4,$H$4,IF(B898=$G$5,$H$5,IF(B898=$G$6,$H$6,"other")))))</f>
        <v>Urban Restricted Access</v>
      </c>
    </row>
    <row r="899" spans="1:6" hidden="1" x14ac:dyDescent="0.25">
      <c r="A899" s="2">
        <v>32</v>
      </c>
      <c r="B899" s="2">
        <v>4</v>
      </c>
      <c r="C899" s="2">
        <v>5</v>
      </c>
      <c r="D899" s="2">
        <v>10</v>
      </c>
      <c r="E899" s="2">
        <v>5.0286200000000003E-2</v>
      </c>
      <c r="F899" t="str">
        <f t="shared" si="14"/>
        <v>Urban Restricted Access</v>
      </c>
    </row>
    <row r="900" spans="1:6" hidden="1" x14ac:dyDescent="0.25">
      <c r="A900" s="2">
        <v>32</v>
      </c>
      <c r="B900" s="2">
        <v>4</v>
      </c>
      <c r="C900" s="2">
        <v>5</v>
      </c>
      <c r="D900" s="2">
        <v>11</v>
      </c>
      <c r="E900" s="2">
        <v>4.9935100000000003E-2</v>
      </c>
      <c r="F900" t="str">
        <f t="shared" si="14"/>
        <v>Urban Restricted Access</v>
      </c>
    </row>
    <row r="901" spans="1:6" hidden="1" x14ac:dyDescent="0.25">
      <c r="A901" s="2">
        <v>32</v>
      </c>
      <c r="B901" s="2">
        <v>4</v>
      </c>
      <c r="C901" s="2">
        <v>5</v>
      </c>
      <c r="D901" s="2">
        <v>12</v>
      </c>
      <c r="E901" s="2">
        <v>5.4365400000000001E-2</v>
      </c>
      <c r="F901" t="str">
        <f t="shared" si="14"/>
        <v>Urban Restricted Access</v>
      </c>
    </row>
    <row r="902" spans="1:6" hidden="1" x14ac:dyDescent="0.25">
      <c r="A902" s="2">
        <v>32</v>
      </c>
      <c r="B902" s="2">
        <v>4</v>
      </c>
      <c r="C902" s="2">
        <v>5</v>
      </c>
      <c r="D902" s="2">
        <v>13</v>
      </c>
      <c r="E902" s="2">
        <v>5.7646200000000002E-2</v>
      </c>
      <c r="F902" t="str">
        <f t="shared" si="14"/>
        <v>Urban Restricted Access</v>
      </c>
    </row>
    <row r="903" spans="1:6" hidden="1" x14ac:dyDescent="0.25">
      <c r="A903" s="2">
        <v>32</v>
      </c>
      <c r="B903" s="2">
        <v>4</v>
      </c>
      <c r="C903" s="2">
        <v>5</v>
      </c>
      <c r="D903" s="2">
        <v>14</v>
      </c>
      <c r="E903" s="2">
        <v>5.8031899999999997E-2</v>
      </c>
      <c r="F903" t="str">
        <f t="shared" si="14"/>
        <v>Urban Restricted Access</v>
      </c>
    </row>
    <row r="904" spans="1:6" hidden="1" x14ac:dyDescent="0.25">
      <c r="A904" s="2">
        <v>32</v>
      </c>
      <c r="B904" s="2">
        <v>4</v>
      </c>
      <c r="C904" s="2">
        <v>5</v>
      </c>
      <c r="D904" s="2">
        <v>15</v>
      </c>
      <c r="E904" s="2">
        <v>6.2255400000000002E-2</v>
      </c>
      <c r="F904" t="str">
        <f t="shared" si="14"/>
        <v>Urban Restricted Access</v>
      </c>
    </row>
    <row r="905" spans="1:6" hidden="1" x14ac:dyDescent="0.25">
      <c r="A905" s="2">
        <v>32</v>
      </c>
      <c r="B905" s="2">
        <v>4</v>
      </c>
      <c r="C905" s="2">
        <v>5</v>
      </c>
      <c r="D905" s="2">
        <v>16</v>
      </c>
      <c r="E905" s="2">
        <v>7.1004899999999996E-2</v>
      </c>
      <c r="F905" t="str">
        <f t="shared" si="14"/>
        <v>Urban Restricted Access</v>
      </c>
    </row>
    <row r="906" spans="1:6" hidden="1" x14ac:dyDescent="0.25">
      <c r="A906" s="2">
        <v>32</v>
      </c>
      <c r="B906" s="2">
        <v>4</v>
      </c>
      <c r="C906" s="2">
        <v>5</v>
      </c>
      <c r="D906" s="2">
        <v>17</v>
      </c>
      <c r="E906" s="2">
        <v>7.6972499999999999E-2</v>
      </c>
      <c r="F906" t="str">
        <f t="shared" si="14"/>
        <v>Urban Restricted Access</v>
      </c>
    </row>
    <row r="907" spans="1:6" hidden="1" x14ac:dyDescent="0.25">
      <c r="A907" s="2">
        <v>32</v>
      </c>
      <c r="B907" s="2">
        <v>4</v>
      </c>
      <c r="C907" s="2">
        <v>5</v>
      </c>
      <c r="D907" s="2">
        <v>18</v>
      </c>
      <c r="E907" s="2">
        <v>7.7432000000000001E-2</v>
      </c>
      <c r="F907" t="str">
        <f t="shared" si="14"/>
        <v>Urban Restricted Access</v>
      </c>
    </row>
    <row r="908" spans="1:6" hidden="1" x14ac:dyDescent="0.25">
      <c r="A908" s="2">
        <v>32</v>
      </c>
      <c r="B908" s="2">
        <v>4</v>
      </c>
      <c r="C908" s="2">
        <v>5</v>
      </c>
      <c r="D908" s="2">
        <v>19</v>
      </c>
      <c r="E908" s="2">
        <v>5.9783000000000003E-2</v>
      </c>
      <c r="F908" t="str">
        <f t="shared" si="14"/>
        <v>Urban Restricted Access</v>
      </c>
    </row>
    <row r="909" spans="1:6" hidden="1" x14ac:dyDescent="0.25">
      <c r="A909" s="2">
        <v>32</v>
      </c>
      <c r="B909" s="2">
        <v>4</v>
      </c>
      <c r="C909" s="2">
        <v>5</v>
      </c>
      <c r="D909" s="2">
        <v>20</v>
      </c>
      <c r="E909" s="2">
        <v>4.4392300000000003E-2</v>
      </c>
      <c r="F909" t="str">
        <f t="shared" si="14"/>
        <v>Urban Restricted Access</v>
      </c>
    </row>
    <row r="910" spans="1:6" hidden="1" x14ac:dyDescent="0.25">
      <c r="A910" s="2">
        <v>32</v>
      </c>
      <c r="B910" s="2">
        <v>4</v>
      </c>
      <c r="C910" s="2">
        <v>5</v>
      </c>
      <c r="D910" s="2">
        <v>21</v>
      </c>
      <c r="E910" s="2">
        <v>3.54458E-2</v>
      </c>
      <c r="F910" t="str">
        <f t="shared" si="14"/>
        <v>Urban Restricted Access</v>
      </c>
    </row>
    <row r="911" spans="1:6" hidden="1" x14ac:dyDescent="0.25">
      <c r="A911" s="2">
        <v>32</v>
      </c>
      <c r="B911" s="2">
        <v>4</v>
      </c>
      <c r="C911" s="2">
        <v>5</v>
      </c>
      <c r="D911" s="2">
        <v>22</v>
      </c>
      <c r="E911" s="2">
        <v>3.1823999999999998E-2</v>
      </c>
      <c r="F911" t="str">
        <f t="shared" si="14"/>
        <v>Urban Restricted Access</v>
      </c>
    </row>
    <row r="912" spans="1:6" hidden="1" x14ac:dyDescent="0.25">
      <c r="A912" s="2">
        <v>32</v>
      </c>
      <c r="B912" s="2">
        <v>4</v>
      </c>
      <c r="C912" s="2">
        <v>5</v>
      </c>
      <c r="D912" s="2">
        <v>23</v>
      </c>
      <c r="E912" s="2">
        <v>2.4941899999999999E-2</v>
      </c>
      <c r="F912" t="str">
        <f t="shared" si="14"/>
        <v>Urban Restricted Access</v>
      </c>
    </row>
    <row r="913" spans="1:6" hidden="1" x14ac:dyDescent="0.25">
      <c r="A913" s="2">
        <v>32</v>
      </c>
      <c r="B913" s="2">
        <v>4</v>
      </c>
      <c r="C913" s="2">
        <v>5</v>
      </c>
      <c r="D913" s="2">
        <v>24</v>
      </c>
      <c r="E913" s="2">
        <v>1.79068E-2</v>
      </c>
      <c r="F913" t="str">
        <f t="shared" si="14"/>
        <v>Urban Restricted Access</v>
      </c>
    </row>
    <row r="914" spans="1:6" hidden="1" x14ac:dyDescent="0.25">
      <c r="A914" s="2">
        <v>32</v>
      </c>
      <c r="B914" s="2">
        <v>5</v>
      </c>
      <c r="C914" s="2">
        <v>2</v>
      </c>
      <c r="D914" s="2">
        <v>1</v>
      </c>
      <c r="E914" s="2">
        <v>2.1473900000000001E-2</v>
      </c>
      <c r="F914" t="str">
        <f t="shared" si="14"/>
        <v>Urban Unrestricted Access</v>
      </c>
    </row>
    <row r="915" spans="1:6" hidden="1" x14ac:dyDescent="0.25">
      <c r="A915" s="2">
        <v>32</v>
      </c>
      <c r="B915" s="2">
        <v>5</v>
      </c>
      <c r="C915" s="2">
        <v>2</v>
      </c>
      <c r="D915" s="2">
        <v>2</v>
      </c>
      <c r="E915" s="2">
        <v>1.44428E-2</v>
      </c>
      <c r="F915" t="str">
        <f t="shared" si="14"/>
        <v>Urban Unrestricted Access</v>
      </c>
    </row>
    <row r="916" spans="1:6" hidden="1" x14ac:dyDescent="0.25">
      <c r="A916" s="2">
        <v>32</v>
      </c>
      <c r="B916" s="2">
        <v>5</v>
      </c>
      <c r="C916" s="2">
        <v>2</v>
      </c>
      <c r="D916" s="2">
        <v>3</v>
      </c>
      <c r="E916" s="2">
        <v>1.09684E-2</v>
      </c>
      <c r="F916" t="str">
        <f t="shared" si="14"/>
        <v>Urban Unrestricted Access</v>
      </c>
    </row>
    <row r="917" spans="1:6" hidden="1" x14ac:dyDescent="0.25">
      <c r="A917" s="2">
        <v>32</v>
      </c>
      <c r="B917" s="2">
        <v>5</v>
      </c>
      <c r="C917" s="2">
        <v>2</v>
      </c>
      <c r="D917" s="2">
        <v>4</v>
      </c>
      <c r="E917" s="2">
        <v>7.4945100000000002E-3</v>
      </c>
      <c r="F917" t="str">
        <f t="shared" si="14"/>
        <v>Urban Unrestricted Access</v>
      </c>
    </row>
    <row r="918" spans="1:6" hidden="1" x14ac:dyDescent="0.25">
      <c r="A918" s="2">
        <v>32</v>
      </c>
      <c r="B918" s="2">
        <v>5</v>
      </c>
      <c r="C918" s="2">
        <v>2</v>
      </c>
      <c r="D918" s="2">
        <v>5</v>
      </c>
      <c r="E918" s="2">
        <v>6.8385499999999997E-3</v>
      </c>
      <c r="F918" t="str">
        <f t="shared" si="14"/>
        <v>Urban Unrestricted Access</v>
      </c>
    </row>
    <row r="919" spans="1:6" hidden="1" x14ac:dyDescent="0.25">
      <c r="A919" s="2">
        <v>32</v>
      </c>
      <c r="B919" s="2">
        <v>5</v>
      </c>
      <c r="C919" s="2">
        <v>2</v>
      </c>
      <c r="D919" s="2">
        <v>6</v>
      </c>
      <c r="E919" s="2">
        <v>1.03588E-2</v>
      </c>
      <c r="F919" t="str">
        <f t="shared" si="14"/>
        <v>Urban Unrestricted Access</v>
      </c>
    </row>
    <row r="920" spans="1:6" hidden="1" x14ac:dyDescent="0.25">
      <c r="A920" s="2">
        <v>32</v>
      </c>
      <c r="B920" s="2">
        <v>5</v>
      </c>
      <c r="C920" s="2">
        <v>2</v>
      </c>
      <c r="D920" s="2">
        <v>7</v>
      </c>
      <c r="E920" s="2">
        <v>1.84304E-2</v>
      </c>
      <c r="F920" t="str">
        <f t="shared" si="14"/>
        <v>Urban Unrestricted Access</v>
      </c>
    </row>
    <row r="921" spans="1:6" hidden="1" x14ac:dyDescent="0.25">
      <c r="A921" s="2">
        <v>32</v>
      </c>
      <c r="B921" s="2">
        <v>5</v>
      </c>
      <c r="C921" s="2">
        <v>2</v>
      </c>
      <c r="D921" s="2">
        <v>8</v>
      </c>
      <c r="E921" s="2">
        <v>2.6811700000000001E-2</v>
      </c>
      <c r="F921" t="str">
        <f t="shared" si="14"/>
        <v>Urban Unrestricted Access</v>
      </c>
    </row>
    <row r="922" spans="1:6" hidden="1" x14ac:dyDescent="0.25">
      <c r="A922" s="2">
        <v>32</v>
      </c>
      <c r="B922" s="2">
        <v>5</v>
      </c>
      <c r="C922" s="2">
        <v>2</v>
      </c>
      <c r="D922" s="2">
        <v>9</v>
      </c>
      <c r="E922" s="2">
        <v>3.6385199999999999E-2</v>
      </c>
      <c r="F922" t="str">
        <f t="shared" si="14"/>
        <v>Urban Unrestricted Access</v>
      </c>
    </row>
    <row r="923" spans="1:6" hidden="1" x14ac:dyDescent="0.25">
      <c r="A923" s="2">
        <v>32</v>
      </c>
      <c r="B923" s="2">
        <v>5</v>
      </c>
      <c r="C923" s="2">
        <v>2</v>
      </c>
      <c r="D923" s="2">
        <v>10</v>
      </c>
      <c r="E923" s="2">
        <v>4.7540699999999998E-2</v>
      </c>
      <c r="F923" t="str">
        <f t="shared" si="14"/>
        <v>Urban Unrestricted Access</v>
      </c>
    </row>
    <row r="924" spans="1:6" hidden="1" x14ac:dyDescent="0.25">
      <c r="A924" s="2">
        <v>32</v>
      </c>
      <c r="B924" s="2">
        <v>5</v>
      </c>
      <c r="C924" s="2">
        <v>2</v>
      </c>
      <c r="D924" s="2">
        <v>11</v>
      </c>
      <c r="E924" s="2">
        <v>5.7466400000000001E-2</v>
      </c>
      <c r="F924" t="str">
        <f t="shared" si="14"/>
        <v>Urban Unrestricted Access</v>
      </c>
    </row>
    <row r="925" spans="1:6" hidden="1" x14ac:dyDescent="0.25">
      <c r="A925" s="2">
        <v>32</v>
      </c>
      <c r="B925" s="2">
        <v>5</v>
      </c>
      <c r="C925" s="2">
        <v>2</v>
      </c>
      <c r="D925" s="2">
        <v>12</v>
      </c>
      <c r="E925" s="2">
        <v>6.50786E-2</v>
      </c>
      <c r="F925" t="str">
        <f t="shared" si="14"/>
        <v>Urban Unrestricted Access</v>
      </c>
    </row>
    <row r="926" spans="1:6" hidden="1" x14ac:dyDescent="0.25">
      <c r="A926" s="2">
        <v>32</v>
      </c>
      <c r="B926" s="2">
        <v>5</v>
      </c>
      <c r="C926" s="2">
        <v>2</v>
      </c>
      <c r="D926" s="2">
        <v>13</v>
      </c>
      <c r="E926" s="2">
        <v>7.1322800000000006E-2</v>
      </c>
      <c r="F926" t="str">
        <f t="shared" si="14"/>
        <v>Urban Unrestricted Access</v>
      </c>
    </row>
    <row r="927" spans="1:6" hidden="1" x14ac:dyDescent="0.25">
      <c r="A927" s="2">
        <v>32</v>
      </c>
      <c r="B927" s="2">
        <v>5</v>
      </c>
      <c r="C927" s="2">
        <v>2</v>
      </c>
      <c r="D927" s="2">
        <v>14</v>
      </c>
      <c r="E927" s="2">
        <v>7.1491700000000005E-2</v>
      </c>
      <c r="F927" t="str">
        <f t="shared" si="14"/>
        <v>Urban Unrestricted Access</v>
      </c>
    </row>
    <row r="928" spans="1:6" hidden="1" x14ac:dyDescent="0.25">
      <c r="A928" s="2">
        <v>32</v>
      </c>
      <c r="B928" s="2">
        <v>5</v>
      </c>
      <c r="C928" s="2">
        <v>2</v>
      </c>
      <c r="D928" s="2">
        <v>15</v>
      </c>
      <c r="E928" s="2">
        <v>7.1722599999999997E-2</v>
      </c>
      <c r="F928" t="str">
        <f t="shared" si="14"/>
        <v>Urban Unrestricted Access</v>
      </c>
    </row>
    <row r="929" spans="1:6" hidden="1" x14ac:dyDescent="0.25">
      <c r="A929" s="2">
        <v>32</v>
      </c>
      <c r="B929" s="2">
        <v>5</v>
      </c>
      <c r="C929" s="2">
        <v>2</v>
      </c>
      <c r="D929" s="2">
        <v>16</v>
      </c>
      <c r="E929" s="2">
        <v>7.2006100000000003E-2</v>
      </c>
      <c r="F929" t="str">
        <f t="shared" si="14"/>
        <v>Urban Unrestricted Access</v>
      </c>
    </row>
    <row r="930" spans="1:6" hidden="1" x14ac:dyDescent="0.25">
      <c r="A930" s="2">
        <v>32</v>
      </c>
      <c r="B930" s="2">
        <v>5</v>
      </c>
      <c r="C930" s="2">
        <v>2</v>
      </c>
      <c r="D930" s="2">
        <v>17</v>
      </c>
      <c r="E930" s="2">
        <v>7.1148699999999995E-2</v>
      </c>
      <c r="F930" t="str">
        <f t="shared" si="14"/>
        <v>Urban Unrestricted Access</v>
      </c>
    </row>
    <row r="931" spans="1:6" hidden="1" x14ac:dyDescent="0.25">
      <c r="A931" s="2">
        <v>32</v>
      </c>
      <c r="B931" s="2">
        <v>5</v>
      </c>
      <c r="C931" s="2">
        <v>2</v>
      </c>
      <c r="D931" s="2">
        <v>18</v>
      </c>
      <c r="E931" s="2">
        <v>6.7887400000000001E-2</v>
      </c>
      <c r="F931" t="str">
        <f t="shared" si="14"/>
        <v>Urban Unrestricted Access</v>
      </c>
    </row>
    <row r="932" spans="1:6" hidden="1" x14ac:dyDescent="0.25">
      <c r="A932" s="2">
        <v>32</v>
      </c>
      <c r="B932" s="2">
        <v>5</v>
      </c>
      <c r="C932" s="2">
        <v>2</v>
      </c>
      <c r="D932" s="2">
        <v>19</v>
      </c>
      <c r="E932" s="2">
        <v>6.1771800000000002E-2</v>
      </c>
      <c r="F932" t="str">
        <f t="shared" si="14"/>
        <v>Urban Unrestricted Access</v>
      </c>
    </row>
    <row r="933" spans="1:6" hidden="1" x14ac:dyDescent="0.25">
      <c r="A933" s="2">
        <v>32</v>
      </c>
      <c r="B933" s="2">
        <v>5</v>
      </c>
      <c r="C933" s="2">
        <v>2</v>
      </c>
      <c r="D933" s="2">
        <v>20</v>
      </c>
      <c r="E933" s="2">
        <v>5.1688199999999997E-2</v>
      </c>
      <c r="F933" t="str">
        <f t="shared" si="14"/>
        <v>Urban Unrestricted Access</v>
      </c>
    </row>
    <row r="934" spans="1:6" hidden="1" x14ac:dyDescent="0.25">
      <c r="A934" s="2">
        <v>32</v>
      </c>
      <c r="B934" s="2">
        <v>5</v>
      </c>
      <c r="C934" s="2">
        <v>2</v>
      </c>
      <c r="D934" s="2">
        <v>21</v>
      </c>
      <c r="E934" s="2">
        <v>4.2865800000000003E-2</v>
      </c>
      <c r="F934" t="str">
        <f t="shared" si="14"/>
        <v>Urban Unrestricted Access</v>
      </c>
    </row>
    <row r="935" spans="1:6" hidden="1" x14ac:dyDescent="0.25">
      <c r="A935" s="2">
        <v>32</v>
      </c>
      <c r="B935" s="2">
        <v>5</v>
      </c>
      <c r="C935" s="2">
        <v>2</v>
      </c>
      <c r="D935" s="2">
        <v>22</v>
      </c>
      <c r="E935" s="2">
        <v>3.80302E-2</v>
      </c>
      <c r="F935" t="str">
        <f t="shared" si="14"/>
        <v>Urban Unrestricted Access</v>
      </c>
    </row>
    <row r="936" spans="1:6" hidden="1" x14ac:dyDescent="0.25">
      <c r="A936" s="2">
        <v>32</v>
      </c>
      <c r="B936" s="2">
        <v>5</v>
      </c>
      <c r="C936" s="2">
        <v>2</v>
      </c>
      <c r="D936" s="2">
        <v>23</v>
      </c>
      <c r="E936" s="2">
        <v>3.2207199999999998E-2</v>
      </c>
      <c r="F936" t="str">
        <f t="shared" si="14"/>
        <v>Urban Unrestricted Access</v>
      </c>
    </row>
    <row r="937" spans="1:6" hidden="1" x14ac:dyDescent="0.25">
      <c r="A937" s="2">
        <v>32</v>
      </c>
      <c r="B937" s="2">
        <v>5</v>
      </c>
      <c r="C937" s="2">
        <v>2</v>
      </c>
      <c r="D937" s="2">
        <v>24</v>
      </c>
      <c r="E937" s="2">
        <v>2.4567700000000001E-2</v>
      </c>
      <c r="F937" t="str">
        <f t="shared" si="14"/>
        <v>Urban Unrestricted Access</v>
      </c>
    </row>
    <row r="938" spans="1:6" x14ac:dyDescent="0.25">
      <c r="A938" s="2">
        <v>32</v>
      </c>
      <c r="B938" s="2">
        <v>5</v>
      </c>
      <c r="C938" s="2">
        <v>5</v>
      </c>
      <c r="D938" s="2">
        <v>1</v>
      </c>
      <c r="E938" s="2">
        <v>9.8621100000000003E-3</v>
      </c>
      <c r="F938" t="str">
        <f t="shared" si="14"/>
        <v>Urban Unrestricted Access</v>
      </c>
    </row>
    <row r="939" spans="1:6" x14ac:dyDescent="0.25">
      <c r="A939" s="2">
        <v>32</v>
      </c>
      <c r="B939" s="2">
        <v>5</v>
      </c>
      <c r="C939" s="2">
        <v>5</v>
      </c>
      <c r="D939" s="2">
        <v>2</v>
      </c>
      <c r="E939" s="2">
        <v>6.2724800000000004E-3</v>
      </c>
      <c r="F939" t="str">
        <f t="shared" si="14"/>
        <v>Urban Unrestricted Access</v>
      </c>
    </row>
    <row r="940" spans="1:6" x14ac:dyDescent="0.25">
      <c r="A940" s="2">
        <v>32</v>
      </c>
      <c r="B940" s="2">
        <v>5</v>
      </c>
      <c r="C940" s="2">
        <v>5</v>
      </c>
      <c r="D940" s="2">
        <v>3</v>
      </c>
      <c r="E940" s="2">
        <v>5.0576700000000002E-3</v>
      </c>
      <c r="F940" t="str">
        <f t="shared" si="14"/>
        <v>Urban Unrestricted Access</v>
      </c>
    </row>
    <row r="941" spans="1:6" x14ac:dyDescent="0.25">
      <c r="A941" s="2">
        <v>32</v>
      </c>
      <c r="B941" s="2">
        <v>5</v>
      </c>
      <c r="C941" s="2">
        <v>5</v>
      </c>
      <c r="D941" s="2">
        <v>4</v>
      </c>
      <c r="E941" s="2">
        <v>4.6668600000000001E-3</v>
      </c>
      <c r="F941" t="str">
        <f t="shared" si="14"/>
        <v>Urban Unrestricted Access</v>
      </c>
    </row>
    <row r="942" spans="1:6" x14ac:dyDescent="0.25">
      <c r="A942" s="2">
        <v>32</v>
      </c>
      <c r="B942" s="2">
        <v>5</v>
      </c>
      <c r="C942" s="2">
        <v>5</v>
      </c>
      <c r="D942" s="2">
        <v>5</v>
      </c>
      <c r="E942" s="2">
        <v>6.9946899999999996E-3</v>
      </c>
      <c r="F942" t="str">
        <f t="shared" si="14"/>
        <v>Urban Unrestricted Access</v>
      </c>
    </row>
    <row r="943" spans="1:6" x14ac:dyDescent="0.25">
      <c r="A943" s="2">
        <v>32</v>
      </c>
      <c r="B943" s="2">
        <v>5</v>
      </c>
      <c r="C943" s="2">
        <v>5</v>
      </c>
      <c r="D943" s="2">
        <v>6</v>
      </c>
      <c r="E943" s="2">
        <v>1.8494E-2</v>
      </c>
      <c r="F943" t="str">
        <f t="shared" si="14"/>
        <v>Urban Unrestricted Access</v>
      </c>
    </row>
    <row r="944" spans="1:6" x14ac:dyDescent="0.25">
      <c r="A944" s="2">
        <v>32</v>
      </c>
      <c r="B944" s="2">
        <v>5</v>
      </c>
      <c r="C944" s="2">
        <v>5</v>
      </c>
      <c r="D944" s="2">
        <v>7</v>
      </c>
      <c r="E944" s="2">
        <v>4.5956499999999997E-2</v>
      </c>
      <c r="F944" t="str">
        <f t="shared" si="14"/>
        <v>Urban Unrestricted Access</v>
      </c>
    </row>
    <row r="945" spans="1:6" x14ac:dyDescent="0.25">
      <c r="A945" s="2">
        <v>32</v>
      </c>
      <c r="B945" s="2">
        <v>5</v>
      </c>
      <c r="C945" s="2">
        <v>5</v>
      </c>
      <c r="D945" s="2">
        <v>8</v>
      </c>
      <c r="E945" s="2">
        <v>6.9644399999999995E-2</v>
      </c>
      <c r="F945" t="str">
        <f t="shared" si="14"/>
        <v>Urban Unrestricted Access</v>
      </c>
    </row>
    <row r="946" spans="1:6" x14ac:dyDescent="0.25">
      <c r="A946" s="2">
        <v>32</v>
      </c>
      <c r="B946" s="2">
        <v>5</v>
      </c>
      <c r="C946" s="2">
        <v>5</v>
      </c>
      <c r="D946" s="2">
        <v>9</v>
      </c>
      <c r="E946" s="2">
        <v>6.0827899999999997E-2</v>
      </c>
      <c r="F946" t="str">
        <f t="shared" si="14"/>
        <v>Urban Unrestricted Access</v>
      </c>
    </row>
    <row r="947" spans="1:6" x14ac:dyDescent="0.25">
      <c r="A947" s="2">
        <v>32</v>
      </c>
      <c r="B947" s="2">
        <v>5</v>
      </c>
      <c r="C947" s="2">
        <v>5</v>
      </c>
      <c r="D947" s="2">
        <v>10</v>
      </c>
      <c r="E947" s="2">
        <v>5.0286200000000003E-2</v>
      </c>
      <c r="F947" t="str">
        <f t="shared" si="14"/>
        <v>Urban Unrestricted Access</v>
      </c>
    </row>
    <row r="948" spans="1:6" x14ac:dyDescent="0.25">
      <c r="A948" s="2">
        <v>32</v>
      </c>
      <c r="B948" s="2">
        <v>5</v>
      </c>
      <c r="C948" s="2">
        <v>5</v>
      </c>
      <c r="D948" s="2">
        <v>11</v>
      </c>
      <c r="E948" s="2">
        <v>4.9935100000000003E-2</v>
      </c>
      <c r="F948" t="str">
        <f t="shared" si="14"/>
        <v>Urban Unrestricted Access</v>
      </c>
    </row>
    <row r="949" spans="1:6" x14ac:dyDescent="0.25">
      <c r="A949" s="2">
        <v>32</v>
      </c>
      <c r="B949" s="2">
        <v>5</v>
      </c>
      <c r="C949" s="2">
        <v>5</v>
      </c>
      <c r="D949" s="2">
        <v>12</v>
      </c>
      <c r="E949" s="2">
        <v>5.4365400000000001E-2</v>
      </c>
      <c r="F949" t="str">
        <f t="shared" si="14"/>
        <v>Urban Unrestricted Access</v>
      </c>
    </row>
    <row r="950" spans="1:6" x14ac:dyDescent="0.25">
      <c r="A950" s="2">
        <v>32</v>
      </c>
      <c r="B950" s="2">
        <v>5</v>
      </c>
      <c r="C950" s="2">
        <v>5</v>
      </c>
      <c r="D950" s="2">
        <v>13</v>
      </c>
      <c r="E950" s="2">
        <v>5.7646200000000002E-2</v>
      </c>
      <c r="F950" t="str">
        <f t="shared" si="14"/>
        <v>Urban Unrestricted Access</v>
      </c>
    </row>
    <row r="951" spans="1:6" x14ac:dyDescent="0.25">
      <c r="A951" s="2">
        <v>32</v>
      </c>
      <c r="B951" s="2">
        <v>5</v>
      </c>
      <c r="C951" s="2">
        <v>5</v>
      </c>
      <c r="D951" s="2">
        <v>14</v>
      </c>
      <c r="E951" s="2">
        <v>5.8031899999999997E-2</v>
      </c>
      <c r="F951" t="str">
        <f t="shared" si="14"/>
        <v>Urban Unrestricted Access</v>
      </c>
    </row>
    <row r="952" spans="1:6" x14ac:dyDescent="0.25">
      <c r="A952" s="2">
        <v>32</v>
      </c>
      <c r="B952" s="2">
        <v>5</v>
      </c>
      <c r="C952" s="2">
        <v>5</v>
      </c>
      <c r="D952" s="2">
        <v>15</v>
      </c>
      <c r="E952" s="2">
        <v>6.2255400000000002E-2</v>
      </c>
      <c r="F952" t="str">
        <f t="shared" si="14"/>
        <v>Urban Unrestricted Access</v>
      </c>
    </row>
    <row r="953" spans="1:6" x14ac:dyDescent="0.25">
      <c r="A953" s="2">
        <v>32</v>
      </c>
      <c r="B953" s="2">
        <v>5</v>
      </c>
      <c r="C953" s="2">
        <v>5</v>
      </c>
      <c r="D953" s="2">
        <v>16</v>
      </c>
      <c r="E953" s="2">
        <v>7.1004899999999996E-2</v>
      </c>
      <c r="F953" t="str">
        <f t="shared" si="14"/>
        <v>Urban Unrestricted Access</v>
      </c>
    </row>
    <row r="954" spans="1:6" x14ac:dyDescent="0.25">
      <c r="A954" s="2">
        <v>32</v>
      </c>
      <c r="B954" s="2">
        <v>5</v>
      </c>
      <c r="C954" s="2">
        <v>5</v>
      </c>
      <c r="D954" s="2">
        <v>17</v>
      </c>
      <c r="E954" s="2">
        <v>7.6972499999999999E-2</v>
      </c>
      <c r="F954" t="str">
        <f t="shared" si="14"/>
        <v>Urban Unrestricted Access</v>
      </c>
    </row>
    <row r="955" spans="1:6" x14ac:dyDescent="0.25">
      <c r="A955" s="2">
        <v>32</v>
      </c>
      <c r="B955" s="2">
        <v>5</v>
      </c>
      <c r="C955" s="2">
        <v>5</v>
      </c>
      <c r="D955" s="2">
        <v>18</v>
      </c>
      <c r="E955" s="2">
        <v>7.7432000000000001E-2</v>
      </c>
      <c r="F955" t="str">
        <f t="shared" si="14"/>
        <v>Urban Unrestricted Access</v>
      </c>
    </row>
    <row r="956" spans="1:6" x14ac:dyDescent="0.25">
      <c r="A956" s="2">
        <v>32</v>
      </c>
      <c r="B956" s="2">
        <v>5</v>
      </c>
      <c r="C956" s="2">
        <v>5</v>
      </c>
      <c r="D956" s="2">
        <v>19</v>
      </c>
      <c r="E956" s="2">
        <v>5.9783000000000003E-2</v>
      </c>
      <c r="F956" t="str">
        <f t="shared" si="14"/>
        <v>Urban Unrestricted Access</v>
      </c>
    </row>
    <row r="957" spans="1:6" x14ac:dyDescent="0.25">
      <c r="A957" s="2">
        <v>32</v>
      </c>
      <c r="B957" s="2">
        <v>5</v>
      </c>
      <c r="C957" s="2">
        <v>5</v>
      </c>
      <c r="D957" s="2">
        <v>20</v>
      </c>
      <c r="E957" s="2">
        <v>4.4392300000000003E-2</v>
      </c>
      <c r="F957" t="str">
        <f t="shared" si="14"/>
        <v>Urban Unrestricted Access</v>
      </c>
    </row>
    <row r="958" spans="1:6" x14ac:dyDescent="0.25">
      <c r="A958" s="2">
        <v>32</v>
      </c>
      <c r="B958" s="2">
        <v>5</v>
      </c>
      <c r="C958" s="2">
        <v>5</v>
      </c>
      <c r="D958" s="2">
        <v>21</v>
      </c>
      <c r="E958" s="2">
        <v>3.54458E-2</v>
      </c>
      <c r="F958" t="str">
        <f t="shared" si="14"/>
        <v>Urban Unrestricted Access</v>
      </c>
    </row>
    <row r="959" spans="1:6" x14ac:dyDescent="0.25">
      <c r="A959" s="2">
        <v>32</v>
      </c>
      <c r="B959" s="2">
        <v>5</v>
      </c>
      <c r="C959" s="2">
        <v>5</v>
      </c>
      <c r="D959" s="2">
        <v>22</v>
      </c>
      <c r="E959" s="2">
        <v>3.1823999999999998E-2</v>
      </c>
      <c r="F959" t="str">
        <f t="shared" si="14"/>
        <v>Urban Unrestricted Access</v>
      </c>
    </row>
    <row r="960" spans="1:6" x14ac:dyDescent="0.25">
      <c r="A960" s="2">
        <v>32</v>
      </c>
      <c r="B960" s="2">
        <v>5</v>
      </c>
      <c r="C960" s="2">
        <v>5</v>
      </c>
      <c r="D960" s="2">
        <v>23</v>
      </c>
      <c r="E960" s="2">
        <v>2.4941899999999999E-2</v>
      </c>
      <c r="F960" t="str">
        <f t="shared" si="14"/>
        <v>Urban Unrestricted Access</v>
      </c>
    </row>
    <row r="961" spans="1:6" x14ac:dyDescent="0.25">
      <c r="A961" s="2">
        <v>32</v>
      </c>
      <c r="B961" s="2">
        <v>5</v>
      </c>
      <c r="C961" s="2">
        <v>5</v>
      </c>
      <c r="D961" s="2">
        <v>24</v>
      </c>
      <c r="E961" s="2">
        <v>1.79068E-2</v>
      </c>
      <c r="F961" t="str">
        <f t="shared" si="14"/>
        <v>Urban Unrestricted Access</v>
      </c>
    </row>
    <row r="962" spans="1:6" hidden="1" x14ac:dyDescent="0.25">
      <c r="A962" s="2">
        <v>41</v>
      </c>
      <c r="B962" s="2">
        <v>1</v>
      </c>
      <c r="C962" s="2">
        <v>2</v>
      </c>
      <c r="D962" s="2">
        <v>1</v>
      </c>
      <c r="E962" s="2">
        <v>2.1473900000000001E-2</v>
      </c>
      <c r="F962" t="str">
        <f t="shared" ref="F962:F1025" si="15">IF(B962=$G$2,$H$2,IF(B962=$G$3,$H$3,IF(B962=$G$4,$H$4,IF(B962=$G$5,$H$5,IF(B962=$G$6,$H$6,"other")))))</f>
        <v>Off-Network</v>
      </c>
    </row>
    <row r="963" spans="1:6" hidden="1" x14ac:dyDescent="0.25">
      <c r="A963" s="2">
        <v>41</v>
      </c>
      <c r="B963" s="2">
        <v>1</v>
      </c>
      <c r="C963" s="2">
        <v>2</v>
      </c>
      <c r="D963" s="2">
        <v>2</v>
      </c>
      <c r="E963" s="2">
        <v>1.44428E-2</v>
      </c>
      <c r="F963" t="str">
        <f t="shared" si="15"/>
        <v>Off-Network</v>
      </c>
    </row>
    <row r="964" spans="1:6" hidden="1" x14ac:dyDescent="0.25">
      <c r="A964" s="2">
        <v>41</v>
      </c>
      <c r="B964" s="2">
        <v>1</v>
      </c>
      <c r="C964" s="2">
        <v>2</v>
      </c>
      <c r="D964" s="2">
        <v>3</v>
      </c>
      <c r="E964" s="2">
        <v>1.09684E-2</v>
      </c>
      <c r="F964" t="str">
        <f t="shared" si="15"/>
        <v>Off-Network</v>
      </c>
    </row>
    <row r="965" spans="1:6" hidden="1" x14ac:dyDescent="0.25">
      <c r="A965" s="2">
        <v>41</v>
      </c>
      <c r="B965" s="2">
        <v>1</v>
      </c>
      <c r="C965" s="2">
        <v>2</v>
      </c>
      <c r="D965" s="2">
        <v>4</v>
      </c>
      <c r="E965" s="2">
        <v>7.4945100000000002E-3</v>
      </c>
      <c r="F965" t="str">
        <f t="shared" si="15"/>
        <v>Off-Network</v>
      </c>
    </row>
    <row r="966" spans="1:6" hidden="1" x14ac:dyDescent="0.25">
      <c r="A966" s="2">
        <v>41</v>
      </c>
      <c r="B966" s="2">
        <v>1</v>
      </c>
      <c r="C966" s="2">
        <v>2</v>
      </c>
      <c r="D966" s="2">
        <v>5</v>
      </c>
      <c r="E966" s="2">
        <v>6.8385499999999997E-3</v>
      </c>
      <c r="F966" t="str">
        <f t="shared" si="15"/>
        <v>Off-Network</v>
      </c>
    </row>
    <row r="967" spans="1:6" hidden="1" x14ac:dyDescent="0.25">
      <c r="A967" s="2">
        <v>41</v>
      </c>
      <c r="B967" s="2">
        <v>1</v>
      </c>
      <c r="C967" s="2">
        <v>2</v>
      </c>
      <c r="D967" s="2">
        <v>6</v>
      </c>
      <c r="E967" s="2">
        <v>1.03588E-2</v>
      </c>
      <c r="F967" t="str">
        <f t="shared" si="15"/>
        <v>Off-Network</v>
      </c>
    </row>
    <row r="968" spans="1:6" hidden="1" x14ac:dyDescent="0.25">
      <c r="A968" s="2">
        <v>41</v>
      </c>
      <c r="B968" s="2">
        <v>1</v>
      </c>
      <c r="C968" s="2">
        <v>2</v>
      </c>
      <c r="D968" s="2">
        <v>7</v>
      </c>
      <c r="E968" s="2">
        <v>1.84304E-2</v>
      </c>
      <c r="F968" t="str">
        <f t="shared" si="15"/>
        <v>Off-Network</v>
      </c>
    </row>
    <row r="969" spans="1:6" hidden="1" x14ac:dyDescent="0.25">
      <c r="A969" s="2">
        <v>41</v>
      </c>
      <c r="B969" s="2">
        <v>1</v>
      </c>
      <c r="C969" s="2">
        <v>2</v>
      </c>
      <c r="D969" s="2">
        <v>8</v>
      </c>
      <c r="E969" s="2">
        <v>2.6811700000000001E-2</v>
      </c>
      <c r="F969" t="str">
        <f t="shared" si="15"/>
        <v>Off-Network</v>
      </c>
    </row>
    <row r="970" spans="1:6" hidden="1" x14ac:dyDescent="0.25">
      <c r="A970" s="2">
        <v>41</v>
      </c>
      <c r="B970" s="2">
        <v>1</v>
      </c>
      <c r="C970" s="2">
        <v>2</v>
      </c>
      <c r="D970" s="2">
        <v>9</v>
      </c>
      <c r="E970" s="2">
        <v>3.6385199999999999E-2</v>
      </c>
      <c r="F970" t="str">
        <f t="shared" si="15"/>
        <v>Off-Network</v>
      </c>
    </row>
    <row r="971" spans="1:6" hidden="1" x14ac:dyDescent="0.25">
      <c r="A971" s="2">
        <v>41</v>
      </c>
      <c r="B971" s="2">
        <v>1</v>
      </c>
      <c r="C971" s="2">
        <v>2</v>
      </c>
      <c r="D971" s="2">
        <v>10</v>
      </c>
      <c r="E971" s="2">
        <v>4.7540699999999998E-2</v>
      </c>
      <c r="F971" t="str">
        <f t="shared" si="15"/>
        <v>Off-Network</v>
      </c>
    </row>
    <row r="972" spans="1:6" hidden="1" x14ac:dyDescent="0.25">
      <c r="A972" s="2">
        <v>41</v>
      </c>
      <c r="B972" s="2">
        <v>1</v>
      </c>
      <c r="C972" s="2">
        <v>2</v>
      </c>
      <c r="D972" s="2">
        <v>11</v>
      </c>
      <c r="E972" s="2">
        <v>5.7466400000000001E-2</v>
      </c>
      <c r="F972" t="str">
        <f t="shared" si="15"/>
        <v>Off-Network</v>
      </c>
    </row>
    <row r="973" spans="1:6" hidden="1" x14ac:dyDescent="0.25">
      <c r="A973" s="2">
        <v>41</v>
      </c>
      <c r="B973" s="2">
        <v>1</v>
      </c>
      <c r="C973" s="2">
        <v>2</v>
      </c>
      <c r="D973" s="2">
        <v>12</v>
      </c>
      <c r="E973" s="2">
        <v>6.50786E-2</v>
      </c>
      <c r="F973" t="str">
        <f t="shared" si="15"/>
        <v>Off-Network</v>
      </c>
    </row>
    <row r="974" spans="1:6" hidden="1" x14ac:dyDescent="0.25">
      <c r="A974" s="2">
        <v>41</v>
      </c>
      <c r="B974" s="2">
        <v>1</v>
      </c>
      <c r="C974" s="2">
        <v>2</v>
      </c>
      <c r="D974" s="2">
        <v>13</v>
      </c>
      <c r="E974" s="2">
        <v>7.1322800000000006E-2</v>
      </c>
      <c r="F974" t="str">
        <f t="shared" si="15"/>
        <v>Off-Network</v>
      </c>
    </row>
    <row r="975" spans="1:6" hidden="1" x14ac:dyDescent="0.25">
      <c r="A975" s="2">
        <v>41</v>
      </c>
      <c r="B975" s="2">
        <v>1</v>
      </c>
      <c r="C975" s="2">
        <v>2</v>
      </c>
      <c r="D975" s="2">
        <v>14</v>
      </c>
      <c r="E975" s="2">
        <v>7.1491700000000005E-2</v>
      </c>
      <c r="F975" t="str">
        <f t="shared" si="15"/>
        <v>Off-Network</v>
      </c>
    </row>
    <row r="976" spans="1:6" hidden="1" x14ac:dyDescent="0.25">
      <c r="A976" s="2">
        <v>41</v>
      </c>
      <c r="B976" s="2">
        <v>1</v>
      </c>
      <c r="C976" s="2">
        <v>2</v>
      </c>
      <c r="D976" s="2">
        <v>15</v>
      </c>
      <c r="E976" s="2">
        <v>7.1722599999999997E-2</v>
      </c>
      <c r="F976" t="str">
        <f t="shared" si="15"/>
        <v>Off-Network</v>
      </c>
    </row>
    <row r="977" spans="1:6" hidden="1" x14ac:dyDescent="0.25">
      <c r="A977" s="2">
        <v>41</v>
      </c>
      <c r="B977" s="2">
        <v>1</v>
      </c>
      <c r="C977" s="2">
        <v>2</v>
      </c>
      <c r="D977" s="2">
        <v>16</v>
      </c>
      <c r="E977" s="2">
        <v>7.2006100000000003E-2</v>
      </c>
      <c r="F977" t="str">
        <f t="shared" si="15"/>
        <v>Off-Network</v>
      </c>
    </row>
    <row r="978" spans="1:6" hidden="1" x14ac:dyDescent="0.25">
      <c r="A978" s="2">
        <v>41</v>
      </c>
      <c r="B978" s="2">
        <v>1</v>
      </c>
      <c r="C978" s="2">
        <v>2</v>
      </c>
      <c r="D978" s="2">
        <v>17</v>
      </c>
      <c r="E978" s="2">
        <v>7.1148699999999995E-2</v>
      </c>
      <c r="F978" t="str">
        <f t="shared" si="15"/>
        <v>Off-Network</v>
      </c>
    </row>
    <row r="979" spans="1:6" hidden="1" x14ac:dyDescent="0.25">
      <c r="A979" s="2">
        <v>41</v>
      </c>
      <c r="B979" s="2">
        <v>1</v>
      </c>
      <c r="C979" s="2">
        <v>2</v>
      </c>
      <c r="D979" s="2">
        <v>18</v>
      </c>
      <c r="E979" s="2">
        <v>6.7887400000000001E-2</v>
      </c>
      <c r="F979" t="str">
        <f t="shared" si="15"/>
        <v>Off-Network</v>
      </c>
    </row>
    <row r="980" spans="1:6" hidden="1" x14ac:dyDescent="0.25">
      <c r="A980" s="2">
        <v>41</v>
      </c>
      <c r="B980" s="2">
        <v>1</v>
      </c>
      <c r="C980" s="2">
        <v>2</v>
      </c>
      <c r="D980" s="2">
        <v>19</v>
      </c>
      <c r="E980" s="2">
        <v>6.1771800000000002E-2</v>
      </c>
      <c r="F980" t="str">
        <f t="shared" si="15"/>
        <v>Off-Network</v>
      </c>
    </row>
    <row r="981" spans="1:6" hidden="1" x14ac:dyDescent="0.25">
      <c r="A981" s="2">
        <v>41</v>
      </c>
      <c r="B981" s="2">
        <v>1</v>
      </c>
      <c r="C981" s="2">
        <v>2</v>
      </c>
      <c r="D981" s="2">
        <v>20</v>
      </c>
      <c r="E981" s="2">
        <v>5.1688199999999997E-2</v>
      </c>
      <c r="F981" t="str">
        <f t="shared" si="15"/>
        <v>Off-Network</v>
      </c>
    </row>
    <row r="982" spans="1:6" hidden="1" x14ac:dyDescent="0.25">
      <c r="A982" s="2">
        <v>41</v>
      </c>
      <c r="B982" s="2">
        <v>1</v>
      </c>
      <c r="C982" s="2">
        <v>2</v>
      </c>
      <c r="D982" s="2">
        <v>21</v>
      </c>
      <c r="E982" s="2">
        <v>4.2865800000000003E-2</v>
      </c>
      <c r="F982" t="str">
        <f t="shared" si="15"/>
        <v>Off-Network</v>
      </c>
    </row>
    <row r="983" spans="1:6" hidden="1" x14ac:dyDescent="0.25">
      <c r="A983" s="2">
        <v>41</v>
      </c>
      <c r="B983" s="2">
        <v>1</v>
      </c>
      <c r="C983" s="2">
        <v>2</v>
      </c>
      <c r="D983" s="2">
        <v>22</v>
      </c>
      <c r="E983" s="2">
        <v>3.80302E-2</v>
      </c>
      <c r="F983" t="str">
        <f t="shared" si="15"/>
        <v>Off-Network</v>
      </c>
    </row>
    <row r="984" spans="1:6" hidden="1" x14ac:dyDescent="0.25">
      <c r="A984" s="2">
        <v>41</v>
      </c>
      <c r="B984" s="2">
        <v>1</v>
      </c>
      <c r="C984" s="2">
        <v>2</v>
      </c>
      <c r="D984" s="2">
        <v>23</v>
      </c>
      <c r="E984" s="2">
        <v>3.2207199999999998E-2</v>
      </c>
      <c r="F984" t="str">
        <f t="shared" si="15"/>
        <v>Off-Network</v>
      </c>
    </row>
    <row r="985" spans="1:6" hidden="1" x14ac:dyDescent="0.25">
      <c r="A985" s="2">
        <v>41</v>
      </c>
      <c r="B985" s="2">
        <v>1</v>
      </c>
      <c r="C985" s="2">
        <v>2</v>
      </c>
      <c r="D985" s="2">
        <v>24</v>
      </c>
      <c r="E985" s="2">
        <v>2.4567700000000001E-2</v>
      </c>
      <c r="F985" t="str">
        <f t="shared" si="15"/>
        <v>Off-Network</v>
      </c>
    </row>
    <row r="986" spans="1:6" hidden="1" x14ac:dyDescent="0.25">
      <c r="A986" s="2">
        <v>41</v>
      </c>
      <c r="B986" s="2">
        <v>1</v>
      </c>
      <c r="C986" s="2">
        <v>5</v>
      </c>
      <c r="D986" s="2">
        <v>1</v>
      </c>
      <c r="E986" s="2">
        <v>9.8621100000000003E-3</v>
      </c>
      <c r="F986" t="str">
        <f t="shared" si="15"/>
        <v>Off-Network</v>
      </c>
    </row>
    <row r="987" spans="1:6" hidden="1" x14ac:dyDescent="0.25">
      <c r="A987" s="2">
        <v>41</v>
      </c>
      <c r="B987" s="2">
        <v>1</v>
      </c>
      <c r="C987" s="2">
        <v>5</v>
      </c>
      <c r="D987" s="2">
        <v>2</v>
      </c>
      <c r="E987" s="2">
        <v>6.2724800000000004E-3</v>
      </c>
      <c r="F987" t="str">
        <f t="shared" si="15"/>
        <v>Off-Network</v>
      </c>
    </row>
    <row r="988" spans="1:6" hidden="1" x14ac:dyDescent="0.25">
      <c r="A988" s="2">
        <v>41</v>
      </c>
      <c r="B988" s="2">
        <v>1</v>
      </c>
      <c r="C988" s="2">
        <v>5</v>
      </c>
      <c r="D988" s="2">
        <v>3</v>
      </c>
      <c r="E988" s="2">
        <v>5.0576700000000002E-3</v>
      </c>
      <c r="F988" t="str">
        <f t="shared" si="15"/>
        <v>Off-Network</v>
      </c>
    </row>
    <row r="989" spans="1:6" hidden="1" x14ac:dyDescent="0.25">
      <c r="A989" s="2">
        <v>41</v>
      </c>
      <c r="B989" s="2">
        <v>1</v>
      </c>
      <c r="C989" s="2">
        <v>5</v>
      </c>
      <c r="D989" s="2">
        <v>4</v>
      </c>
      <c r="E989" s="2">
        <v>4.6668600000000001E-3</v>
      </c>
      <c r="F989" t="str">
        <f t="shared" si="15"/>
        <v>Off-Network</v>
      </c>
    </row>
    <row r="990" spans="1:6" hidden="1" x14ac:dyDescent="0.25">
      <c r="A990" s="2">
        <v>41</v>
      </c>
      <c r="B990" s="2">
        <v>1</v>
      </c>
      <c r="C990" s="2">
        <v>5</v>
      </c>
      <c r="D990" s="2">
        <v>5</v>
      </c>
      <c r="E990" s="2">
        <v>6.9946899999999996E-3</v>
      </c>
      <c r="F990" t="str">
        <f t="shared" si="15"/>
        <v>Off-Network</v>
      </c>
    </row>
    <row r="991" spans="1:6" hidden="1" x14ac:dyDescent="0.25">
      <c r="A991" s="2">
        <v>41</v>
      </c>
      <c r="B991" s="2">
        <v>1</v>
      </c>
      <c r="C991" s="2">
        <v>5</v>
      </c>
      <c r="D991" s="2">
        <v>6</v>
      </c>
      <c r="E991" s="2">
        <v>1.8494E-2</v>
      </c>
      <c r="F991" t="str">
        <f t="shared" si="15"/>
        <v>Off-Network</v>
      </c>
    </row>
    <row r="992" spans="1:6" hidden="1" x14ac:dyDescent="0.25">
      <c r="A992" s="2">
        <v>41</v>
      </c>
      <c r="B992" s="2">
        <v>1</v>
      </c>
      <c r="C992" s="2">
        <v>5</v>
      </c>
      <c r="D992" s="2">
        <v>7</v>
      </c>
      <c r="E992" s="2">
        <v>4.5956499999999997E-2</v>
      </c>
      <c r="F992" t="str">
        <f t="shared" si="15"/>
        <v>Off-Network</v>
      </c>
    </row>
    <row r="993" spans="1:6" hidden="1" x14ac:dyDescent="0.25">
      <c r="A993" s="2">
        <v>41</v>
      </c>
      <c r="B993" s="2">
        <v>1</v>
      </c>
      <c r="C993" s="2">
        <v>5</v>
      </c>
      <c r="D993" s="2">
        <v>8</v>
      </c>
      <c r="E993" s="2">
        <v>6.9644399999999995E-2</v>
      </c>
      <c r="F993" t="str">
        <f t="shared" si="15"/>
        <v>Off-Network</v>
      </c>
    </row>
    <row r="994" spans="1:6" hidden="1" x14ac:dyDescent="0.25">
      <c r="A994" s="2">
        <v>41</v>
      </c>
      <c r="B994" s="2">
        <v>1</v>
      </c>
      <c r="C994" s="2">
        <v>5</v>
      </c>
      <c r="D994" s="2">
        <v>9</v>
      </c>
      <c r="E994" s="2">
        <v>6.0827899999999997E-2</v>
      </c>
      <c r="F994" t="str">
        <f t="shared" si="15"/>
        <v>Off-Network</v>
      </c>
    </row>
    <row r="995" spans="1:6" hidden="1" x14ac:dyDescent="0.25">
      <c r="A995" s="2">
        <v>41</v>
      </c>
      <c r="B995" s="2">
        <v>1</v>
      </c>
      <c r="C995" s="2">
        <v>5</v>
      </c>
      <c r="D995" s="2">
        <v>10</v>
      </c>
      <c r="E995" s="2">
        <v>5.0286200000000003E-2</v>
      </c>
      <c r="F995" t="str">
        <f t="shared" si="15"/>
        <v>Off-Network</v>
      </c>
    </row>
    <row r="996" spans="1:6" hidden="1" x14ac:dyDescent="0.25">
      <c r="A996" s="2">
        <v>41</v>
      </c>
      <c r="B996" s="2">
        <v>1</v>
      </c>
      <c r="C996" s="2">
        <v>5</v>
      </c>
      <c r="D996" s="2">
        <v>11</v>
      </c>
      <c r="E996" s="2">
        <v>4.9935100000000003E-2</v>
      </c>
      <c r="F996" t="str">
        <f t="shared" si="15"/>
        <v>Off-Network</v>
      </c>
    </row>
    <row r="997" spans="1:6" hidden="1" x14ac:dyDescent="0.25">
      <c r="A997" s="2">
        <v>41</v>
      </c>
      <c r="B997" s="2">
        <v>1</v>
      </c>
      <c r="C997" s="2">
        <v>5</v>
      </c>
      <c r="D997" s="2">
        <v>12</v>
      </c>
      <c r="E997" s="2">
        <v>5.4365400000000001E-2</v>
      </c>
      <c r="F997" t="str">
        <f t="shared" si="15"/>
        <v>Off-Network</v>
      </c>
    </row>
    <row r="998" spans="1:6" hidden="1" x14ac:dyDescent="0.25">
      <c r="A998" s="2">
        <v>41</v>
      </c>
      <c r="B998" s="2">
        <v>1</v>
      </c>
      <c r="C998" s="2">
        <v>5</v>
      </c>
      <c r="D998" s="2">
        <v>13</v>
      </c>
      <c r="E998" s="2">
        <v>5.7646200000000002E-2</v>
      </c>
      <c r="F998" t="str">
        <f t="shared" si="15"/>
        <v>Off-Network</v>
      </c>
    </row>
    <row r="999" spans="1:6" hidden="1" x14ac:dyDescent="0.25">
      <c r="A999" s="2">
        <v>41</v>
      </c>
      <c r="B999" s="2">
        <v>1</v>
      </c>
      <c r="C999" s="2">
        <v>5</v>
      </c>
      <c r="D999" s="2">
        <v>14</v>
      </c>
      <c r="E999" s="2">
        <v>5.8031899999999997E-2</v>
      </c>
      <c r="F999" t="str">
        <f t="shared" si="15"/>
        <v>Off-Network</v>
      </c>
    </row>
    <row r="1000" spans="1:6" hidden="1" x14ac:dyDescent="0.25">
      <c r="A1000" s="2">
        <v>41</v>
      </c>
      <c r="B1000" s="2">
        <v>1</v>
      </c>
      <c r="C1000" s="2">
        <v>5</v>
      </c>
      <c r="D1000" s="2">
        <v>15</v>
      </c>
      <c r="E1000" s="2">
        <v>6.2255400000000002E-2</v>
      </c>
      <c r="F1000" t="str">
        <f t="shared" si="15"/>
        <v>Off-Network</v>
      </c>
    </row>
    <row r="1001" spans="1:6" hidden="1" x14ac:dyDescent="0.25">
      <c r="A1001" s="2">
        <v>41</v>
      </c>
      <c r="B1001" s="2">
        <v>1</v>
      </c>
      <c r="C1001" s="2">
        <v>5</v>
      </c>
      <c r="D1001" s="2">
        <v>16</v>
      </c>
      <c r="E1001" s="2">
        <v>7.1004899999999996E-2</v>
      </c>
      <c r="F1001" t="str">
        <f t="shared" si="15"/>
        <v>Off-Network</v>
      </c>
    </row>
    <row r="1002" spans="1:6" hidden="1" x14ac:dyDescent="0.25">
      <c r="A1002" s="2">
        <v>41</v>
      </c>
      <c r="B1002" s="2">
        <v>1</v>
      </c>
      <c r="C1002" s="2">
        <v>5</v>
      </c>
      <c r="D1002" s="2">
        <v>17</v>
      </c>
      <c r="E1002" s="2">
        <v>7.6972499999999999E-2</v>
      </c>
      <c r="F1002" t="str">
        <f t="shared" si="15"/>
        <v>Off-Network</v>
      </c>
    </row>
    <row r="1003" spans="1:6" hidden="1" x14ac:dyDescent="0.25">
      <c r="A1003" s="2">
        <v>41</v>
      </c>
      <c r="B1003" s="2">
        <v>1</v>
      </c>
      <c r="C1003" s="2">
        <v>5</v>
      </c>
      <c r="D1003" s="2">
        <v>18</v>
      </c>
      <c r="E1003" s="2">
        <v>7.7432000000000001E-2</v>
      </c>
      <c r="F1003" t="str">
        <f t="shared" si="15"/>
        <v>Off-Network</v>
      </c>
    </row>
    <row r="1004" spans="1:6" hidden="1" x14ac:dyDescent="0.25">
      <c r="A1004" s="2">
        <v>41</v>
      </c>
      <c r="B1004" s="2">
        <v>1</v>
      </c>
      <c r="C1004" s="2">
        <v>5</v>
      </c>
      <c r="D1004" s="2">
        <v>19</v>
      </c>
      <c r="E1004" s="2">
        <v>5.9783000000000003E-2</v>
      </c>
      <c r="F1004" t="str">
        <f t="shared" si="15"/>
        <v>Off-Network</v>
      </c>
    </row>
    <row r="1005" spans="1:6" hidden="1" x14ac:dyDescent="0.25">
      <c r="A1005" s="2">
        <v>41</v>
      </c>
      <c r="B1005" s="2">
        <v>1</v>
      </c>
      <c r="C1005" s="2">
        <v>5</v>
      </c>
      <c r="D1005" s="2">
        <v>20</v>
      </c>
      <c r="E1005" s="2">
        <v>4.4392300000000003E-2</v>
      </c>
      <c r="F1005" t="str">
        <f t="shared" si="15"/>
        <v>Off-Network</v>
      </c>
    </row>
    <row r="1006" spans="1:6" hidden="1" x14ac:dyDescent="0.25">
      <c r="A1006" s="2">
        <v>41</v>
      </c>
      <c r="B1006" s="2">
        <v>1</v>
      </c>
      <c r="C1006" s="2">
        <v>5</v>
      </c>
      <c r="D1006" s="2">
        <v>21</v>
      </c>
      <c r="E1006" s="2">
        <v>3.54458E-2</v>
      </c>
      <c r="F1006" t="str">
        <f t="shared" si="15"/>
        <v>Off-Network</v>
      </c>
    </row>
    <row r="1007" spans="1:6" hidden="1" x14ac:dyDescent="0.25">
      <c r="A1007" s="2">
        <v>41</v>
      </c>
      <c r="B1007" s="2">
        <v>1</v>
      </c>
      <c r="C1007" s="2">
        <v>5</v>
      </c>
      <c r="D1007" s="2">
        <v>22</v>
      </c>
      <c r="E1007" s="2">
        <v>3.1823999999999998E-2</v>
      </c>
      <c r="F1007" t="str">
        <f t="shared" si="15"/>
        <v>Off-Network</v>
      </c>
    </row>
    <row r="1008" spans="1:6" hidden="1" x14ac:dyDescent="0.25">
      <c r="A1008" s="2">
        <v>41</v>
      </c>
      <c r="B1008" s="2">
        <v>1</v>
      </c>
      <c r="C1008" s="2">
        <v>5</v>
      </c>
      <c r="D1008" s="2">
        <v>23</v>
      </c>
      <c r="E1008" s="2">
        <v>2.4941899999999999E-2</v>
      </c>
      <c r="F1008" t="str">
        <f t="shared" si="15"/>
        <v>Off-Network</v>
      </c>
    </row>
    <row r="1009" spans="1:6" hidden="1" x14ac:dyDescent="0.25">
      <c r="A1009" s="2">
        <v>41</v>
      </c>
      <c r="B1009" s="2">
        <v>1</v>
      </c>
      <c r="C1009" s="2">
        <v>5</v>
      </c>
      <c r="D1009" s="2">
        <v>24</v>
      </c>
      <c r="E1009" s="2">
        <v>1.79068E-2</v>
      </c>
      <c r="F1009" t="str">
        <f t="shared" si="15"/>
        <v>Off-Network</v>
      </c>
    </row>
    <row r="1010" spans="1:6" hidden="1" x14ac:dyDescent="0.25">
      <c r="A1010" s="2">
        <v>41</v>
      </c>
      <c r="B1010" s="2">
        <v>2</v>
      </c>
      <c r="C1010" s="2">
        <v>2</v>
      </c>
      <c r="D1010" s="2">
        <v>1</v>
      </c>
      <c r="E1010" s="2">
        <v>1.64213E-2</v>
      </c>
      <c r="F1010" t="str">
        <f t="shared" si="15"/>
        <v>Rural Restricted Access</v>
      </c>
    </row>
    <row r="1011" spans="1:6" hidden="1" x14ac:dyDescent="0.25">
      <c r="A1011" s="2">
        <v>41</v>
      </c>
      <c r="B1011" s="2">
        <v>2</v>
      </c>
      <c r="C1011" s="2">
        <v>2</v>
      </c>
      <c r="D1011" s="2">
        <v>2</v>
      </c>
      <c r="E1011" s="2">
        <v>1.11921E-2</v>
      </c>
      <c r="F1011" t="str">
        <f t="shared" si="15"/>
        <v>Rural Restricted Access</v>
      </c>
    </row>
    <row r="1012" spans="1:6" hidden="1" x14ac:dyDescent="0.25">
      <c r="A1012" s="2">
        <v>41</v>
      </c>
      <c r="B1012" s="2">
        <v>2</v>
      </c>
      <c r="C1012" s="2">
        <v>2</v>
      </c>
      <c r="D1012" s="2">
        <v>3</v>
      </c>
      <c r="E1012" s="2">
        <v>8.5415000000000005E-3</v>
      </c>
      <c r="F1012" t="str">
        <f t="shared" si="15"/>
        <v>Rural Restricted Access</v>
      </c>
    </row>
    <row r="1013" spans="1:6" hidden="1" x14ac:dyDescent="0.25">
      <c r="A1013" s="2">
        <v>41</v>
      </c>
      <c r="B1013" s="2">
        <v>2</v>
      </c>
      <c r="C1013" s="2">
        <v>2</v>
      </c>
      <c r="D1013" s="2">
        <v>4</v>
      </c>
      <c r="E1013" s="2">
        <v>6.7932799999999996E-3</v>
      </c>
      <c r="F1013" t="str">
        <f t="shared" si="15"/>
        <v>Rural Restricted Access</v>
      </c>
    </row>
    <row r="1014" spans="1:6" hidden="1" x14ac:dyDescent="0.25">
      <c r="A1014" s="2">
        <v>41</v>
      </c>
      <c r="B1014" s="2">
        <v>2</v>
      </c>
      <c r="C1014" s="2">
        <v>2</v>
      </c>
      <c r="D1014" s="2">
        <v>5</v>
      </c>
      <c r="E1014" s="2">
        <v>7.2189400000000001E-3</v>
      </c>
      <c r="F1014" t="str">
        <f t="shared" si="15"/>
        <v>Rural Restricted Access</v>
      </c>
    </row>
    <row r="1015" spans="1:6" hidden="1" x14ac:dyDescent="0.25">
      <c r="A1015" s="2">
        <v>41</v>
      </c>
      <c r="B1015" s="2">
        <v>2</v>
      </c>
      <c r="C1015" s="2">
        <v>2</v>
      </c>
      <c r="D1015" s="2">
        <v>6</v>
      </c>
      <c r="E1015" s="2">
        <v>1.07619E-2</v>
      </c>
      <c r="F1015" t="str">
        <f t="shared" si="15"/>
        <v>Rural Restricted Access</v>
      </c>
    </row>
    <row r="1016" spans="1:6" hidden="1" x14ac:dyDescent="0.25">
      <c r="A1016" s="2">
        <v>41</v>
      </c>
      <c r="B1016" s="2">
        <v>2</v>
      </c>
      <c r="C1016" s="2">
        <v>2</v>
      </c>
      <c r="D1016" s="2">
        <v>7</v>
      </c>
      <c r="E1016" s="2">
        <v>1.7680000000000001E-2</v>
      </c>
      <c r="F1016" t="str">
        <f t="shared" si="15"/>
        <v>Rural Restricted Access</v>
      </c>
    </row>
    <row r="1017" spans="1:6" hidden="1" x14ac:dyDescent="0.25">
      <c r="A1017" s="2">
        <v>41</v>
      </c>
      <c r="B1017" s="2">
        <v>2</v>
      </c>
      <c r="C1017" s="2">
        <v>2</v>
      </c>
      <c r="D1017" s="2">
        <v>8</v>
      </c>
      <c r="E1017" s="2">
        <v>2.6875099999999999E-2</v>
      </c>
      <c r="F1017" t="str">
        <f t="shared" si="15"/>
        <v>Rural Restricted Access</v>
      </c>
    </row>
    <row r="1018" spans="1:6" hidden="1" x14ac:dyDescent="0.25">
      <c r="A1018" s="2">
        <v>41</v>
      </c>
      <c r="B1018" s="2">
        <v>2</v>
      </c>
      <c r="C1018" s="2">
        <v>2</v>
      </c>
      <c r="D1018" s="2">
        <v>9</v>
      </c>
      <c r="E1018" s="2">
        <v>3.8658699999999997E-2</v>
      </c>
      <c r="F1018" t="str">
        <f t="shared" si="15"/>
        <v>Rural Restricted Access</v>
      </c>
    </row>
    <row r="1019" spans="1:6" hidden="1" x14ac:dyDescent="0.25">
      <c r="A1019" s="2">
        <v>41</v>
      </c>
      <c r="B1019" s="2">
        <v>2</v>
      </c>
      <c r="C1019" s="2">
        <v>2</v>
      </c>
      <c r="D1019" s="2">
        <v>10</v>
      </c>
      <c r="E1019" s="2">
        <v>5.2238899999999998E-2</v>
      </c>
      <c r="F1019" t="str">
        <f t="shared" si="15"/>
        <v>Rural Restricted Access</v>
      </c>
    </row>
    <row r="1020" spans="1:6" hidden="1" x14ac:dyDescent="0.25">
      <c r="A1020" s="2">
        <v>41</v>
      </c>
      <c r="B1020" s="2">
        <v>2</v>
      </c>
      <c r="C1020" s="2">
        <v>2</v>
      </c>
      <c r="D1020" s="2">
        <v>11</v>
      </c>
      <c r="E1020" s="2">
        <v>6.3173900000000005E-2</v>
      </c>
      <c r="F1020" t="str">
        <f t="shared" si="15"/>
        <v>Rural Restricted Access</v>
      </c>
    </row>
    <row r="1021" spans="1:6" hidden="1" x14ac:dyDescent="0.25">
      <c r="A1021" s="2">
        <v>41</v>
      </c>
      <c r="B1021" s="2">
        <v>2</v>
      </c>
      <c r="C1021" s="2">
        <v>2</v>
      </c>
      <c r="D1021" s="2">
        <v>12</v>
      </c>
      <c r="E1021" s="2">
        <v>6.9943500000000006E-2</v>
      </c>
      <c r="F1021" t="str">
        <f t="shared" si="15"/>
        <v>Rural Restricted Access</v>
      </c>
    </row>
    <row r="1022" spans="1:6" hidden="1" x14ac:dyDescent="0.25">
      <c r="A1022" s="2">
        <v>41</v>
      </c>
      <c r="B1022" s="2">
        <v>2</v>
      </c>
      <c r="C1022" s="2">
        <v>2</v>
      </c>
      <c r="D1022" s="2">
        <v>13</v>
      </c>
      <c r="E1022" s="2">
        <v>7.2933200000000004E-2</v>
      </c>
      <c r="F1022" t="str">
        <f t="shared" si="15"/>
        <v>Rural Restricted Access</v>
      </c>
    </row>
    <row r="1023" spans="1:6" hidden="1" x14ac:dyDescent="0.25">
      <c r="A1023" s="2">
        <v>41</v>
      </c>
      <c r="B1023" s="2">
        <v>2</v>
      </c>
      <c r="C1023" s="2">
        <v>2</v>
      </c>
      <c r="D1023" s="2">
        <v>14</v>
      </c>
      <c r="E1023" s="2">
        <v>7.3121800000000001E-2</v>
      </c>
      <c r="F1023" t="str">
        <f t="shared" si="15"/>
        <v>Rural Restricted Access</v>
      </c>
    </row>
    <row r="1024" spans="1:6" hidden="1" x14ac:dyDescent="0.25">
      <c r="A1024" s="2">
        <v>41</v>
      </c>
      <c r="B1024" s="2">
        <v>2</v>
      </c>
      <c r="C1024" s="2">
        <v>2</v>
      </c>
      <c r="D1024" s="2">
        <v>15</v>
      </c>
      <c r="E1024" s="2">
        <v>7.3615899999999998E-2</v>
      </c>
      <c r="F1024" t="str">
        <f t="shared" si="15"/>
        <v>Rural Restricted Access</v>
      </c>
    </row>
    <row r="1025" spans="1:6" hidden="1" x14ac:dyDescent="0.25">
      <c r="A1025" s="2">
        <v>41</v>
      </c>
      <c r="B1025" s="2">
        <v>2</v>
      </c>
      <c r="C1025" s="2">
        <v>2</v>
      </c>
      <c r="D1025" s="2">
        <v>16</v>
      </c>
      <c r="E1025" s="2">
        <v>7.4460799999999994E-2</v>
      </c>
      <c r="F1025" t="str">
        <f t="shared" si="15"/>
        <v>Rural Restricted Access</v>
      </c>
    </row>
    <row r="1026" spans="1:6" hidden="1" x14ac:dyDescent="0.25">
      <c r="A1026" s="2">
        <v>41</v>
      </c>
      <c r="B1026" s="2">
        <v>2</v>
      </c>
      <c r="C1026" s="2">
        <v>2</v>
      </c>
      <c r="D1026" s="2">
        <v>17</v>
      </c>
      <c r="E1026" s="2">
        <v>7.4216500000000005E-2</v>
      </c>
      <c r="F1026" t="str">
        <f t="shared" ref="F1026:F1089" si="16">IF(B1026=$G$2,$H$2,IF(B1026=$G$3,$H$3,IF(B1026=$G$4,$H$4,IF(B1026=$G$5,$H$5,IF(B1026=$G$6,$H$6,"other")))))</f>
        <v>Rural Restricted Access</v>
      </c>
    </row>
    <row r="1027" spans="1:6" hidden="1" x14ac:dyDescent="0.25">
      <c r="A1027" s="2">
        <v>41</v>
      </c>
      <c r="B1027" s="2">
        <v>2</v>
      </c>
      <c r="C1027" s="2">
        <v>2</v>
      </c>
      <c r="D1027" s="2">
        <v>18</v>
      </c>
      <c r="E1027" s="2">
        <v>7.0009100000000005E-2</v>
      </c>
      <c r="F1027" t="str">
        <f t="shared" si="16"/>
        <v>Rural Restricted Access</v>
      </c>
    </row>
    <row r="1028" spans="1:6" hidden="1" x14ac:dyDescent="0.25">
      <c r="A1028" s="2">
        <v>41</v>
      </c>
      <c r="B1028" s="2">
        <v>2</v>
      </c>
      <c r="C1028" s="2">
        <v>2</v>
      </c>
      <c r="D1028" s="2">
        <v>19</v>
      </c>
      <c r="E1028" s="2">
        <v>6.1403800000000001E-2</v>
      </c>
      <c r="F1028" t="str">
        <f t="shared" si="16"/>
        <v>Rural Restricted Access</v>
      </c>
    </row>
    <row r="1029" spans="1:6" hidden="1" x14ac:dyDescent="0.25">
      <c r="A1029" s="2">
        <v>41</v>
      </c>
      <c r="B1029" s="2">
        <v>2</v>
      </c>
      <c r="C1029" s="2">
        <v>2</v>
      </c>
      <c r="D1029" s="2">
        <v>20</v>
      </c>
      <c r="E1029" s="2">
        <v>5.0504300000000002E-2</v>
      </c>
      <c r="F1029" t="str">
        <f t="shared" si="16"/>
        <v>Rural Restricted Access</v>
      </c>
    </row>
    <row r="1030" spans="1:6" hidden="1" x14ac:dyDescent="0.25">
      <c r="A1030" s="2">
        <v>41</v>
      </c>
      <c r="B1030" s="2">
        <v>2</v>
      </c>
      <c r="C1030" s="2">
        <v>2</v>
      </c>
      <c r="D1030" s="2">
        <v>21</v>
      </c>
      <c r="E1030" s="2">
        <v>4.1207199999999999E-2</v>
      </c>
      <c r="F1030" t="str">
        <f t="shared" si="16"/>
        <v>Rural Restricted Access</v>
      </c>
    </row>
    <row r="1031" spans="1:6" hidden="1" x14ac:dyDescent="0.25">
      <c r="A1031" s="2">
        <v>41</v>
      </c>
      <c r="B1031" s="2">
        <v>2</v>
      </c>
      <c r="C1031" s="2">
        <v>2</v>
      </c>
      <c r="D1031" s="2">
        <v>22</v>
      </c>
      <c r="E1031" s="2">
        <v>3.3637300000000002E-2</v>
      </c>
      <c r="F1031" t="str">
        <f t="shared" si="16"/>
        <v>Rural Restricted Access</v>
      </c>
    </row>
    <row r="1032" spans="1:6" hidden="1" x14ac:dyDescent="0.25">
      <c r="A1032" s="2">
        <v>41</v>
      </c>
      <c r="B1032" s="2">
        <v>2</v>
      </c>
      <c r="C1032" s="2">
        <v>2</v>
      </c>
      <c r="D1032" s="2">
        <v>23</v>
      </c>
      <c r="E1032" s="2">
        <v>2.6224299999999999E-2</v>
      </c>
      <c r="F1032" t="str">
        <f t="shared" si="16"/>
        <v>Rural Restricted Access</v>
      </c>
    </row>
    <row r="1033" spans="1:6" hidden="1" x14ac:dyDescent="0.25">
      <c r="A1033" s="2">
        <v>41</v>
      </c>
      <c r="B1033" s="2">
        <v>2</v>
      </c>
      <c r="C1033" s="2">
        <v>2</v>
      </c>
      <c r="D1033" s="2">
        <v>24</v>
      </c>
      <c r="E1033" s="2">
        <v>1.9166599999999999E-2</v>
      </c>
      <c r="F1033" t="str">
        <f t="shared" si="16"/>
        <v>Rural Restricted Access</v>
      </c>
    </row>
    <row r="1034" spans="1:6" hidden="1" x14ac:dyDescent="0.25">
      <c r="A1034" s="2">
        <v>41</v>
      </c>
      <c r="B1034" s="2">
        <v>2</v>
      </c>
      <c r="C1034" s="2">
        <v>5</v>
      </c>
      <c r="D1034" s="2">
        <v>1</v>
      </c>
      <c r="E1034" s="2">
        <v>1.07741E-2</v>
      </c>
      <c r="F1034" t="str">
        <f t="shared" si="16"/>
        <v>Rural Restricted Access</v>
      </c>
    </row>
    <row r="1035" spans="1:6" hidden="1" x14ac:dyDescent="0.25">
      <c r="A1035" s="2">
        <v>41</v>
      </c>
      <c r="B1035" s="2">
        <v>2</v>
      </c>
      <c r="C1035" s="2">
        <v>5</v>
      </c>
      <c r="D1035" s="2">
        <v>2</v>
      </c>
      <c r="E1035" s="2">
        <v>7.6437600000000003E-3</v>
      </c>
      <c r="F1035" t="str">
        <f t="shared" si="16"/>
        <v>Rural Restricted Access</v>
      </c>
    </row>
    <row r="1036" spans="1:6" hidden="1" x14ac:dyDescent="0.25">
      <c r="A1036" s="2">
        <v>41</v>
      </c>
      <c r="B1036" s="2">
        <v>2</v>
      </c>
      <c r="C1036" s="2">
        <v>5</v>
      </c>
      <c r="D1036" s="2">
        <v>3</v>
      </c>
      <c r="E1036" s="2">
        <v>6.5464099999999999E-3</v>
      </c>
      <c r="F1036" t="str">
        <f t="shared" si="16"/>
        <v>Rural Restricted Access</v>
      </c>
    </row>
    <row r="1037" spans="1:6" hidden="1" x14ac:dyDescent="0.25">
      <c r="A1037" s="2">
        <v>41</v>
      </c>
      <c r="B1037" s="2">
        <v>2</v>
      </c>
      <c r="C1037" s="2">
        <v>5</v>
      </c>
      <c r="D1037" s="2">
        <v>4</v>
      </c>
      <c r="E1037" s="2">
        <v>6.6348600000000002E-3</v>
      </c>
      <c r="F1037" t="str">
        <f t="shared" si="16"/>
        <v>Rural Restricted Access</v>
      </c>
    </row>
    <row r="1038" spans="1:6" hidden="1" x14ac:dyDescent="0.25">
      <c r="A1038" s="2">
        <v>41</v>
      </c>
      <c r="B1038" s="2">
        <v>2</v>
      </c>
      <c r="C1038" s="2">
        <v>5</v>
      </c>
      <c r="D1038" s="2">
        <v>5</v>
      </c>
      <c r="E1038" s="2">
        <v>9.5399899999999999E-3</v>
      </c>
      <c r="F1038" t="str">
        <f t="shared" si="16"/>
        <v>Rural Restricted Access</v>
      </c>
    </row>
    <row r="1039" spans="1:6" hidden="1" x14ac:dyDescent="0.25">
      <c r="A1039" s="2">
        <v>41</v>
      </c>
      <c r="B1039" s="2">
        <v>2</v>
      </c>
      <c r="C1039" s="2">
        <v>5</v>
      </c>
      <c r="D1039" s="2">
        <v>6</v>
      </c>
      <c r="E1039" s="2">
        <v>2.0055099999999999E-2</v>
      </c>
      <c r="F1039" t="str">
        <f t="shared" si="16"/>
        <v>Rural Restricted Access</v>
      </c>
    </row>
    <row r="1040" spans="1:6" hidden="1" x14ac:dyDescent="0.25">
      <c r="A1040" s="2">
        <v>41</v>
      </c>
      <c r="B1040" s="2">
        <v>2</v>
      </c>
      <c r="C1040" s="2">
        <v>5</v>
      </c>
      <c r="D1040" s="2">
        <v>7</v>
      </c>
      <c r="E1040" s="2">
        <v>4.1029499999999997E-2</v>
      </c>
      <c r="F1040" t="str">
        <f t="shared" si="16"/>
        <v>Rural Restricted Access</v>
      </c>
    </row>
    <row r="1041" spans="1:6" hidden="1" x14ac:dyDescent="0.25">
      <c r="A1041" s="2">
        <v>41</v>
      </c>
      <c r="B1041" s="2">
        <v>2</v>
      </c>
      <c r="C1041" s="2">
        <v>5</v>
      </c>
      <c r="D1041" s="2">
        <v>8</v>
      </c>
      <c r="E1041" s="2">
        <v>5.7972200000000002E-2</v>
      </c>
      <c r="F1041" t="str">
        <f t="shared" si="16"/>
        <v>Rural Restricted Access</v>
      </c>
    </row>
    <row r="1042" spans="1:6" hidden="1" x14ac:dyDescent="0.25">
      <c r="A1042" s="2">
        <v>41</v>
      </c>
      <c r="B1042" s="2">
        <v>2</v>
      </c>
      <c r="C1042" s="2">
        <v>5</v>
      </c>
      <c r="D1042" s="2">
        <v>9</v>
      </c>
      <c r="E1042" s="2">
        <v>5.3471100000000001E-2</v>
      </c>
      <c r="F1042" t="str">
        <f t="shared" si="16"/>
        <v>Rural Restricted Access</v>
      </c>
    </row>
    <row r="1043" spans="1:6" hidden="1" x14ac:dyDescent="0.25">
      <c r="A1043" s="2">
        <v>41</v>
      </c>
      <c r="B1043" s="2">
        <v>2</v>
      </c>
      <c r="C1043" s="2">
        <v>5</v>
      </c>
      <c r="D1043" s="2">
        <v>10</v>
      </c>
      <c r="E1043" s="2">
        <v>5.2547799999999999E-2</v>
      </c>
      <c r="F1043" t="str">
        <f t="shared" si="16"/>
        <v>Rural Restricted Access</v>
      </c>
    </row>
    <row r="1044" spans="1:6" hidden="1" x14ac:dyDescent="0.25">
      <c r="A1044" s="2">
        <v>41</v>
      </c>
      <c r="B1044" s="2">
        <v>2</v>
      </c>
      <c r="C1044" s="2">
        <v>5</v>
      </c>
      <c r="D1044" s="2">
        <v>11</v>
      </c>
      <c r="E1044" s="2">
        <v>5.5060699999999997E-2</v>
      </c>
      <c r="F1044" t="str">
        <f t="shared" si="16"/>
        <v>Rural Restricted Access</v>
      </c>
    </row>
    <row r="1045" spans="1:6" hidden="1" x14ac:dyDescent="0.25">
      <c r="A1045" s="2">
        <v>41</v>
      </c>
      <c r="B1045" s="2">
        <v>2</v>
      </c>
      <c r="C1045" s="2">
        <v>5</v>
      </c>
      <c r="D1045" s="2">
        <v>12</v>
      </c>
      <c r="E1045" s="2">
        <v>5.7674099999999999E-2</v>
      </c>
      <c r="F1045" t="str">
        <f t="shared" si="16"/>
        <v>Rural Restricted Access</v>
      </c>
    </row>
    <row r="1046" spans="1:6" hidden="1" x14ac:dyDescent="0.25">
      <c r="A1046" s="2">
        <v>41</v>
      </c>
      <c r="B1046" s="2">
        <v>2</v>
      </c>
      <c r="C1046" s="2">
        <v>5</v>
      </c>
      <c r="D1046" s="2">
        <v>13</v>
      </c>
      <c r="E1046" s="2">
        <v>5.9142899999999998E-2</v>
      </c>
      <c r="F1046" t="str">
        <f t="shared" si="16"/>
        <v>Rural Restricted Access</v>
      </c>
    </row>
    <row r="1047" spans="1:6" hidden="1" x14ac:dyDescent="0.25">
      <c r="A1047" s="2">
        <v>41</v>
      </c>
      <c r="B1047" s="2">
        <v>2</v>
      </c>
      <c r="C1047" s="2">
        <v>5</v>
      </c>
      <c r="D1047" s="2">
        <v>14</v>
      </c>
      <c r="E1047" s="2">
        <v>6.0801899999999999E-2</v>
      </c>
      <c r="F1047" t="str">
        <f t="shared" si="16"/>
        <v>Rural Restricted Access</v>
      </c>
    </row>
    <row r="1048" spans="1:6" hidden="1" x14ac:dyDescent="0.25">
      <c r="A1048" s="2">
        <v>41</v>
      </c>
      <c r="B1048" s="2">
        <v>2</v>
      </c>
      <c r="C1048" s="2">
        <v>5</v>
      </c>
      <c r="D1048" s="2">
        <v>15</v>
      </c>
      <c r="E1048" s="2">
        <v>6.5298499999999995E-2</v>
      </c>
      <c r="F1048" t="str">
        <f t="shared" si="16"/>
        <v>Rural Restricted Access</v>
      </c>
    </row>
    <row r="1049" spans="1:6" hidden="1" x14ac:dyDescent="0.25">
      <c r="A1049" s="2">
        <v>41</v>
      </c>
      <c r="B1049" s="2">
        <v>2</v>
      </c>
      <c r="C1049" s="2">
        <v>5</v>
      </c>
      <c r="D1049" s="2">
        <v>16</v>
      </c>
      <c r="E1049" s="2">
        <v>7.2608199999999998E-2</v>
      </c>
      <c r="F1049" t="str">
        <f t="shared" si="16"/>
        <v>Rural Restricted Access</v>
      </c>
    </row>
    <row r="1050" spans="1:6" hidden="1" x14ac:dyDescent="0.25">
      <c r="A1050" s="2">
        <v>41</v>
      </c>
      <c r="B1050" s="2">
        <v>2</v>
      </c>
      <c r="C1050" s="2">
        <v>5</v>
      </c>
      <c r="D1050" s="2">
        <v>17</v>
      </c>
      <c r="E1050" s="2">
        <v>7.7381699999999998E-2</v>
      </c>
      <c r="F1050" t="str">
        <f t="shared" si="16"/>
        <v>Rural Restricted Access</v>
      </c>
    </row>
    <row r="1051" spans="1:6" hidden="1" x14ac:dyDescent="0.25">
      <c r="A1051" s="2">
        <v>41</v>
      </c>
      <c r="B1051" s="2">
        <v>2</v>
      </c>
      <c r="C1051" s="2">
        <v>5</v>
      </c>
      <c r="D1051" s="2">
        <v>18</v>
      </c>
      <c r="E1051" s="2">
        <v>7.5481599999999996E-2</v>
      </c>
      <c r="F1051" t="str">
        <f t="shared" si="16"/>
        <v>Rural Restricted Access</v>
      </c>
    </row>
    <row r="1052" spans="1:6" hidden="1" x14ac:dyDescent="0.25">
      <c r="A1052" s="2">
        <v>41</v>
      </c>
      <c r="B1052" s="2">
        <v>2</v>
      </c>
      <c r="C1052" s="2">
        <v>5</v>
      </c>
      <c r="D1052" s="2">
        <v>19</v>
      </c>
      <c r="E1052" s="2">
        <v>5.8705899999999998E-2</v>
      </c>
      <c r="F1052" t="str">
        <f t="shared" si="16"/>
        <v>Rural Restricted Access</v>
      </c>
    </row>
    <row r="1053" spans="1:6" hidden="1" x14ac:dyDescent="0.25">
      <c r="A1053" s="2">
        <v>41</v>
      </c>
      <c r="B1053" s="2">
        <v>2</v>
      </c>
      <c r="C1053" s="2">
        <v>5</v>
      </c>
      <c r="D1053" s="2">
        <v>20</v>
      </c>
      <c r="E1053" s="2">
        <v>4.3986400000000002E-2</v>
      </c>
      <c r="F1053" t="str">
        <f t="shared" si="16"/>
        <v>Rural Restricted Access</v>
      </c>
    </row>
    <row r="1054" spans="1:6" hidden="1" x14ac:dyDescent="0.25">
      <c r="A1054" s="2">
        <v>41</v>
      </c>
      <c r="B1054" s="2">
        <v>2</v>
      </c>
      <c r="C1054" s="2">
        <v>5</v>
      </c>
      <c r="D1054" s="2">
        <v>21</v>
      </c>
      <c r="E1054" s="2">
        <v>3.5730900000000003E-2</v>
      </c>
      <c r="F1054" t="str">
        <f t="shared" si="16"/>
        <v>Rural Restricted Access</v>
      </c>
    </row>
    <row r="1055" spans="1:6" hidden="1" x14ac:dyDescent="0.25">
      <c r="A1055" s="2">
        <v>41</v>
      </c>
      <c r="B1055" s="2">
        <v>2</v>
      </c>
      <c r="C1055" s="2">
        <v>5</v>
      </c>
      <c r="D1055" s="2">
        <v>22</v>
      </c>
      <c r="E1055" s="2">
        <v>3.0742800000000001E-2</v>
      </c>
      <c r="F1055" t="str">
        <f t="shared" si="16"/>
        <v>Rural Restricted Access</v>
      </c>
    </row>
    <row r="1056" spans="1:6" hidden="1" x14ac:dyDescent="0.25">
      <c r="A1056" s="2">
        <v>41</v>
      </c>
      <c r="B1056" s="2">
        <v>2</v>
      </c>
      <c r="C1056" s="2">
        <v>5</v>
      </c>
      <c r="D1056" s="2">
        <v>23</v>
      </c>
      <c r="E1056" s="2">
        <v>2.3852100000000001E-2</v>
      </c>
      <c r="F1056" t="str">
        <f t="shared" si="16"/>
        <v>Rural Restricted Access</v>
      </c>
    </row>
    <row r="1057" spans="1:6" hidden="1" x14ac:dyDescent="0.25">
      <c r="A1057" s="2">
        <v>41</v>
      </c>
      <c r="B1057" s="2">
        <v>2</v>
      </c>
      <c r="C1057" s="2">
        <v>5</v>
      </c>
      <c r="D1057" s="2">
        <v>24</v>
      </c>
      <c r="E1057" s="2">
        <v>1.7317699999999998E-2</v>
      </c>
      <c r="F1057" t="str">
        <f t="shared" si="16"/>
        <v>Rural Restricted Access</v>
      </c>
    </row>
    <row r="1058" spans="1:6" hidden="1" x14ac:dyDescent="0.25">
      <c r="A1058" s="2">
        <v>41</v>
      </c>
      <c r="B1058" s="2">
        <v>3</v>
      </c>
      <c r="C1058" s="2">
        <v>2</v>
      </c>
      <c r="D1058" s="2">
        <v>1</v>
      </c>
      <c r="E1058" s="2">
        <v>1.64213E-2</v>
      </c>
      <c r="F1058" t="str">
        <f t="shared" si="16"/>
        <v>Rural Unrestricted Access</v>
      </c>
    </row>
    <row r="1059" spans="1:6" hidden="1" x14ac:dyDescent="0.25">
      <c r="A1059" s="2">
        <v>41</v>
      </c>
      <c r="B1059" s="2">
        <v>3</v>
      </c>
      <c r="C1059" s="2">
        <v>2</v>
      </c>
      <c r="D1059" s="2">
        <v>2</v>
      </c>
      <c r="E1059" s="2">
        <v>1.11921E-2</v>
      </c>
      <c r="F1059" t="str">
        <f t="shared" si="16"/>
        <v>Rural Unrestricted Access</v>
      </c>
    </row>
    <row r="1060" spans="1:6" hidden="1" x14ac:dyDescent="0.25">
      <c r="A1060" s="2">
        <v>41</v>
      </c>
      <c r="B1060" s="2">
        <v>3</v>
      </c>
      <c r="C1060" s="2">
        <v>2</v>
      </c>
      <c r="D1060" s="2">
        <v>3</v>
      </c>
      <c r="E1060" s="2">
        <v>8.5415000000000005E-3</v>
      </c>
      <c r="F1060" t="str">
        <f t="shared" si="16"/>
        <v>Rural Unrestricted Access</v>
      </c>
    </row>
    <row r="1061" spans="1:6" hidden="1" x14ac:dyDescent="0.25">
      <c r="A1061" s="2">
        <v>41</v>
      </c>
      <c r="B1061" s="2">
        <v>3</v>
      </c>
      <c r="C1061" s="2">
        <v>2</v>
      </c>
      <c r="D1061" s="2">
        <v>4</v>
      </c>
      <c r="E1061" s="2">
        <v>6.7932799999999996E-3</v>
      </c>
      <c r="F1061" t="str">
        <f t="shared" si="16"/>
        <v>Rural Unrestricted Access</v>
      </c>
    </row>
    <row r="1062" spans="1:6" hidden="1" x14ac:dyDescent="0.25">
      <c r="A1062" s="2">
        <v>41</v>
      </c>
      <c r="B1062" s="2">
        <v>3</v>
      </c>
      <c r="C1062" s="2">
        <v>2</v>
      </c>
      <c r="D1062" s="2">
        <v>5</v>
      </c>
      <c r="E1062" s="2">
        <v>7.2189400000000001E-3</v>
      </c>
      <c r="F1062" t="str">
        <f t="shared" si="16"/>
        <v>Rural Unrestricted Access</v>
      </c>
    </row>
    <row r="1063" spans="1:6" hidden="1" x14ac:dyDescent="0.25">
      <c r="A1063" s="2">
        <v>41</v>
      </c>
      <c r="B1063" s="2">
        <v>3</v>
      </c>
      <c r="C1063" s="2">
        <v>2</v>
      </c>
      <c r="D1063" s="2">
        <v>6</v>
      </c>
      <c r="E1063" s="2">
        <v>1.07619E-2</v>
      </c>
      <c r="F1063" t="str">
        <f t="shared" si="16"/>
        <v>Rural Unrestricted Access</v>
      </c>
    </row>
    <row r="1064" spans="1:6" hidden="1" x14ac:dyDescent="0.25">
      <c r="A1064" s="2">
        <v>41</v>
      </c>
      <c r="B1064" s="2">
        <v>3</v>
      </c>
      <c r="C1064" s="2">
        <v>2</v>
      </c>
      <c r="D1064" s="2">
        <v>7</v>
      </c>
      <c r="E1064" s="2">
        <v>1.7680000000000001E-2</v>
      </c>
      <c r="F1064" t="str">
        <f t="shared" si="16"/>
        <v>Rural Unrestricted Access</v>
      </c>
    </row>
    <row r="1065" spans="1:6" hidden="1" x14ac:dyDescent="0.25">
      <c r="A1065" s="2">
        <v>41</v>
      </c>
      <c r="B1065" s="2">
        <v>3</v>
      </c>
      <c r="C1065" s="2">
        <v>2</v>
      </c>
      <c r="D1065" s="2">
        <v>8</v>
      </c>
      <c r="E1065" s="2">
        <v>2.6875099999999999E-2</v>
      </c>
      <c r="F1065" t="str">
        <f t="shared" si="16"/>
        <v>Rural Unrestricted Access</v>
      </c>
    </row>
    <row r="1066" spans="1:6" hidden="1" x14ac:dyDescent="0.25">
      <c r="A1066" s="2">
        <v>41</v>
      </c>
      <c r="B1066" s="2">
        <v>3</v>
      </c>
      <c r="C1066" s="2">
        <v>2</v>
      </c>
      <c r="D1066" s="2">
        <v>9</v>
      </c>
      <c r="E1066" s="2">
        <v>3.8658699999999997E-2</v>
      </c>
      <c r="F1066" t="str">
        <f t="shared" si="16"/>
        <v>Rural Unrestricted Access</v>
      </c>
    </row>
    <row r="1067" spans="1:6" hidden="1" x14ac:dyDescent="0.25">
      <c r="A1067" s="2">
        <v>41</v>
      </c>
      <c r="B1067" s="2">
        <v>3</v>
      </c>
      <c r="C1067" s="2">
        <v>2</v>
      </c>
      <c r="D1067" s="2">
        <v>10</v>
      </c>
      <c r="E1067" s="2">
        <v>5.2238899999999998E-2</v>
      </c>
      <c r="F1067" t="str">
        <f t="shared" si="16"/>
        <v>Rural Unrestricted Access</v>
      </c>
    </row>
    <row r="1068" spans="1:6" hidden="1" x14ac:dyDescent="0.25">
      <c r="A1068" s="2">
        <v>41</v>
      </c>
      <c r="B1068" s="2">
        <v>3</v>
      </c>
      <c r="C1068" s="2">
        <v>2</v>
      </c>
      <c r="D1068" s="2">
        <v>11</v>
      </c>
      <c r="E1068" s="2">
        <v>6.3173900000000005E-2</v>
      </c>
      <c r="F1068" t="str">
        <f t="shared" si="16"/>
        <v>Rural Unrestricted Access</v>
      </c>
    </row>
    <row r="1069" spans="1:6" hidden="1" x14ac:dyDescent="0.25">
      <c r="A1069" s="2">
        <v>41</v>
      </c>
      <c r="B1069" s="2">
        <v>3</v>
      </c>
      <c r="C1069" s="2">
        <v>2</v>
      </c>
      <c r="D1069" s="2">
        <v>12</v>
      </c>
      <c r="E1069" s="2">
        <v>6.9943500000000006E-2</v>
      </c>
      <c r="F1069" t="str">
        <f t="shared" si="16"/>
        <v>Rural Unrestricted Access</v>
      </c>
    </row>
    <row r="1070" spans="1:6" hidden="1" x14ac:dyDescent="0.25">
      <c r="A1070" s="2">
        <v>41</v>
      </c>
      <c r="B1070" s="2">
        <v>3</v>
      </c>
      <c r="C1070" s="2">
        <v>2</v>
      </c>
      <c r="D1070" s="2">
        <v>13</v>
      </c>
      <c r="E1070" s="2">
        <v>7.2933200000000004E-2</v>
      </c>
      <c r="F1070" t="str">
        <f t="shared" si="16"/>
        <v>Rural Unrestricted Access</v>
      </c>
    </row>
    <row r="1071" spans="1:6" hidden="1" x14ac:dyDescent="0.25">
      <c r="A1071" s="2">
        <v>41</v>
      </c>
      <c r="B1071" s="2">
        <v>3</v>
      </c>
      <c r="C1071" s="2">
        <v>2</v>
      </c>
      <c r="D1071" s="2">
        <v>14</v>
      </c>
      <c r="E1071" s="2">
        <v>7.3121800000000001E-2</v>
      </c>
      <c r="F1071" t="str">
        <f t="shared" si="16"/>
        <v>Rural Unrestricted Access</v>
      </c>
    </row>
    <row r="1072" spans="1:6" hidden="1" x14ac:dyDescent="0.25">
      <c r="A1072" s="2">
        <v>41</v>
      </c>
      <c r="B1072" s="2">
        <v>3</v>
      </c>
      <c r="C1072" s="2">
        <v>2</v>
      </c>
      <c r="D1072" s="2">
        <v>15</v>
      </c>
      <c r="E1072" s="2">
        <v>7.3615899999999998E-2</v>
      </c>
      <c r="F1072" t="str">
        <f t="shared" si="16"/>
        <v>Rural Unrestricted Access</v>
      </c>
    </row>
    <row r="1073" spans="1:6" hidden="1" x14ac:dyDescent="0.25">
      <c r="A1073" s="2">
        <v>41</v>
      </c>
      <c r="B1073" s="2">
        <v>3</v>
      </c>
      <c r="C1073" s="2">
        <v>2</v>
      </c>
      <c r="D1073" s="2">
        <v>16</v>
      </c>
      <c r="E1073" s="2">
        <v>7.4460799999999994E-2</v>
      </c>
      <c r="F1073" t="str">
        <f t="shared" si="16"/>
        <v>Rural Unrestricted Access</v>
      </c>
    </row>
    <row r="1074" spans="1:6" hidden="1" x14ac:dyDescent="0.25">
      <c r="A1074" s="2">
        <v>41</v>
      </c>
      <c r="B1074" s="2">
        <v>3</v>
      </c>
      <c r="C1074" s="2">
        <v>2</v>
      </c>
      <c r="D1074" s="2">
        <v>17</v>
      </c>
      <c r="E1074" s="2">
        <v>7.4216500000000005E-2</v>
      </c>
      <c r="F1074" t="str">
        <f t="shared" si="16"/>
        <v>Rural Unrestricted Access</v>
      </c>
    </row>
    <row r="1075" spans="1:6" hidden="1" x14ac:dyDescent="0.25">
      <c r="A1075" s="2">
        <v>41</v>
      </c>
      <c r="B1075" s="2">
        <v>3</v>
      </c>
      <c r="C1075" s="2">
        <v>2</v>
      </c>
      <c r="D1075" s="2">
        <v>18</v>
      </c>
      <c r="E1075" s="2">
        <v>7.0009100000000005E-2</v>
      </c>
      <c r="F1075" t="str">
        <f t="shared" si="16"/>
        <v>Rural Unrestricted Access</v>
      </c>
    </row>
    <row r="1076" spans="1:6" hidden="1" x14ac:dyDescent="0.25">
      <c r="A1076" s="2">
        <v>41</v>
      </c>
      <c r="B1076" s="2">
        <v>3</v>
      </c>
      <c r="C1076" s="2">
        <v>2</v>
      </c>
      <c r="D1076" s="2">
        <v>19</v>
      </c>
      <c r="E1076" s="2">
        <v>6.1403800000000001E-2</v>
      </c>
      <c r="F1076" t="str">
        <f t="shared" si="16"/>
        <v>Rural Unrestricted Access</v>
      </c>
    </row>
    <row r="1077" spans="1:6" hidden="1" x14ac:dyDescent="0.25">
      <c r="A1077" s="2">
        <v>41</v>
      </c>
      <c r="B1077" s="2">
        <v>3</v>
      </c>
      <c r="C1077" s="2">
        <v>2</v>
      </c>
      <c r="D1077" s="2">
        <v>20</v>
      </c>
      <c r="E1077" s="2">
        <v>5.0504300000000002E-2</v>
      </c>
      <c r="F1077" t="str">
        <f t="shared" si="16"/>
        <v>Rural Unrestricted Access</v>
      </c>
    </row>
    <row r="1078" spans="1:6" hidden="1" x14ac:dyDescent="0.25">
      <c r="A1078" s="2">
        <v>41</v>
      </c>
      <c r="B1078" s="2">
        <v>3</v>
      </c>
      <c r="C1078" s="2">
        <v>2</v>
      </c>
      <c r="D1078" s="2">
        <v>21</v>
      </c>
      <c r="E1078" s="2">
        <v>4.1207199999999999E-2</v>
      </c>
      <c r="F1078" t="str">
        <f t="shared" si="16"/>
        <v>Rural Unrestricted Access</v>
      </c>
    </row>
    <row r="1079" spans="1:6" hidden="1" x14ac:dyDescent="0.25">
      <c r="A1079" s="2">
        <v>41</v>
      </c>
      <c r="B1079" s="2">
        <v>3</v>
      </c>
      <c r="C1079" s="2">
        <v>2</v>
      </c>
      <c r="D1079" s="2">
        <v>22</v>
      </c>
      <c r="E1079" s="2">
        <v>3.3637300000000002E-2</v>
      </c>
      <c r="F1079" t="str">
        <f t="shared" si="16"/>
        <v>Rural Unrestricted Access</v>
      </c>
    </row>
    <row r="1080" spans="1:6" hidden="1" x14ac:dyDescent="0.25">
      <c r="A1080" s="2">
        <v>41</v>
      </c>
      <c r="B1080" s="2">
        <v>3</v>
      </c>
      <c r="C1080" s="2">
        <v>2</v>
      </c>
      <c r="D1080" s="2">
        <v>23</v>
      </c>
      <c r="E1080" s="2">
        <v>2.6224299999999999E-2</v>
      </c>
      <c r="F1080" t="str">
        <f t="shared" si="16"/>
        <v>Rural Unrestricted Access</v>
      </c>
    </row>
    <row r="1081" spans="1:6" hidden="1" x14ac:dyDescent="0.25">
      <c r="A1081" s="2">
        <v>41</v>
      </c>
      <c r="B1081" s="2">
        <v>3</v>
      </c>
      <c r="C1081" s="2">
        <v>2</v>
      </c>
      <c r="D1081" s="2">
        <v>24</v>
      </c>
      <c r="E1081" s="2">
        <v>1.9166599999999999E-2</v>
      </c>
      <c r="F1081" t="str">
        <f t="shared" si="16"/>
        <v>Rural Unrestricted Access</v>
      </c>
    </row>
    <row r="1082" spans="1:6" hidden="1" x14ac:dyDescent="0.25">
      <c r="A1082" s="2">
        <v>41</v>
      </c>
      <c r="B1082" s="2">
        <v>3</v>
      </c>
      <c r="C1082" s="2">
        <v>5</v>
      </c>
      <c r="D1082" s="2">
        <v>1</v>
      </c>
      <c r="E1082" s="2">
        <v>1.07741E-2</v>
      </c>
      <c r="F1082" t="str">
        <f t="shared" si="16"/>
        <v>Rural Unrestricted Access</v>
      </c>
    </row>
    <row r="1083" spans="1:6" hidden="1" x14ac:dyDescent="0.25">
      <c r="A1083" s="2">
        <v>41</v>
      </c>
      <c r="B1083" s="2">
        <v>3</v>
      </c>
      <c r="C1083" s="2">
        <v>5</v>
      </c>
      <c r="D1083" s="2">
        <v>2</v>
      </c>
      <c r="E1083" s="2">
        <v>7.6437600000000003E-3</v>
      </c>
      <c r="F1083" t="str">
        <f t="shared" si="16"/>
        <v>Rural Unrestricted Access</v>
      </c>
    </row>
    <row r="1084" spans="1:6" hidden="1" x14ac:dyDescent="0.25">
      <c r="A1084" s="2">
        <v>41</v>
      </c>
      <c r="B1084" s="2">
        <v>3</v>
      </c>
      <c r="C1084" s="2">
        <v>5</v>
      </c>
      <c r="D1084" s="2">
        <v>3</v>
      </c>
      <c r="E1084" s="2">
        <v>6.5464099999999999E-3</v>
      </c>
      <c r="F1084" t="str">
        <f t="shared" si="16"/>
        <v>Rural Unrestricted Access</v>
      </c>
    </row>
    <row r="1085" spans="1:6" hidden="1" x14ac:dyDescent="0.25">
      <c r="A1085" s="2">
        <v>41</v>
      </c>
      <c r="B1085" s="2">
        <v>3</v>
      </c>
      <c r="C1085" s="2">
        <v>5</v>
      </c>
      <c r="D1085" s="2">
        <v>4</v>
      </c>
      <c r="E1085" s="2">
        <v>6.6348600000000002E-3</v>
      </c>
      <c r="F1085" t="str">
        <f t="shared" si="16"/>
        <v>Rural Unrestricted Access</v>
      </c>
    </row>
    <row r="1086" spans="1:6" hidden="1" x14ac:dyDescent="0.25">
      <c r="A1086" s="2">
        <v>41</v>
      </c>
      <c r="B1086" s="2">
        <v>3</v>
      </c>
      <c r="C1086" s="2">
        <v>5</v>
      </c>
      <c r="D1086" s="2">
        <v>5</v>
      </c>
      <c r="E1086" s="2">
        <v>9.5399899999999999E-3</v>
      </c>
      <c r="F1086" t="str">
        <f t="shared" si="16"/>
        <v>Rural Unrestricted Access</v>
      </c>
    </row>
    <row r="1087" spans="1:6" hidden="1" x14ac:dyDescent="0.25">
      <c r="A1087" s="2">
        <v>41</v>
      </c>
      <c r="B1087" s="2">
        <v>3</v>
      </c>
      <c r="C1087" s="2">
        <v>5</v>
      </c>
      <c r="D1087" s="2">
        <v>6</v>
      </c>
      <c r="E1087" s="2">
        <v>2.0055099999999999E-2</v>
      </c>
      <c r="F1087" t="str">
        <f t="shared" si="16"/>
        <v>Rural Unrestricted Access</v>
      </c>
    </row>
    <row r="1088" spans="1:6" hidden="1" x14ac:dyDescent="0.25">
      <c r="A1088" s="2">
        <v>41</v>
      </c>
      <c r="B1088" s="2">
        <v>3</v>
      </c>
      <c r="C1088" s="2">
        <v>5</v>
      </c>
      <c r="D1088" s="2">
        <v>7</v>
      </c>
      <c r="E1088" s="2">
        <v>4.1029499999999997E-2</v>
      </c>
      <c r="F1088" t="str">
        <f t="shared" si="16"/>
        <v>Rural Unrestricted Access</v>
      </c>
    </row>
    <row r="1089" spans="1:6" hidden="1" x14ac:dyDescent="0.25">
      <c r="A1089" s="2">
        <v>41</v>
      </c>
      <c r="B1089" s="2">
        <v>3</v>
      </c>
      <c r="C1089" s="2">
        <v>5</v>
      </c>
      <c r="D1089" s="2">
        <v>8</v>
      </c>
      <c r="E1089" s="2">
        <v>5.7972200000000002E-2</v>
      </c>
      <c r="F1089" t="str">
        <f t="shared" si="16"/>
        <v>Rural Unrestricted Access</v>
      </c>
    </row>
    <row r="1090" spans="1:6" hidden="1" x14ac:dyDescent="0.25">
      <c r="A1090" s="2">
        <v>41</v>
      </c>
      <c r="B1090" s="2">
        <v>3</v>
      </c>
      <c r="C1090" s="2">
        <v>5</v>
      </c>
      <c r="D1090" s="2">
        <v>9</v>
      </c>
      <c r="E1090" s="2">
        <v>5.3471100000000001E-2</v>
      </c>
      <c r="F1090" t="str">
        <f t="shared" ref="F1090:F1153" si="17">IF(B1090=$G$2,$H$2,IF(B1090=$G$3,$H$3,IF(B1090=$G$4,$H$4,IF(B1090=$G$5,$H$5,IF(B1090=$G$6,$H$6,"other")))))</f>
        <v>Rural Unrestricted Access</v>
      </c>
    </row>
    <row r="1091" spans="1:6" hidden="1" x14ac:dyDescent="0.25">
      <c r="A1091" s="2">
        <v>41</v>
      </c>
      <c r="B1091" s="2">
        <v>3</v>
      </c>
      <c r="C1091" s="2">
        <v>5</v>
      </c>
      <c r="D1091" s="2">
        <v>10</v>
      </c>
      <c r="E1091" s="2">
        <v>5.2547799999999999E-2</v>
      </c>
      <c r="F1091" t="str">
        <f t="shared" si="17"/>
        <v>Rural Unrestricted Access</v>
      </c>
    </row>
    <row r="1092" spans="1:6" hidden="1" x14ac:dyDescent="0.25">
      <c r="A1092" s="2">
        <v>41</v>
      </c>
      <c r="B1092" s="2">
        <v>3</v>
      </c>
      <c r="C1092" s="2">
        <v>5</v>
      </c>
      <c r="D1092" s="2">
        <v>11</v>
      </c>
      <c r="E1092" s="2">
        <v>5.5060699999999997E-2</v>
      </c>
      <c r="F1092" t="str">
        <f t="shared" si="17"/>
        <v>Rural Unrestricted Access</v>
      </c>
    </row>
    <row r="1093" spans="1:6" hidden="1" x14ac:dyDescent="0.25">
      <c r="A1093" s="2">
        <v>41</v>
      </c>
      <c r="B1093" s="2">
        <v>3</v>
      </c>
      <c r="C1093" s="2">
        <v>5</v>
      </c>
      <c r="D1093" s="2">
        <v>12</v>
      </c>
      <c r="E1093" s="2">
        <v>5.7674099999999999E-2</v>
      </c>
      <c r="F1093" t="str">
        <f t="shared" si="17"/>
        <v>Rural Unrestricted Access</v>
      </c>
    </row>
    <row r="1094" spans="1:6" hidden="1" x14ac:dyDescent="0.25">
      <c r="A1094" s="2">
        <v>41</v>
      </c>
      <c r="B1094" s="2">
        <v>3</v>
      </c>
      <c r="C1094" s="2">
        <v>5</v>
      </c>
      <c r="D1094" s="2">
        <v>13</v>
      </c>
      <c r="E1094" s="2">
        <v>5.9142899999999998E-2</v>
      </c>
      <c r="F1094" t="str">
        <f t="shared" si="17"/>
        <v>Rural Unrestricted Access</v>
      </c>
    </row>
    <row r="1095" spans="1:6" hidden="1" x14ac:dyDescent="0.25">
      <c r="A1095" s="2">
        <v>41</v>
      </c>
      <c r="B1095" s="2">
        <v>3</v>
      </c>
      <c r="C1095" s="2">
        <v>5</v>
      </c>
      <c r="D1095" s="2">
        <v>14</v>
      </c>
      <c r="E1095" s="2">
        <v>6.0801899999999999E-2</v>
      </c>
      <c r="F1095" t="str">
        <f t="shared" si="17"/>
        <v>Rural Unrestricted Access</v>
      </c>
    </row>
    <row r="1096" spans="1:6" hidden="1" x14ac:dyDescent="0.25">
      <c r="A1096" s="2">
        <v>41</v>
      </c>
      <c r="B1096" s="2">
        <v>3</v>
      </c>
      <c r="C1096" s="2">
        <v>5</v>
      </c>
      <c r="D1096" s="2">
        <v>15</v>
      </c>
      <c r="E1096" s="2">
        <v>6.5298499999999995E-2</v>
      </c>
      <c r="F1096" t="str">
        <f t="shared" si="17"/>
        <v>Rural Unrestricted Access</v>
      </c>
    </row>
    <row r="1097" spans="1:6" hidden="1" x14ac:dyDescent="0.25">
      <c r="A1097" s="2">
        <v>41</v>
      </c>
      <c r="B1097" s="2">
        <v>3</v>
      </c>
      <c r="C1097" s="2">
        <v>5</v>
      </c>
      <c r="D1097" s="2">
        <v>16</v>
      </c>
      <c r="E1097" s="2">
        <v>7.2608199999999998E-2</v>
      </c>
      <c r="F1097" t="str">
        <f t="shared" si="17"/>
        <v>Rural Unrestricted Access</v>
      </c>
    </row>
    <row r="1098" spans="1:6" hidden="1" x14ac:dyDescent="0.25">
      <c r="A1098" s="2">
        <v>41</v>
      </c>
      <c r="B1098" s="2">
        <v>3</v>
      </c>
      <c r="C1098" s="2">
        <v>5</v>
      </c>
      <c r="D1098" s="2">
        <v>17</v>
      </c>
      <c r="E1098" s="2">
        <v>7.7381699999999998E-2</v>
      </c>
      <c r="F1098" t="str">
        <f t="shared" si="17"/>
        <v>Rural Unrestricted Access</v>
      </c>
    </row>
    <row r="1099" spans="1:6" hidden="1" x14ac:dyDescent="0.25">
      <c r="A1099" s="2">
        <v>41</v>
      </c>
      <c r="B1099" s="2">
        <v>3</v>
      </c>
      <c r="C1099" s="2">
        <v>5</v>
      </c>
      <c r="D1099" s="2">
        <v>18</v>
      </c>
      <c r="E1099" s="2">
        <v>7.5481599999999996E-2</v>
      </c>
      <c r="F1099" t="str">
        <f t="shared" si="17"/>
        <v>Rural Unrestricted Access</v>
      </c>
    </row>
    <row r="1100" spans="1:6" hidden="1" x14ac:dyDescent="0.25">
      <c r="A1100" s="2">
        <v>41</v>
      </c>
      <c r="B1100" s="2">
        <v>3</v>
      </c>
      <c r="C1100" s="2">
        <v>5</v>
      </c>
      <c r="D1100" s="2">
        <v>19</v>
      </c>
      <c r="E1100" s="2">
        <v>5.8705899999999998E-2</v>
      </c>
      <c r="F1100" t="str">
        <f t="shared" si="17"/>
        <v>Rural Unrestricted Access</v>
      </c>
    </row>
    <row r="1101" spans="1:6" hidden="1" x14ac:dyDescent="0.25">
      <c r="A1101" s="2">
        <v>41</v>
      </c>
      <c r="B1101" s="2">
        <v>3</v>
      </c>
      <c r="C1101" s="2">
        <v>5</v>
      </c>
      <c r="D1101" s="2">
        <v>20</v>
      </c>
      <c r="E1101" s="2">
        <v>4.3986400000000002E-2</v>
      </c>
      <c r="F1101" t="str">
        <f t="shared" si="17"/>
        <v>Rural Unrestricted Access</v>
      </c>
    </row>
    <row r="1102" spans="1:6" hidden="1" x14ac:dyDescent="0.25">
      <c r="A1102" s="2">
        <v>41</v>
      </c>
      <c r="B1102" s="2">
        <v>3</v>
      </c>
      <c r="C1102" s="2">
        <v>5</v>
      </c>
      <c r="D1102" s="2">
        <v>21</v>
      </c>
      <c r="E1102" s="2">
        <v>3.5730900000000003E-2</v>
      </c>
      <c r="F1102" t="str">
        <f t="shared" si="17"/>
        <v>Rural Unrestricted Access</v>
      </c>
    </row>
    <row r="1103" spans="1:6" hidden="1" x14ac:dyDescent="0.25">
      <c r="A1103" s="2">
        <v>41</v>
      </c>
      <c r="B1103" s="2">
        <v>3</v>
      </c>
      <c r="C1103" s="2">
        <v>5</v>
      </c>
      <c r="D1103" s="2">
        <v>22</v>
      </c>
      <c r="E1103" s="2">
        <v>3.0742800000000001E-2</v>
      </c>
      <c r="F1103" t="str">
        <f t="shared" si="17"/>
        <v>Rural Unrestricted Access</v>
      </c>
    </row>
    <row r="1104" spans="1:6" hidden="1" x14ac:dyDescent="0.25">
      <c r="A1104" s="2">
        <v>41</v>
      </c>
      <c r="B1104" s="2">
        <v>3</v>
      </c>
      <c r="C1104" s="2">
        <v>5</v>
      </c>
      <c r="D1104" s="2">
        <v>23</v>
      </c>
      <c r="E1104" s="2">
        <v>2.3852100000000001E-2</v>
      </c>
      <c r="F1104" t="str">
        <f t="shared" si="17"/>
        <v>Rural Unrestricted Access</v>
      </c>
    </row>
    <row r="1105" spans="1:6" hidden="1" x14ac:dyDescent="0.25">
      <c r="A1105" s="2">
        <v>41</v>
      </c>
      <c r="B1105" s="2">
        <v>3</v>
      </c>
      <c r="C1105" s="2">
        <v>5</v>
      </c>
      <c r="D1105" s="2">
        <v>24</v>
      </c>
      <c r="E1105" s="2">
        <v>1.7317699999999998E-2</v>
      </c>
      <c r="F1105" t="str">
        <f t="shared" si="17"/>
        <v>Rural Unrestricted Access</v>
      </c>
    </row>
    <row r="1106" spans="1:6" hidden="1" x14ac:dyDescent="0.25">
      <c r="A1106" s="2">
        <v>41</v>
      </c>
      <c r="B1106" s="2">
        <v>4</v>
      </c>
      <c r="C1106" s="2">
        <v>2</v>
      </c>
      <c r="D1106" s="2">
        <v>1</v>
      </c>
      <c r="E1106" s="2">
        <v>2.1473900000000001E-2</v>
      </c>
      <c r="F1106" t="str">
        <f t="shared" si="17"/>
        <v>Urban Restricted Access</v>
      </c>
    </row>
    <row r="1107" spans="1:6" hidden="1" x14ac:dyDescent="0.25">
      <c r="A1107" s="2">
        <v>41</v>
      </c>
      <c r="B1107" s="2">
        <v>4</v>
      </c>
      <c r="C1107" s="2">
        <v>2</v>
      </c>
      <c r="D1107" s="2">
        <v>2</v>
      </c>
      <c r="E1107" s="2">
        <v>1.44428E-2</v>
      </c>
      <c r="F1107" t="str">
        <f t="shared" si="17"/>
        <v>Urban Restricted Access</v>
      </c>
    </row>
    <row r="1108" spans="1:6" hidden="1" x14ac:dyDescent="0.25">
      <c r="A1108" s="2">
        <v>41</v>
      </c>
      <c r="B1108" s="2">
        <v>4</v>
      </c>
      <c r="C1108" s="2">
        <v>2</v>
      </c>
      <c r="D1108" s="2">
        <v>3</v>
      </c>
      <c r="E1108" s="2">
        <v>1.09684E-2</v>
      </c>
      <c r="F1108" t="str">
        <f t="shared" si="17"/>
        <v>Urban Restricted Access</v>
      </c>
    </row>
    <row r="1109" spans="1:6" hidden="1" x14ac:dyDescent="0.25">
      <c r="A1109" s="2">
        <v>41</v>
      </c>
      <c r="B1109" s="2">
        <v>4</v>
      </c>
      <c r="C1109" s="2">
        <v>2</v>
      </c>
      <c r="D1109" s="2">
        <v>4</v>
      </c>
      <c r="E1109" s="2">
        <v>7.4945100000000002E-3</v>
      </c>
      <c r="F1109" t="str">
        <f t="shared" si="17"/>
        <v>Urban Restricted Access</v>
      </c>
    </row>
    <row r="1110" spans="1:6" hidden="1" x14ac:dyDescent="0.25">
      <c r="A1110" s="2">
        <v>41</v>
      </c>
      <c r="B1110" s="2">
        <v>4</v>
      </c>
      <c r="C1110" s="2">
        <v>2</v>
      </c>
      <c r="D1110" s="2">
        <v>5</v>
      </c>
      <c r="E1110" s="2">
        <v>6.8385499999999997E-3</v>
      </c>
      <c r="F1110" t="str">
        <f t="shared" si="17"/>
        <v>Urban Restricted Access</v>
      </c>
    </row>
    <row r="1111" spans="1:6" hidden="1" x14ac:dyDescent="0.25">
      <c r="A1111" s="2">
        <v>41</v>
      </c>
      <c r="B1111" s="2">
        <v>4</v>
      </c>
      <c r="C1111" s="2">
        <v>2</v>
      </c>
      <c r="D1111" s="2">
        <v>6</v>
      </c>
      <c r="E1111" s="2">
        <v>1.03588E-2</v>
      </c>
      <c r="F1111" t="str">
        <f t="shared" si="17"/>
        <v>Urban Restricted Access</v>
      </c>
    </row>
    <row r="1112" spans="1:6" hidden="1" x14ac:dyDescent="0.25">
      <c r="A1112" s="2">
        <v>41</v>
      </c>
      <c r="B1112" s="2">
        <v>4</v>
      </c>
      <c r="C1112" s="2">
        <v>2</v>
      </c>
      <c r="D1112" s="2">
        <v>7</v>
      </c>
      <c r="E1112" s="2">
        <v>1.84304E-2</v>
      </c>
      <c r="F1112" t="str">
        <f t="shared" si="17"/>
        <v>Urban Restricted Access</v>
      </c>
    </row>
    <row r="1113" spans="1:6" hidden="1" x14ac:dyDescent="0.25">
      <c r="A1113" s="2">
        <v>41</v>
      </c>
      <c r="B1113" s="2">
        <v>4</v>
      </c>
      <c r="C1113" s="2">
        <v>2</v>
      </c>
      <c r="D1113" s="2">
        <v>8</v>
      </c>
      <c r="E1113" s="2">
        <v>2.6811700000000001E-2</v>
      </c>
      <c r="F1113" t="str">
        <f t="shared" si="17"/>
        <v>Urban Restricted Access</v>
      </c>
    </row>
    <row r="1114" spans="1:6" hidden="1" x14ac:dyDescent="0.25">
      <c r="A1114" s="2">
        <v>41</v>
      </c>
      <c r="B1114" s="2">
        <v>4</v>
      </c>
      <c r="C1114" s="2">
        <v>2</v>
      </c>
      <c r="D1114" s="2">
        <v>9</v>
      </c>
      <c r="E1114" s="2">
        <v>3.6385199999999999E-2</v>
      </c>
      <c r="F1114" t="str">
        <f t="shared" si="17"/>
        <v>Urban Restricted Access</v>
      </c>
    </row>
    <row r="1115" spans="1:6" hidden="1" x14ac:dyDescent="0.25">
      <c r="A1115" s="2">
        <v>41</v>
      </c>
      <c r="B1115" s="2">
        <v>4</v>
      </c>
      <c r="C1115" s="2">
        <v>2</v>
      </c>
      <c r="D1115" s="2">
        <v>10</v>
      </c>
      <c r="E1115" s="2">
        <v>4.7540699999999998E-2</v>
      </c>
      <c r="F1115" t="str">
        <f t="shared" si="17"/>
        <v>Urban Restricted Access</v>
      </c>
    </row>
    <row r="1116" spans="1:6" hidden="1" x14ac:dyDescent="0.25">
      <c r="A1116" s="2">
        <v>41</v>
      </c>
      <c r="B1116" s="2">
        <v>4</v>
      </c>
      <c r="C1116" s="2">
        <v>2</v>
      </c>
      <c r="D1116" s="2">
        <v>11</v>
      </c>
      <c r="E1116" s="2">
        <v>5.7466400000000001E-2</v>
      </c>
      <c r="F1116" t="str">
        <f t="shared" si="17"/>
        <v>Urban Restricted Access</v>
      </c>
    </row>
    <row r="1117" spans="1:6" hidden="1" x14ac:dyDescent="0.25">
      <c r="A1117" s="2">
        <v>41</v>
      </c>
      <c r="B1117" s="2">
        <v>4</v>
      </c>
      <c r="C1117" s="2">
        <v>2</v>
      </c>
      <c r="D1117" s="2">
        <v>12</v>
      </c>
      <c r="E1117" s="2">
        <v>6.50786E-2</v>
      </c>
      <c r="F1117" t="str">
        <f t="shared" si="17"/>
        <v>Urban Restricted Access</v>
      </c>
    </row>
    <row r="1118" spans="1:6" hidden="1" x14ac:dyDescent="0.25">
      <c r="A1118" s="2">
        <v>41</v>
      </c>
      <c r="B1118" s="2">
        <v>4</v>
      </c>
      <c r="C1118" s="2">
        <v>2</v>
      </c>
      <c r="D1118" s="2">
        <v>13</v>
      </c>
      <c r="E1118" s="2">
        <v>7.1322800000000006E-2</v>
      </c>
      <c r="F1118" t="str">
        <f t="shared" si="17"/>
        <v>Urban Restricted Access</v>
      </c>
    </row>
    <row r="1119" spans="1:6" hidden="1" x14ac:dyDescent="0.25">
      <c r="A1119" s="2">
        <v>41</v>
      </c>
      <c r="B1119" s="2">
        <v>4</v>
      </c>
      <c r="C1119" s="2">
        <v>2</v>
      </c>
      <c r="D1119" s="2">
        <v>14</v>
      </c>
      <c r="E1119" s="2">
        <v>7.1491700000000005E-2</v>
      </c>
      <c r="F1119" t="str">
        <f t="shared" si="17"/>
        <v>Urban Restricted Access</v>
      </c>
    </row>
    <row r="1120" spans="1:6" hidden="1" x14ac:dyDescent="0.25">
      <c r="A1120" s="2">
        <v>41</v>
      </c>
      <c r="B1120" s="2">
        <v>4</v>
      </c>
      <c r="C1120" s="2">
        <v>2</v>
      </c>
      <c r="D1120" s="2">
        <v>15</v>
      </c>
      <c r="E1120" s="2">
        <v>7.1722599999999997E-2</v>
      </c>
      <c r="F1120" t="str">
        <f t="shared" si="17"/>
        <v>Urban Restricted Access</v>
      </c>
    </row>
    <row r="1121" spans="1:6" hidden="1" x14ac:dyDescent="0.25">
      <c r="A1121" s="2">
        <v>41</v>
      </c>
      <c r="B1121" s="2">
        <v>4</v>
      </c>
      <c r="C1121" s="2">
        <v>2</v>
      </c>
      <c r="D1121" s="2">
        <v>16</v>
      </c>
      <c r="E1121" s="2">
        <v>7.2006100000000003E-2</v>
      </c>
      <c r="F1121" t="str">
        <f t="shared" si="17"/>
        <v>Urban Restricted Access</v>
      </c>
    </row>
    <row r="1122" spans="1:6" hidden="1" x14ac:dyDescent="0.25">
      <c r="A1122" s="2">
        <v>41</v>
      </c>
      <c r="B1122" s="2">
        <v>4</v>
      </c>
      <c r="C1122" s="2">
        <v>2</v>
      </c>
      <c r="D1122" s="2">
        <v>17</v>
      </c>
      <c r="E1122" s="2">
        <v>7.1148699999999995E-2</v>
      </c>
      <c r="F1122" t="str">
        <f t="shared" si="17"/>
        <v>Urban Restricted Access</v>
      </c>
    </row>
    <row r="1123" spans="1:6" hidden="1" x14ac:dyDescent="0.25">
      <c r="A1123" s="2">
        <v>41</v>
      </c>
      <c r="B1123" s="2">
        <v>4</v>
      </c>
      <c r="C1123" s="2">
        <v>2</v>
      </c>
      <c r="D1123" s="2">
        <v>18</v>
      </c>
      <c r="E1123" s="2">
        <v>6.7887400000000001E-2</v>
      </c>
      <c r="F1123" t="str">
        <f t="shared" si="17"/>
        <v>Urban Restricted Access</v>
      </c>
    </row>
    <row r="1124" spans="1:6" hidden="1" x14ac:dyDescent="0.25">
      <c r="A1124" s="2">
        <v>41</v>
      </c>
      <c r="B1124" s="2">
        <v>4</v>
      </c>
      <c r="C1124" s="2">
        <v>2</v>
      </c>
      <c r="D1124" s="2">
        <v>19</v>
      </c>
      <c r="E1124" s="2">
        <v>6.1771800000000002E-2</v>
      </c>
      <c r="F1124" t="str">
        <f t="shared" si="17"/>
        <v>Urban Restricted Access</v>
      </c>
    </row>
    <row r="1125" spans="1:6" hidden="1" x14ac:dyDescent="0.25">
      <c r="A1125" s="2">
        <v>41</v>
      </c>
      <c r="B1125" s="2">
        <v>4</v>
      </c>
      <c r="C1125" s="2">
        <v>2</v>
      </c>
      <c r="D1125" s="2">
        <v>20</v>
      </c>
      <c r="E1125" s="2">
        <v>5.1688199999999997E-2</v>
      </c>
      <c r="F1125" t="str">
        <f t="shared" si="17"/>
        <v>Urban Restricted Access</v>
      </c>
    </row>
    <row r="1126" spans="1:6" hidden="1" x14ac:dyDescent="0.25">
      <c r="A1126" s="2">
        <v>41</v>
      </c>
      <c r="B1126" s="2">
        <v>4</v>
      </c>
      <c r="C1126" s="2">
        <v>2</v>
      </c>
      <c r="D1126" s="2">
        <v>21</v>
      </c>
      <c r="E1126" s="2">
        <v>4.2865800000000003E-2</v>
      </c>
      <c r="F1126" t="str">
        <f t="shared" si="17"/>
        <v>Urban Restricted Access</v>
      </c>
    </row>
    <row r="1127" spans="1:6" hidden="1" x14ac:dyDescent="0.25">
      <c r="A1127" s="2">
        <v>41</v>
      </c>
      <c r="B1127" s="2">
        <v>4</v>
      </c>
      <c r="C1127" s="2">
        <v>2</v>
      </c>
      <c r="D1127" s="2">
        <v>22</v>
      </c>
      <c r="E1127" s="2">
        <v>3.80302E-2</v>
      </c>
      <c r="F1127" t="str">
        <f t="shared" si="17"/>
        <v>Urban Restricted Access</v>
      </c>
    </row>
    <row r="1128" spans="1:6" hidden="1" x14ac:dyDescent="0.25">
      <c r="A1128" s="2">
        <v>41</v>
      </c>
      <c r="B1128" s="2">
        <v>4</v>
      </c>
      <c r="C1128" s="2">
        <v>2</v>
      </c>
      <c r="D1128" s="2">
        <v>23</v>
      </c>
      <c r="E1128" s="2">
        <v>3.2207199999999998E-2</v>
      </c>
      <c r="F1128" t="str">
        <f t="shared" si="17"/>
        <v>Urban Restricted Access</v>
      </c>
    </row>
    <row r="1129" spans="1:6" hidden="1" x14ac:dyDescent="0.25">
      <c r="A1129" s="2">
        <v>41</v>
      </c>
      <c r="B1129" s="2">
        <v>4</v>
      </c>
      <c r="C1129" s="2">
        <v>2</v>
      </c>
      <c r="D1129" s="2">
        <v>24</v>
      </c>
      <c r="E1129" s="2">
        <v>2.4567700000000001E-2</v>
      </c>
      <c r="F1129" t="str">
        <f t="shared" si="17"/>
        <v>Urban Restricted Access</v>
      </c>
    </row>
    <row r="1130" spans="1:6" hidden="1" x14ac:dyDescent="0.25">
      <c r="A1130" s="2">
        <v>41</v>
      </c>
      <c r="B1130" s="2">
        <v>4</v>
      </c>
      <c r="C1130" s="2">
        <v>5</v>
      </c>
      <c r="D1130" s="2">
        <v>1</v>
      </c>
      <c r="E1130" s="2">
        <v>9.8621100000000003E-3</v>
      </c>
      <c r="F1130" t="str">
        <f t="shared" si="17"/>
        <v>Urban Restricted Access</v>
      </c>
    </row>
    <row r="1131" spans="1:6" hidden="1" x14ac:dyDescent="0.25">
      <c r="A1131" s="2">
        <v>41</v>
      </c>
      <c r="B1131" s="2">
        <v>4</v>
      </c>
      <c r="C1131" s="2">
        <v>5</v>
      </c>
      <c r="D1131" s="2">
        <v>2</v>
      </c>
      <c r="E1131" s="2">
        <v>6.2724800000000004E-3</v>
      </c>
      <c r="F1131" t="str">
        <f t="shared" si="17"/>
        <v>Urban Restricted Access</v>
      </c>
    </row>
    <row r="1132" spans="1:6" hidden="1" x14ac:dyDescent="0.25">
      <c r="A1132" s="2">
        <v>41</v>
      </c>
      <c r="B1132" s="2">
        <v>4</v>
      </c>
      <c r="C1132" s="2">
        <v>5</v>
      </c>
      <c r="D1132" s="2">
        <v>3</v>
      </c>
      <c r="E1132" s="2">
        <v>5.0576700000000002E-3</v>
      </c>
      <c r="F1132" t="str">
        <f t="shared" si="17"/>
        <v>Urban Restricted Access</v>
      </c>
    </row>
    <row r="1133" spans="1:6" hidden="1" x14ac:dyDescent="0.25">
      <c r="A1133" s="2">
        <v>41</v>
      </c>
      <c r="B1133" s="2">
        <v>4</v>
      </c>
      <c r="C1133" s="2">
        <v>5</v>
      </c>
      <c r="D1133" s="2">
        <v>4</v>
      </c>
      <c r="E1133" s="2">
        <v>4.6668600000000001E-3</v>
      </c>
      <c r="F1133" t="str">
        <f t="shared" si="17"/>
        <v>Urban Restricted Access</v>
      </c>
    </row>
    <row r="1134" spans="1:6" hidden="1" x14ac:dyDescent="0.25">
      <c r="A1134" s="2">
        <v>41</v>
      </c>
      <c r="B1134" s="2">
        <v>4</v>
      </c>
      <c r="C1134" s="2">
        <v>5</v>
      </c>
      <c r="D1134" s="2">
        <v>5</v>
      </c>
      <c r="E1134" s="2">
        <v>6.9946899999999996E-3</v>
      </c>
      <c r="F1134" t="str">
        <f t="shared" si="17"/>
        <v>Urban Restricted Access</v>
      </c>
    </row>
    <row r="1135" spans="1:6" hidden="1" x14ac:dyDescent="0.25">
      <c r="A1135" s="2">
        <v>41</v>
      </c>
      <c r="B1135" s="2">
        <v>4</v>
      </c>
      <c r="C1135" s="2">
        <v>5</v>
      </c>
      <c r="D1135" s="2">
        <v>6</v>
      </c>
      <c r="E1135" s="2">
        <v>1.8494E-2</v>
      </c>
      <c r="F1135" t="str">
        <f t="shared" si="17"/>
        <v>Urban Restricted Access</v>
      </c>
    </row>
    <row r="1136" spans="1:6" hidden="1" x14ac:dyDescent="0.25">
      <c r="A1136" s="2">
        <v>41</v>
      </c>
      <c r="B1136" s="2">
        <v>4</v>
      </c>
      <c r="C1136" s="2">
        <v>5</v>
      </c>
      <c r="D1136" s="2">
        <v>7</v>
      </c>
      <c r="E1136" s="2">
        <v>4.5956499999999997E-2</v>
      </c>
      <c r="F1136" t="str">
        <f t="shared" si="17"/>
        <v>Urban Restricted Access</v>
      </c>
    </row>
    <row r="1137" spans="1:6" hidden="1" x14ac:dyDescent="0.25">
      <c r="A1137" s="2">
        <v>41</v>
      </c>
      <c r="B1137" s="2">
        <v>4</v>
      </c>
      <c r="C1137" s="2">
        <v>5</v>
      </c>
      <c r="D1137" s="2">
        <v>8</v>
      </c>
      <c r="E1137" s="2">
        <v>6.9644399999999995E-2</v>
      </c>
      <c r="F1137" t="str">
        <f t="shared" si="17"/>
        <v>Urban Restricted Access</v>
      </c>
    </row>
    <row r="1138" spans="1:6" hidden="1" x14ac:dyDescent="0.25">
      <c r="A1138" s="2">
        <v>41</v>
      </c>
      <c r="B1138" s="2">
        <v>4</v>
      </c>
      <c r="C1138" s="2">
        <v>5</v>
      </c>
      <c r="D1138" s="2">
        <v>9</v>
      </c>
      <c r="E1138" s="2">
        <v>6.0827899999999997E-2</v>
      </c>
      <c r="F1138" t="str">
        <f t="shared" si="17"/>
        <v>Urban Restricted Access</v>
      </c>
    </row>
    <row r="1139" spans="1:6" hidden="1" x14ac:dyDescent="0.25">
      <c r="A1139" s="2">
        <v>41</v>
      </c>
      <c r="B1139" s="2">
        <v>4</v>
      </c>
      <c r="C1139" s="2">
        <v>5</v>
      </c>
      <c r="D1139" s="2">
        <v>10</v>
      </c>
      <c r="E1139" s="2">
        <v>5.0286200000000003E-2</v>
      </c>
      <c r="F1139" t="str">
        <f t="shared" si="17"/>
        <v>Urban Restricted Access</v>
      </c>
    </row>
    <row r="1140" spans="1:6" hidden="1" x14ac:dyDescent="0.25">
      <c r="A1140" s="2">
        <v>41</v>
      </c>
      <c r="B1140" s="2">
        <v>4</v>
      </c>
      <c r="C1140" s="2">
        <v>5</v>
      </c>
      <c r="D1140" s="2">
        <v>11</v>
      </c>
      <c r="E1140" s="2">
        <v>4.9935100000000003E-2</v>
      </c>
      <c r="F1140" t="str">
        <f t="shared" si="17"/>
        <v>Urban Restricted Access</v>
      </c>
    </row>
    <row r="1141" spans="1:6" hidden="1" x14ac:dyDescent="0.25">
      <c r="A1141" s="2">
        <v>41</v>
      </c>
      <c r="B1141" s="2">
        <v>4</v>
      </c>
      <c r="C1141" s="2">
        <v>5</v>
      </c>
      <c r="D1141" s="2">
        <v>12</v>
      </c>
      <c r="E1141" s="2">
        <v>5.4365400000000001E-2</v>
      </c>
      <c r="F1141" t="str">
        <f t="shared" si="17"/>
        <v>Urban Restricted Access</v>
      </c>
    </row>
    <row r="1142" spans="1:6" hidden="1" x14ac:dyDescent="0.25">
      <c r="A1142" s="2">
        <v>41</v>
      </c>
      <c r="B1142" s="2">
        <v>4</v>
      </c>
      <c r="C1142" s="2">
        <v>5</v>
      </c>
      <c r="D1142" s="2">
        <v>13</v>
      </c>
      <c r="E1142" s="2">
        <v>5.7646200000000002E-2</v>
      </c>
      <c r="F1142" t="str">
        <f t="shared" si="17"/>
        <v>Urban Restricted Access</v>
      </c>
    </row>
    <row r="1143" spans="1:6" hidden="1" x14ac:dyDescent="0.25">
      <c r="A1143" s="2">
        <v>41</v>
      </c>
      <c r="B1143" s="2">
        <v>4</v>
      </c>
      <c r="C1143" s="2">
        <v>5</v>
      </c>
      <c r="D1143" s="2">
        <v>14</v>
      </c>
      <c r="E1143" s="2">
        <v>5.8031899999999997E-2</v>
      </c>
      <c r="F1143" t="str">
        <f t="shared" si="17"/>
        <v>Urban Restricted Access</v>
      </c>
    </row>
    <row r="1144" spans="1:6" hidden="1" x14ac:dyDescent="0.25">
      <c r="A1144" s="2">
        <v>41</v>
      </c>
      <c r="B1144" s="2">
        <v>4</v>
      </c>
      <c r="C1144" s="2">
        <v>5</v>
      </c>
      <c r="D1144" s="2">
        <v>15</v>
      </c>
      <c r="E1144" s="2">
        <v>6.2255400000000002E-2</v>
      </c>
      <c r="F1144" t="str">
        <f t="shared" si="17"/>
        <v>Urban Restricted Access</v>
      </c>
    </row>
    <row r="1145" spans="1:6" hidden="1" x14ac:dyDescent="0.25">
      <c r="A1145" s="2">
        <v>41</v>
      </c>
      <c r="B1145" s="2">
        <v>4</v>
      </c>
      <c r="C1145" s="2">
        <v>5</v>
      </c>
      <c r="D1145" s="2">
        <v>16</v>
      </c>
      <c r="E1145" s="2">
        <v>7.1004899999999996E-2</v>
      </c>
      <c r="F1145" t="str">
        <f t="shared" si="17"/>
        <v>Urban Restricted Access</v>
      </c>
    </row>
    <row r="1146" spans="1:6" hidden="1" x14ac:dyDescent="0.25">
      <c r="A1146" s="2">
        <v>41</v>
      </c>
      <c r="B1146" s="2">
        <v>4</v>
      </c>
      <c r="C1146" s="2">
        <v>5</v>
      </c>
      <c r="D1146" s="2">
        <v>17</v>
      </c>
      <c r="E1146" s="2">
        <v>7.6972499999999999E-2</v>
      </c>
      <c r="F1146" t="str">
        <f t="shared" si="17"/>
        <v>Urban Restricted Access</v>
      </c>
    </row>
    <row r="1147" spans="1:6" hidden="1" x14ac:dyDescent="0.25">
      <c r="A1147" s="2">
        <v>41</v>
      </c>
      <c r="B1147" s="2">
        <v>4</v>
      </c>
      <c r="C1147" s="2">
        <v>5</v>
      </c>
      <c r="D1147" s="2">
        <v>18</v>
      </c>
      <c r="E1147" s="2">
        <v>7.7432000000000001E-2</v>
      </c>
      <c r="F1147" t="str">
        <f t="shared" si="17"/>
        <v>Urban Restricted Access</v>
      </c>
    </row>
    <row r="1148" spans="1:6" hidden="1" x14ac:dyDescent="0.25">
      <c r="A1148" s="2">
        <v>41</v>
      </c>
      <c r="B1148" s="2">
        <v>4</v>
      </c>
      <c r="C1148" s="2">
        <v>5</v>
      </c>
      <c r="D1148" s="2">
        <v>19</v>
      </c>
      <c r="E1148" s="2">
        <v>5.9783000000000003E-2</v>
      </c>
      <c r="F1148" t="str">
        <f t="shared" si="17"/>
        <v>Urban Restricted Access</v>
      </c>
    </row>
    <row r="1149" spans="1:6" hidden="1" x14ac:dyDescent="0.25">
      <c r="A1149" s="2">
        <v>41</v>
      </c>
      <c r="B1149" s="2">
        <v>4</v>
      </c>
      <c r="C1149" s="2">
        <v>5</v>
      </c>
      <c r="D1149" s="2">
        <v>20</v>
      </c>
      <c r="E1149" s="2">
        <v>4.4392300000000003E-2</v>
      </c>
      <c r="F1149" t="str">
        <f t="shared" si="17"/>
        <v>Urban Restricted Access</v>
      </c>
    </row>
    <row r="1150" spans="1:6" hidden="1" x14ac:dyDescent="0.25">
      <c r="A1150" s="2">
        <v>41</v>
      </c>
      <c r="B1150" s="2">
        <v>4</v>
      </c>
      <c r="C1150" s="2">
        <v>5</v>
      </c>
      <c r="D1150" s="2">
        <v>21</v>
      </c>
      <c r="E1150" s="2">
        <v>3.54458E-2</v>
      </c>
      <c r="F1150" t="str">
        <f t="shared" si="17"/>
        <v>Urban Restricted Access</v>
      </c>
    </row>
    <row r="1151" spans="1:6" hidden="1" x14ac:dyDescent="0.25">
      <c r="A1151" s="2">
        <v>41</v>
      </c>
      <c r="B1151" s="2">
        <v>4</v>
      </c>
      <c r="C1151" s="2">
        <v>5</v>
      </c>
      <c r="D1151" s="2">
        <v>22</v>
      </c>
      <c r="E1151" s="2">
        <v>3.1823999999999998E-2</v>
      </c>
      <c r="F1151" t="str">
        <f t="shared" si="17"/>
        <v>Urban Restricted Access</v>
      </c>
    </row>
    <row r="1152" spans="1:6" hidden="1" x14ac:dyDescent="0.25">
      <c r="A1152" s="2">
        <v>41</v>
      </c>
      <c r="B1152" s="2">
        <v>4</v>
      </c>
      <c r="C1152" s="2">
        <v>5</v>
      </c>
      <c r="D1152" s="2">
        <v>23</v>
      </c>
      <c r="E1152" s="2">
        <v>2.4941899999999999E-2</v>
      </c>
      <c r="F1152" t="str">
        <f t="shared" si="17"/>
        <v>Urban Restricted Access</v>
      </c>
    </row>
    <row r="1153" spans="1:6" hidden="1" x14ac:dyDescent="0.25">
      <c r="A1153" s="2">
        <v>41</v>
      </c>
      <c r="B1153" s="2">
        <v>4</v>
      </c>
      <c r="C1153" s="2">
        <v>5</v>
      </c>
      <c r="D1153" s="2">
        <v>24</v>
      </c>
      <c r="E1153" s="2">
        <v>1.79068E-2</v>
      </c>
      <c r="F1153" t="str">
        <f t="shared" si="17"/>
        <v>Urban Restricted Access</v>
      </c>
    </row>
    <row r="1154" spans="1:6" hidden="1" x14ac:dyDescent="0.25">
      <c r="A1154" s="2">
        <v>41</v>
      </c>
      <c r="B1154" s="2">
        <v>5</v>
      </c>
      <c r="C1154" s="2">
        <v>2</v>
      </c>
      <c r="D1154" s="2">
        <v>1</v>
      </c>
      <c r="E1154" s="2">
        <v>2.1473900000000001E-2</v>
      </c>
      <c r="F1154" t="str">
        <f t="shared" ref="F1154:F1217" si="18">IF(B1154=$G$2,$H$2,IF(B1154=$G$3,$H$3,IF(B1154=$G$4,$H$4,IF(B1154=$G$5,$H$5,IF(B1154=$G$6,$H$6,"other")))))</f>
        <v>Urban Unrestricted Access</v>
      </c>
    </row>
    <row r="1155" spans="1:6" hidden="1" x14ac:dyDescent="0.25">
      <c r="A1155" s="2">
        <v>41</v>
      </c>
      <c r="B1155" s="2">
        <v>5</v>
      </c>
      <c r="C1155" s="2">
        <v>2</v>
      </c>
      <c r="D1155" s="2">
        <v>2</v>
      </c>
      <c r="E1155" s="2">
        <v>1.44428E-2</v>
      </c>
      <c r="F1155" t="str">
        <f t="shared" si="18"/>
        <v>Urban Unrestricted Access</v>
      </c>
    </row>
    <row r="1156" spans="1:6" hidden="1" x14ac:dyDescent="0.25">
      <c r="A1156" s="2">
        <v>41</v>
      </c>
      <c r="B1156" s="2">
        <v>5</v>
      </c>
      <c r="C1156" s="2">
        <v>2</v>
      </c>
      <c r="D1156" s="2">
        <v>3</v>
      </c>
      <c r="E1156" s="2">
        <v>1.09684E-2</v>
      </c>
      <c r="F1156" t="str">
        <f t="shared" si="18"/>
        <v>Urban Unrestricted Access</v>
      </c>
    </row>
    <row r="1157" spans="1:6" hidden="1" x14ac:dyDescent="0.25">
      <c r="A1157" s="2">
        <v>41</v>
      </c>
      <c r="B1157" s="2">
        <v>5</v>
      </c>
      <c r="C1157" s="2">
        <v>2</v>
      </c>
      <c r="D1157" s="2">
        <v>4</v>
      </c>
      <c r="E1157" s="2">
        <v>7.4945100000000002E-3</v>
      </c>
      <c r="F1157" t="str">
        <f t="shared" si="18"/>
        <v>Urban Unrestricted Access</v>
      </c>
    </row>
    <row r="1158" spans="1:6" hidden="1" x14ac:dyDescent="0.25">
      <c r="A1158" s="2">
        <v>41</v>
      </c>
      <c r="B1158" s="2">
        <v>5</v>
      </c>
      <c r="C1158" s="2">
        <v>2</v>
      </c>
      <c r="D1158" s="2">
        <v>5</v>
      </c>
      <c r="E1158" s="2">
        <v>6.8385499999999997E-3</v>
      </c>
      <c r="F1158" t="str">
        <f t="shared" si="18"/>
        <v>Urban Unrestricted Access</v>
      </c>
    </row>
    <row r="1159" spans="1:6" hidden="1" x14ac:dyDescent="0.25">
      <c r="A1159" s="2">
        <v>41</v>
      </c>
      <c r="B1159" s="2">
        <v>5</v>
      </c>
      <c r="C1159" s="2">
        <v>2</v>
      </c>
      <c r="D1159" s="2">
        <v>6</v>
      </c>
      <c r="E1159" s="2">
        <v>1.03588E-2</v>
      </c>
      <c r="F1159" t="str">
        <f t="shared" si="18"/>
        <v>Urban Unrestricted Access</v>
      </c>
    </row>
    <row r="1160" spans="1:6" hidden="1" x14ac:dyDescent="0.25">
      <c r="A1160" s="2">
        <v>41</v>
      </c>
      <c r="B1160" s="2">
        <v>5</v>
      </c>
      <c r="C1160" s="2">
        <v>2</v>
      </c>
      <c r="D1160" s="2">
        <v>7</v>
      </c>
      <c r="E1160" s="2">
        <v>1.84304E-2</v>
      </c>
      <c r="F1160" t="str">
        <f t="shared" si="18"/>
        <v>Urban Unrestricted Access</v>
      </c>
    </row>
    <row r="1161" spans="1:6" hidden="1" x14ac:dyDescent="0.25">
      <c r="A1161" s="2">
        <v>41</v>
      </c>
      <c r="B1161" s="2">
        <v>5</v>
      </c>
      <c r="C1161" s="2">
        <v>2</v>
      </c>
      <c r="D1161" s="2">
        <v>8</v>
      </c>
      <c r="E1161" s="2">
        <v>2.6811700000000001E-2</v>
      </c>
      <c r="F1161" t="str">
        <f t="shared" si="18"/>
        <v>Urban Unrestricted Access</v>
      </c>
    </row>
    <row r="1162" spans="1:6" hidden="1" x14ac:dyDescent="0.25">
      <c r="A1162" s="2">
        <v>41</v>
      </c>
      <c r="B1162" s="2">
        <v>5</v>
      </c>
      <c r="C1162" s="2">
        <v>2</v>
      </c>
      <c r="D1162" s="2">
        <v>9</v>
      </c>
      <c r="E1162" s="2">
        <v>3.6385199999999999E-2</v>
      </c>
      <c r="F1162" t="str">
        <f t="shared" si="18"/>
        <v>Urban Unrestricted Access</v>
      </c>
    </row>
    <row r="1163" spans="1:6" hidden="1" x14ac:dyDescent="0.25">
      <c r="A1163" s="2">
        <v>41</v>
      </c>
      <c r="B1163" s="2">
        <v>5</v>
      </c>
      <c r="C1163" s="2">
        <v>2</v>
      </c>
      <c r="D1163" s="2">
        <v>10</v>
      </c>
      <c r="E1163" s="2">
        <v>4.7540699999999998E-2</v>
      </c>
      <c r="F1163" t="str">
        <f t="shared" si="18"/>
        <v>Urban Unrestricted Access</v>
      </c>
    </row>
    <row r="1164" spans="1:6" hidden="1" x14ac:dyDescent="0.25">
      <c r="A1164" s="2">
        <v>41</v>
      </c>
      <c r="B1164" s="2">
        <v>5</v>
      </c>
      <c r="C1164" s="2">
        <v>2</v>
      </c>
      <c r="D1164" s="2">
        <v>11</v>
      </c>
      <c r="E1164" s="2">
        <v>5.7466400000000001E-2</v>
      </c>
      <c r="F1164" t="str">
        <f t="shared" si="18"/>
        <v>Urban Unrestricted Access</v>
      </c>
    </row>
    <row r="1165" spans="1:6" hidden="1" x14ac:dyDescent="0.25">
      <c r="A1165" s="2">
        <v>41</v>
      </c>
      <c r="B1165" s="2">
        <v>5</v>
      </c>
      <c r="C1165" s="2">
        <v>2</v>
      </c>
      <c r="D1165" s="2">
        <v>12</v>
      </c>
      <c r="E1165" s="2">
        <v>6.50786E-2</v>
      </c>
      <c r="F1165" t="str">
        <f t="shared" si="18"/>
        <v>Urban Unrestricted Access</v>
      </c>
    </row>
    <row r="1166" spans="1:6" hidden="1" x14ac:dyDescent="0.25">
      <c r="A1166" s="2">
        <v>41</v>
      </c>
      <c r="B1166" s="2">
        <v>5</v>
      </c>
      <c r="C1166" s="2">
        <v>2</v>
      </c>
      <c r="D1166" s="2">
        <v>13</v>
      </c>
      <c r="E1166" s="2">
        <v>7.1322800000000006E-2</v>
      </c>
      <c r="F1166" t="str">
        <f t="shared" si="18"/>
        <v>Urban Unrestricted Access</v>
      </c>
    </row>
    <row r="1167" spans="1:6" hidden="1" x14ac:dyDescent="0.25">
      <c r="A1167" s="2">
        <v>41</v>
      </c>
      <c r="B1167" s="2">
        <v>5</v>
      </c>
      <c r="C1167" s="2">
        <v>2</v>
      </c>
      <c r="D1167" s="2">
        <v>14</v>
      </c>
      <c r="E1167" s="2">
        <v>7.1491700000000005E-2</v>
      </c>
      <c r="F1167" t="str">
        <f t="shared" si="18"/>
        <v>Urban Unrestricted Access</v>
      </c>
    </row>
    <row r="1168" spans="1:6" hidden="1" x14ac:dyDescent="0.25">
      <c r="A1168" s="2">
        <v>41</v>
      </c>
      <c r="B1168" s="2">
        <v>5</v>
      </c>
      <c r="C1168" s="2">
        <v>2</v>
      </c>
      <c r="D1168" s="2">
        <v>15</v>
      </c>
      <c r="E1168" s="2">
        <v>7.1722599999999997E-2</v>
      </c>
      <c r="F1168" t="str">
        <f t="shared" si="18"/>
        <v>Urban Unrestricted Access</v>
      </c>
    </row>
    <row r="1169" spans="1:6" hidden="1" x14ac:dyDescent="0.25">
      <c r="A1169" s="2">
        <v>41</v>
      </c>
      <c r="B1169" s="2">
        <v>5</v>
      </c>
      <c r="C1169" s="2">
        <v>2</v>
      </c>
      <c r="D1169" s="2">
        <v>16</v>
      </c>
      <c r="E1169" s="2">
        <v>7.2006100000000003E-2</v>
      </c>
      <c r="F1169" t="str">
        <f t="shared" si="18"/>
        <v>Urban Unrestricted Access</v>
      </c>
    </row>
    <row r="1170" spans="1:6" hidden="1" x14ac:dyDescent="0.25">
      <c r="A1170" s="2">
        <v>41</v>
      </c>
      <c r="B1170" s="2">
        <v>5</v>
      </c>
      <c r="C1170" s="2">
        <v>2</v>
      </c>
      <c r="D1170" s="2">
        <v>17</v>
      </c>
      <c r="E1170" s="2">
        <v>7.1148699999999995E-2</v>
      </c>
      <c r="F1170" t="str">
        <f t="shared" si="18"/>
        <v>Urban Unrestricted Access</v>
      </c>
    </row>
    <row r="1171" spans="1:6" hidden="1" x14ac:dyDescent="0.25">
      <c r="A1171" s="2">
        <v>41</v>
      </c>
      <c r="B1171" s="2">
        <v>5</v>
      </c>
      <c r="C1171" s="2">
        <v>2</v>
      </c>
      <c r="D1171" s="2">
        <v>18</v>
      </c>
      <c r="E1171" s="2">
        <v>6.7887400000000001E-2</v>
      </c>
      <c r="F1171" t="str">
        <f t="shared" si="18"/>
        <v>Urban Unrestricted Access</v>
      </c>
    </row>
    <row r="1172" spans="1:6" hidden="1" x14ac:dyDescent="0.25">
      <c r="A1172" s="2">
        <v>41</v>
      </c>
      <c r="B1172" s="2">
        <v>5</v>
      </c>
      <c r="C1172" s="2">
        <v>2</v>
      </c>
      <c r="D1172" s="2">
        <v>19</v>
      </c>
      <c r="E1172" s="2">
        <v>6.1771800000000002E-2</v>
      </c>
      <c r="F1172" t="str">
        <f t="shared" si="18"/>
        <v>Urban Unrestricted Access</v>
      </c>
    </row>
    <row r="1173" spans="1:6" hidden="1" x14ac:dyDescent="0.25">
      <c r="A1173" s="2">
        <v>41</v>
      </c>
      <c r="B1173" s="2">
        <v>5</v>
      </c>
      <c r="C1173" s="2">
        <v>2</v>
      </c>
      <c r="D1173" s="2">
        <v>20</v>
      </c>
      <c r="E1173" s="2">
        <v>5.1688199999999997E-2</v>
      </c>
      <c r="F1173" t="str">
        <f t="shared" si="18"/>
        <v>Urban Unrestricted Access</v>
      </c>
    </row>
    <row r="1174" spans="1:6" hidden="1" x14ac:dyDescent="0.25">
      <c r="A1174" s="2">
        <v>41</v>
      </c>
      <c r="B1174" s="2">
        <v>5</v>
      </c>
      <c r="C1174" s="2">
        <v>2</v>
      </c>
      <c r="D1174" s="2">
        <v>21</v>
      </c>
      <c r="E1174" s="2">
        <v>4.2865800000000003E-2</v>
      </c>
      <c r="F1174" t="str">
        <f t="shared" si="18"/>
        <v>Urban Unrestricted Access</v>
      </c>
    </row>
    <row r="1175" spans="1:6" hidden="1" x14ac:dyDescent="0.25">
      <c r="A1175" s="2">
        <v>41</v>
      </c>
      <c r="B1175" s="2">
        <v>5</v>
      </c>
      <c r="C1175" s="2">
        <v>2</v>
      </c>
      <c r="D1175" s="2">
        <v>22</v>
      </c>
      <c r="E1175" s="2">
        <v>3.80302E-2</v>
      </c>
      <c r="F1175" t="str">
        <f t="shared" si="18"/>
        <v>Urban Unrestricted Access</v>
      </c>
    </row>
    <row r="1176" spans="1:6" hidden="1" x14ac:dyDescent="0.25">
      <c r="A1176" s="2">
        <v>41</v>
      </c>
      <c r="B1176" s="2">
        <v>5</v>
      </c>
      <c r="C1176" s="2">
        <v>2</v>
      </c>
      <c r="D1176" s="2">
        <v>23</v>
      </c>
      <c r="E1176" s="2">
        <v>3.2207199999999998E-2</v>
      </c>
      <c r="F1176" t="str">
        <f t="shared" si="18"/>
        <v>Urban Unrestricted Access</v>
      </c>
    </row>
    <row r="1177" spans="1:6" hidden="1" x14ac:dyDescent="0.25">
      <c r="A1177" s="2">
        <v>41</v>
      </c>
      <c r="B1177" s="2">
        <v>5</v>
      </c>
      <c r="C1177" s="2">
        <v>2</v>
      </c>
      <c r="D1177" s="2">
        <v>24</v>
      </c>
      <c r="E1177" s="2">
        <v>2.4567700000000001E-2</v>
      </c>
      <c r="F1177" t="str">
        <f t="shared" si="18"/>
        <v>Urban Unrestricted Access</v>
      </c>
    </row>
    <row r="1178" spans="1:6" x14ac:dyDescent="0.25">
      <c r="A1178" s="2">
        <v>41</v>
      </c>
      <c r="B1178" s="2">
        <v>5</v>
      </c>
      <c r="C1178" s="2">
        <v>5</v>
      </c>
      <c r="D1178" s="2">
        <v>1</v>
      </c>
      <c r="E1178" s="2">
        <v>9.8621100000000003E-3</v>
      </c>
      <c r="F1178" t="str">
        <f t="shared" si="18"/>
        <v>Urban Unrestricted Access</v>
      </c>
    </row>
    <row r="1179" spans="1:6" x14ac:dyDescent="0.25">
      <c r="A1179" s="2">
        <v>41</v>
      </c>
      <c r="B1179" s="2">
        <v>5</v>
      </c>
      <c r="C1179" s="2">
        <v>5</v>
      </c>
      <c r="D1179" s="2">
        <v>2</v>
      </c>
      <c r="E1179" s="2">
        <v>6.2724800000000004E-3</v>
      </c>
      <c r="F1179" t="str">
        <f t="shared" si="18"/>
        <v>Urban Unrestricted Access</v>
      </c>
    </row>
    <row r="1180" spans="1:6" x14ac:dyDescent="0.25">
      <c r="A1180" s="2">
        <v>41</v>
      </c>
      <c r="B1180" s="2">
        <v>5</v>
      </c>
      <c r="C1180" s="2">
        <v>5</v>
      </c>
      <c r="D1180" s="2">
        <v>3</v>
      </c>
      <c r="E1180" s="2">
        <v>5.0576700000000002E-3</v>
      </c>
      <c r="F1180" t="str">
        <f t="shared" si="18"/>
        <v>Urban Unrestricted Access</v>
      </c>
    </row>
    <row r="1181" spans="1:6" x14ac:dyDescent="0.25">
      <c r="A1181" s="2">
        <v>41</v>
      </c>
      <c r="B1181" s="2">
        <v>5</v>
      </c>
      <c r="C1181" s="2">
        <v>5</v>
      </c>
      <c r="D1181" s="2">
        <v>4</v>
      </c>
      <c r="E1181" s="2">
        <v>4.6668600000000001E-3</v>
      </c>
      <c r="F1181" t="str">
        <f t="shared" si="18"/>
        <v>Urban Unrestricted Access</v>
      </c>
    </row>
    <row r="1182" spans="1:6" x14ac:dyDescent="0.25">
      <c r="A1182" s="2">
        <v>41</v>
      </c>
      <c r="B1182" s="2">
        <v>5</v>
      </c>
      <c r="C1182" s="2">
        <v>5</v>
      </c>
      <c r="D1182" s="2">
        <v>5</v>
      </c>
      <c r="E1182" s="2">
        <v>6.9946899999999996E-3</v>
      </c>
      <c r="F1182" t="str">
        <f t="shared" si="18"/>
        <v>Urban Unrestricted Access</v>
      </c>
    </row>
    <row r="1183" spans="1:6" x14ac:dyDescent="0.25">
      <c r="A1183" s="2">
        <v>41</v>
      </c>
      <c r="B1183" s="2">
        <v>5</v>
      </c>
      <c r="C1183" s="2">
        <v>5</v>
      </c>
      <c r="D1183" s="2">
        <v>6</v>
      </c>
      <c r="E1183" s="2">
        <v>1.8494E-2</v>
      </c>
      <c r="F1183" t="str">
        <f t="shared" si="18"/>
        <v>Urban Unrestricted Access</v>
      </c>
    </row>
    <row r="1184" spans="1:6" x14ac:dyDescent="0.25">
      <c r="A1184" s="2">
        <v>41</v>
      </c>
      <c r="B1184" s="2">
        <v>5</v>
      </c>
      <c r="C1184" s="2">
        <v>5</v>
      </c>
      <c r="D1184" s="2">
        <v>7</v>
      </c>
      <c r="E1184" s="2">
        <v>4.5956499999999997E-2</v>
      </c>
      <c r="F1184" t="str">
        <f t="shared" si="18"/>
        <v>Urban Unrestricted Access</v>
      </c>
    </row>
    <row r="1185" spans="1:6" x14ac:dyDescent="0.25">
      <c r="A1185" s="2">
        <v>41</v>
      </c>
      <c r="B1185" s="2">
        <v>5</v>
      </c>
      <c r="C1185" s="2">
        <v>5</v>
      </c>
      <c r="D1185" s="2">
        <v>8</v>
      </c>
      <c r="E1185" s="2">
        <v>6.9644399999999995E-2</v>
      </c>
      <c r="F1185" t="str">
        <f t="shared" si="18"/>
        <v>Urban Unrestricted Access</v>
      </c>
    </row>
    <row r="1186" spans="1:6" x14ac:dyDescent="0.25">
      <c r="A1186" s="2">
        <v>41</v>
      </c>
      <c r="B1186" s="2">
        <v>5</v>
      </c>
      <c r="C1186" s="2">
        <v>5</v>
      </c>
      <c r="D1186" s="2">
        <v>9</v>
      </c>
      <c r="E1186" s="2">
        <v>6.0827899999999997E-2</v>
      </c>
      <c r="F1186" t="str">
        <f t="shared" si="18"/>
        <v>Urban Unrestricted Access</v>
      </c>
    </row>
    <row r="1187" spans="1:6" x14ac:dyDescent="0.25">
      <c r="A1187" s="2">
        <v>41</v>
      </c>
      <c r="B1187" s="2">
        <v>5</v>
      </c>
      <c r="C1187" s="2">
        <v>5</v>
      </c>
      <c r="D1187" s="2">
        <v>10</v>
      </c>
      <c r="E1187" s="2">
        <v>5.0286200000000003E-2</v>
      </c>
      <c r="F1187" t="str">
        <f t="shared" si="18"/>
        <v>Urban Unrestricted Access</v>
      </c>
    </row>
    <row r="1188" spans="1:6" x14ac:dyDescent="0.25">
      <c r="A1188" s="2">
        <v>41</v>
      </c>
      <c r="B1188" s="2">
        <v>5</v>
      </c>
      <c r="C1188" s="2">
        <v>5</v>
      </c>
      <c r="D1188" s="2">
        <v>11</v>
      </c>
      <c r="E1188" s="2">
        <v>4.9935100000000003E-2</v>
      </c>
      <c r="F1188" t="str">
        <f t="shared" si="18"/>
        <v>Urban Unrestricted Access</v>
      </c>
    </row>
    <row r="1189" spans="1:6" x14ac:dyDescent="0.25">
      <c r="A1189" s="2">
        <v>41</v>
      </c>
      <c r="B1189" s="2">
        <v>5</v>
      </c>
      <c r="C1189" s="2">
        <v>5</v>
      </c>
      <c r="D1189" s="2">
        <v>12</v>
      </c>
      <c r="E1189" s="2">
        <v>5.4365400000000001E-2</v>
      </c>
      <c r="F1189" t="str">
        <f t="shared" si="18"/>
        <v>Urban Unrestricted Access</v>
      </c>
    </row>
    <row r="1190" spans="1:6" x14ac:dyDescent="0.25">
      <c r="A1190" s="2">
        <v>41</v>
      </c>
      <c r="B1190" s="2">
        <v>5</v>
      </c>
      <c r="C1190" s="2">
        <v>5</v>
      </c>
      <c r="D1190" s="2">
        <v>13</v>
      </c>
      <c r="E1190" s="2">
        <v>5.7646200000000002E-2</v>
      </c>
      <c r="F1190" t="str">
        <f t="shared" si="18"/>
        <v>Urban Unrestricted Access</v>
      </c>
    </row>
    <row r="1191" spans="1:6" x14ac:dyDescent="0.25">
      <c r="A1191" s="2">
        <v>41</v>
      </c>
      <c r="B1191" s="2">
        <v>5</v>
      </c>
      <c r="C1191" s="2">
        <v>5</v>
      </c>
      <c r="D1191" s="2">
        <v>14</v>
      </c>
      <c r="E1191" s="2">
        <v>5.8031899999999997E-2</v>
      </c>
      <c r="F1191" t="str">
        <f t="shared" si="18"/>
        <v>Urban Unrestricted Access</v>
      </c>
    </row>
    <row r="1192" spans="1:6" x14ac:dyDescent="0.25">
      <c r="A1192" s="2">
        <v>41</v>
      </c>
      <c r="B1192" s="2">
        <v>5</v>
      </c>
      <c r="C1192" s="2">
        <v>5</v>
      </c>
      <c r="D1192" s="2">
        <v>15</v>
      </c>
      <c r="E1192" s="2">
        <v>6.2255400000000002E-2</v>
      </c>
      <c r="F1192" t="str">
        <f t="shared" si="18"/>
        <v>Urban Unrestricted Access</v>
      </c>
    </row>
    <row r="1193" spans="1:6" x14ac:dyDescent="0.25">
      <c r="A1193" s="2">
        <v>41</v>
      </c>
      <c r="B1193" s="2">
        <v>5</v>
      </c>
      <c r="C1193" s="2">
        <v>5</v>
      </c>
      <c r="D1193" s="2">
        <v>16</v>
      </c>
      <c r="E1193" s="2">
        <v>7.1004899999999996E-2</v>
      </c>
      <c r="F1193" t="str">
        <f t="shared" si="18"/>
        <v>Urban Unrestricted Access</v>
      </c>
    </row>
    <row r="1194" spans="1:6" x14ac:dyDescent="0.25">
      <c r="A1194" s="2">
        <v>41</v>
      </c>
      <c r="B1194" s="2">
        <v>5</v>
      </c>
      <c r="C1194" s="2">
        <v>5</v>
      </c>
      <c r="D1194" s="2">
        <v>17</v>
      </c>
      <c r="E1194" s="2">
        <v>7.6972499999999999E-2</v>
      </c>
      <c r="F1194" t="str">
        <f t="shared" si="18"/>
        <v>Urban Unrestricted Access</v>
      </c>
    </row>
    <row r="1195" spans="1:6" x14ac:dyDescent="0.25">
      <c r="A1195" s="2">
        <v>41</v>
      </c>
      <c r="B1195" s="2">
        <v>5</v>
      </c>
      <c r="C1195" s="2">
        <v>5</v>
      </c>
      <c r="D1195" s="2">
        <v>18</v>
      </c>
      <c r="E1195" s="2">
        <v>7.7432000000000001E-2</v>
      </c>
      <c r="F1195" t="str">
        <f t="shared" si="18"/>
        <v>Urban Unrestricted Access</v>
      </c>
    </row>
    <row r="1196" spans="1:6" x14ac:dyDescent="0.25">
      <c r="A1196" s="2">
        <v>41</v>
      </c>
      <c r="B1196" s="2">
        <v>5</v>
      </c>
      <c r="C1196" s="2">
        <v>5</v>
      </c>
      <c r="D1196" s="2">
        <v>19</v>
      </c>
      <c r="E1196" s="2">
        <v>5.9783000000000003E-2</v>
      </c>
      <c r="F1196" t="str">
        <f t="shared" si="18"/>
        <v>Urban Unrestricted Access</v>
      </c>
    </row>
    <row r="1197" spans="1:6" x14ac:dyDescent="0.25">
      <c r="A1197" s="2">
        <v>41</v>
      </c>
      <c r="B1197" s="2">
        <v>5</v>
      </c>
      <c r="C1197" s="2">
        <v>5</v>
      </c>
      <c r="D1197" s="2">
        <v>20</v>
      </c>
      <c r="E1197" s="2">
        <v>4.4392300000000003E-2</v>
      </c>
      <c r="F1197" t="str">
        <f t="shared" si="18"/>
        <v>Urban Unrestricted Access</v>
      </c>
    </row>
    <row r="1198" spans="1:6" x14ac:dyDescent="0.25">
      <c r="A1198" s="2">
        <v>41</v>
      </c>
      <c r="B1198" s="2">
        <v>5</v>
      </c>
      <c r="C1198" s="2">
        <v>5</v>
      </c>
      <c r="D1198" s="2">
        <v>21</v>
      </c>
      <c r="E1198" s="2">
        <v>3.54458E-2</v>
      </c>
      <c r="F1198" t="str">
        <f t="shared" si="18"/>
        <v>Urban Unrestricted Access</v>
      </c>
    </row>
    <row r="1199" spans="1:6" x14ac:dyDescent="0.25">
      <c r="A1199" s="2">
        <v>41</v>
      </c>
      <c r="B1199" s="2">
        <v>5</v>
      </c>
      <c r="C1199" s="2">
        <v>5</v>
      </c>
      <c r="D1199" s="2">
        <v>22</v>
      </c>
      <c r="E1199" s="2">
        <v>3.1823999999999998E-2</v>
      </c>
      <c r="F1199" t="str">
        <f t="shared" si="18"/>
        <v>Urban Unrestricted Access</v>
      </c>
    </row>
    <row r="1200" spans="1:6" x14ac:dyDescent="0.25">
      <c r="A1200" s="2">
        <v>41</v>
      </c>
      <c r="B1200" s="2">
        <v>5</v>
      </c>
      <c r="C1200" s="2">
        <v>5</v>
      </c>
      <c r="D1200" s="2">
        <v>23</v>
      </c>
      <c r="E1200" s="2">
        <v>2.4941899999999999E-2</v>
      </c>
      <c r="F1200" t="str">
        <f t="shared" si="18"/>
        <v>Urban Unrestricted Access</v>
      </c>
    </row>
    <row r="1201" spans="1:6" x14ac:dyDescent="0.25">
      <c r="A1201" s="2">
        <v>41</v>
      </c>
      <c r="B1201" s="2">
        <v>5</v>
      </c>
      <c r="C1201" s="2">
        <v>5</v>
      </c>
      <c r="D1201" s="2">
        <v>24</v>
      </c>
      <c r="E1201" s="2">
        <v>1.79068E-2</v>
      </c>
      <c r="F1201" t="str">
        <f t="shared" si="18"/>
        <v>Urban Unrestricted Access</v>
      </c>
    </row>
    <row r="1202" spans="1:6" hidden="1" x14ac:dyDescent="0.25">
      <c r="A1202" s="2">
        <v>42</v>
      </c>
      <c r="B1202" s="2">
        <v>1</v>
      </c>
      <c r="C1202" s="2">
        <v>2</v>
      </c>
      <c r="D1202" s="2">
        <v>1</v>
      </c>
      <c r="E1202" s="2">
        <v>2.1473900000000001E-2</v>
      </c>
      <c r="F1202" t="str">
        <f t="shared" si="18"/>
        <v>Off-Network</v>
      </c>
    </row>
    <row r="1203" spans="1:6" hidden="1" x14ac:dyDescent="0.25">
      <c r="A1203" s="2">
        <v>42</v>
      </c>
      <c r="B1203" s="2">
        <v>1</v>
      </c>
      <c r="C1203" s="2">
        <v>2</v>
      </c>
      <c r="D1203" s="2">
        <v>2</v>
      </c>
      <c r="E1203" s="2">
        <v>1.44428E-2</v>
      </c>
      <c r="F1203" t="str">
        <f t="shared" si="18"/>
        <v>Off-Network</v>
      </c>
    </row>
    <row r="1204" spans="1:6" hidden="1" x14ac:dyDescent="0.25">
      <c r="A1204" s="2">
        <v>42</v>
      </c>
      <c r="B1204" s="2">
        <v>1</v>
      </c>
      <c r="C1204" s="2">
        <v>2</v>
      </c>
      <c r="D1204" s="2">
        <v>3</v>
      </c>
      <c r="E1204" s="2">
        <v>1.09684E-2</v>
      </c>
      <c r="F1204" t="str">
        <f t="shared" si="18"/>
        <v>Off-Network</v>
      </c>
    </row>
    <row r="1205" spans="1:6" hidden="1" x14ac:dyDescent="0.25">
      <c r="A1205" s="2">
        <v>42</v>
      </c>
      <c r="B1205" s="2">
        <v>1</v>
      </c>
      <c r="C1205" s="2">
        <v>2</v>
      </c>
      <c r="D1205" s="2">
        <v>4</v>
      </c>
      <c r="E1205" s="2">
        <v>7.4945100000000002E-3</v>
      </c>
      <c r="F1205" t="str">
        <f t="shared" si="18"/>
        <v>Off-Network</v>
      </c>
    </row>
    <row r="1206" spans="1:6" hidden="1" x14ac:dyDescent="0.25">
      <c r="A1206" s="2">
        <v>42</v>
      </c>
      <c r="B1206" s="2">
        <v>1</v>
      </c>
      <c r="C1206" s="2">
        <v>2</v>
      </c>
      <c r="D1206" s="2">
        <v>5</v>
      </c>
      <c r="E1206" s="2">
        <v>6.8385499999999997E-3</v>
      </c>
      <c r="F1206" t="str">
        <f t="shared" si="18"/>
        <v>Off-Network</v>
      </c>
    </row>
    <row r="1207" spans="1:6" hidden="1" x14ac:dyDescent="0.25">
      <c r="A1207" s="2">
        <v>42</v>
      </c>
      <c r="B1207" s="2">
        <v>1</v>
      </c>
      <c r="C1207" s="2">
        <v>2</v>
      </c>
      <c r="D1207" s="2">
        <v>6</v>
      </c>
      <c r="E1207" s="2">
        <v>1.03588E-2</v>
      </c>
      <c r="F1207" t="str">
        <f t="shared" si="18"/>
        <v>Off-Network</v>
      </c>
    </row>
    <row r="1208" spans="1:6" hidden="1" x14ac:dyDescent="0.25">
      <c r="A1208" s="2">
        <v>42</v>
      </c>
      <c r="B1208" s="2">
        <v>1</v>
      </c>
      <c r="C1208" s="2">
        <v>2</v>
      </c>
      <c r="D1208" s="2">
        <v>7</v>
      </c>
      <c r="E1208" s="2">
        <v>1.84304E-2</v>
      </c>
      <c r="F1208" t="str">
        <f t="shared" si="18"/>
        <v>Off-Network</v>
      </c>
    </row>
    <row r="1209" spans="1:6" hidden="1" x14ac:dyDescent="0.25">
      <c r="A1209" s="2">
        <v>42</v>
      </c>
      <c r="B1209" s="2">
        <v>1</v>
      </c>
      <c r="C1209" s="2">
        <v>2</v>
      </c>
      <c r="D1209" s="2">
        <v>8</v>
      </c>
      <c r="E1209" s="2">
        <v>2.6811700000000001E-2</v>
      </c>
      <c r="F1209" t="str">
        <f t="shared" si="18"/>
        <v>Off-Network</v>
      </c>
    </row>
    <row r="1210" spans="1:6" hidden="1" x14ac:dyDescent="0.25">
      <c r="A1210" s="2">
        <v>42</v>
      </c>
      <c r="B1210" s="2">
        <v>1</v>
      </c>
      <c r="C1210" s="2">
        <v>2</v>
      </c>
      <c r="D1210" s="2">
        <v>9</v>
      </c>
      <c r="E1210" s="2">
        <v>3.6385199999999999E-2</v>
      </c>
      <c r="F1210" t="str">
        <f t="shared" si="18"/>
        <v>Off-Network</v>
      </c>
    </row>
    <row r="1211" spans="1:6" hidden="1" x14ac:dyDescent="0.25">
      <c r="A1211" s="2">
        <v>42</v>
      </c>
      <c r="B1211" s="2">
        <v>1</v>
      </c>
      <c r="C1211" s="2">
        <v>2</v>
      </c>
      <c r="D1211" s="2">
        <v>10</v>
      </c>
      <c r="E1211" s="2">
        <v>4.7540699999999998E-2</v>
      </c>
      <c r="F1211" t="str">
        <f t="shared" si="18"/>
        <v>Off-Network</v>
      </c>
    </row>
    <row r="1212" spans="1:6" hidden="1" x14ac:dyDescent="0.25">
      <c r="A1212" s="2">
        <v>42</v>
      </c>
      <c r="B1212" s="2">
        <v>1</v>
      </c>
      <c r="C1212" s="2">
        <v>2</v>
      </c>
      <c r="D1212" s="2">
        <v>11</v>
      </c>
      <c r="E1212" s="2">
        <v>5.7466400000000001E-2</v>
      </c>
      <c r="F1212" t="str">
        <f t="shared" si="18"/>
        <v>Off-Network</v>
      </c>
    </row>
    <row r="1213" spans="1:6" hidden="1" x14ac:dyDescent="0.25">
      <c r="A1213" s="2">
        <v>42</v>
      </c>
      <c r="B1213" s="2">
        <v>1</v>
      </c>
      <c r="C1213" s="2">
        <v>2</v>
      </c>
      <c r="D1213" s="2">
        <v>12</v>
      </c>
      <c r="E1213" s="2">
        <v>6.50786E-2</v>
      </c>
      <c r="F1213" t="str">
        <f t="shared" si="18"/>
        <v>Off-Network</v>
      </c>
    </row>
    <row r="1214" spans="1:6" hidden="1" x14ac:dyDescent="0.25">
      <c r="A1214" s="2">
        <v>42</v>
      </c>
      <c r="B1214" s="2">
        <v>1</v>
      </c>
      <c r="C1214" s="2">
        <v>2</v>
      </c>
      <c r="D1214" s="2">
        <v>13</v>
      </c>
      <c r="E1214" s="2">
        <v>7.1322800000000006E-2</v>
      </c>
      <c r="F1214" t="str">
        <f t="shared" si="18"/>
        <v>Off-Network</v>
      </c>
    </row>
    <row r="1215" spans="1:6" hidden="1" x14ac:dyDescent="0.25">
      <c r="A1215" s="2">
        <v>42</v>
      </c>
      <c r="B1215" s="2">
        <v>1</v>
      </c>
      <c r="C1215" s="2">
        <v>2</v>
      </c>
      <c r="D1215" s="2">
        <v>14</v>
      </c>
      <c r="E1215" s="2">
        <v>7.1491700000000005E-2</v>
      </c>
      <c r="F1215" t="str">
        <f t="shared" si="18"/>
        <v>Off-Network</v>
      </c>
    </row>
    <row r="1216" spans="1:6" hidden="1" x14ac:dyDescent="0.25">
      <c r="A1216" s="2">
        <v>42</v>
      </c>
      <c r="B1216" s="2">
        <v>1</v>
      </c>
      <c r="C1216" s="2">
        <v>2</v>
      </c>
      <c r="D1216" s="2">
        <v>15</v>
      </c>
      <c r="E1216" s="2">
        <v>7.1722599999999997E-2</v>
      </c>
      <c r="F1216" t="str">
        <f t="shared" si="18"/>
        <v>Off-Network</v>
      </c>
    </row>
    <row r="1217" spans="1:6" hidden="1" x14ac:dyDescent="0.25">
      <c r="A1217" s="2">
        <v>42</v>
      </c>
      <c r="B1217" s="2">
        <v>1</v>
      </c>
      <c r="C1217" s="2">
        <v>2</v>
      </c>
      <c r="D1217" s="2">
        <v>16</v>
      </c>
      <c r="E1217" s="2">
        <v>7.2006100000000003E-2</v>
      </c>
      <c r="F1217" t="str">
        <f t="shared" si="18"/>
        <v>Off-Network</v>
      </c>
    </row>
    <row r="1218" spans="1:6" hidden="1" x14ac:dyDescent="0.25">
      <c r="A1218" s="2">
        <v>42</v>
      </c>
      <c r="B1218" s="2">
        <v>1</v>
      </c>
      <c r="C1218" s="2">
        <v>2</v>
      </c>
      <c r="D1218" s="2">
        <v>17</v>
      </c>
      <c r="E1218" s="2">
        <v>7.1148699999999995E-2</v>
      </c>
      <c r="F1218" t="str">
        <f t="shared" ref="F1218:F1281" si="19">IF(B1218=$G$2,$H$2,IF(B1218=$G$3,$H$3,IF(B1218=$G$4,$H$4,IF(B1218=$G$5,$H$5,IF(B1218=$G$6,$H$6,"other")))))</f>
        <v>Off-Network</v>
      </c>
    </row>
    <row r="1219" spans="1:6" hidden="1" x14ac:dyDescent="0.25">
      <c r="A1219" s="2">
        <v>42</v>
      </c>
      <c r="B1219" s="2">
        <v>1</v>
      </c>
      <c r="C1219" s="2">
        <v>2</v>
      </c>
      <c r="D1219" s="2">
        <v>18</v>
      </c>
      <c r="E1219" s="2">
        <v>6.7887400000000001E-2</v>
      </c>
      <c r="F1219" t="str">
        <f t="shared" si="19"/>
        <v>Off-Network</v>
      </c>
    </row>
    <row r="1220" spans="1:6" hidden="1" x14ac:dyDescent="0.25">
      <c r="A1220" s="2">
        <v>42</v>
      </c>
      <c r="B1220" s="2">
        <v>1</v>
      </c>
      <c r="C1220" s="2">
        <v>2</v>
      </c>
      <c r="D1220" s="2">
        <v>19</v>
      </c>
      <c r="E1220" s="2">
        <v>6.1771800000000002E-2</v>
      </c>
      <c r="F1220" t="str">
        <f t="shared" si="19"/>
        <v>Off-Network</v>
      </c>
    </row>
    <row r="1221" spans="1:6" hidden="1" x14ac:dyDescent="0.25">
      <c r="A1221" s="2">
        <v>42</v>
      </c>
      <c r="B1221" s="2">
        <v>1</v>
      </c>
      <c r="C1221" s="2">
        <v>2</v>
      </c>
      <c r="D1221" s="2">
        <v>20</v>
      </c>
      <c r="E1221" s="2">
        <v>5.1688199999999997E-2</v>
      </c>
      <c r="F1221" t="str">
        <f t="shared" si="19"/>
        <v>Off-Network</v>
      </c>
    </row>
    <row r="1222" spans="1:6" hidden="1" x14ac:dyDescent="0.25">
      <c r="A1222" s="2">
        <v>42</v>
      </c>
      <c r="B1222" s="2">
        <v>1</v>
      </c>
      <c r="C1222" s="2">
        <v>2</v>
      </c>
      <c r="D1222" s="2">
        <v>21</v>
      </c>
      <c r="E1222" s="2">
        <v>4.2865800000000003E-2</v>
      </c>
      <c r="F1222" t="str">
        <f t="shared" si="19"/>
        <v>Off-Network</v>
      </c>
    </row>
    <row r="1223" spans="1:6" hidden="1" x14ac:dyDescent="0.25">
      <c r="A1223" s="2">
        <v>42</v>
      </c>
      <c r="B1223" s="2">
        <v>1</v>
      </c>
      <c r="C1223" s="2">
        <v>2</v>
      </c>
      <c r="D1223" s="2">
        <v>22</v>
      </c>
      <c r="E1223" s="2">
        <v>3.80302E-2</v>
      </c>
      <c r="F1223" t="str">
        <f t="shared" si="19"/>
        <v>Off-Network</v>
      </c>
    </row>
    <row r="1224" spans="1:6" hidden="1" x14ac:dyDescent="0.25">
      <c r="A1224" s="2">
        <v>42</v>
      </c>
      <c r="B1224" s="2">
        <v>1</v>
      </c>
      <c r="C1224" s="2">
        <v>2</v>
      </c>
      <c r="D1224" s="2">
        <v>23</v>
      </c>
      <c r="E1224" s="2">
        <v>3.2207199999999998E-2</v>
      </c>
      <c r="F1224" t="str">
        <f t="shared" si="19"/>
        <v>Off-Network</v>
      </c>
    </row>
    <row r="1225" spans="1:6" hidden="1" x14ac:dyDescent="0.25">
      <c r="A1225" s="2">
        <v>42</v>
      </c>
      <c r="B1225" s="2">
        <v>1</v>
      </c>
      <c r="C1225" s="2">
        <v>2</v>
      </c>
      <c r="D1225" s="2">
        <v>24</v>
      </c>
      <c r="E1225" s="2">
        <v>2.4567700000000001E-2</v>
      </c>
      <c r="F1225" t="str">
        <f t="shared" si="19"/>
        <v>Off-Network</v>
      </c>
    </row>
    <row r="1226" spans="1:6" hidden="1" x14ac:dyDescent="0.25">
      <c r="A1226" s="2">
        <v>42</v>
      </c>
      <c r="B1226" s="2">
        <v>1</v>
      </c>
      <c r="C1226" s="2">
        <v>5</v>
      </c>
      <c r="D1226" s="2">
        <v>1</v>
      </c>
      <c r="E1226" s="2">
        <v>9.8621100000000003E-3</v>
      </c>
      <c r="F1226" t="str">
        <f t="shared" si="19"/>
        <v>Off-Network</v>
      </c>
    </row>
    <row r="1227" spans="1:6" hidden="1" x14ac:dyDescent="0.25">
      <c r="A1227" s="2">
        <v>42</v>
      </c>
      <c r="B1227" s="2">
        <v>1</v>
      </c>
      <c r="C1227" s="2">
        <v>5</v>
      </c>
      <c r="D1227" s="2">
        <v>2</v>
      </c>
      <c r="E1227" s="2">
        <v>6.2724800000000004E-3</v>
      </c>
      <c r="F1227" t="str">
        <f t="shared" si="19"/>
        <v>Off-Network</v>
      </c>
    </row>
    <row r="1228" spans="1:6" hidden="1" x14ac:dyDescent="0.25">
      <c r="A1228" s="2">
        <v>42</v>
      </c>
      <c r="B1228" s="2">
        <v>1</v>
      </c>
      <c r="C1228" s="2">
        <v>5</v>
      </c>
      <c r="D1228" s="2">
        <v>3</v>
      </c>
      <c r="E1228" s="2">
        <v>5.0576700000000002E-3</v>
      </c>
      <c r="F1228" t="str">
        <f t="shared" si="19"/>
        <v>Off-Network</v>
      </c>
    </row>
    <row r="1229" spans="1:6" hidden="1" x14ac:dyDescent="0.25">
      <c r="A1229" s="2">
        <v>42</v>
      </c>
      <c r="B1229" s="2">
        <v>1</v>
      </c>
      <c r="C1229" s="2">
        <v>5</v>
      </c>
      <c r="D1229" s="2">
        <v>4</v>
      </c>
      <c r="E1229" s="2">
        <v>4.6668600000000001E-3</v>
      </c>
      <c r="F1229" t="str">
        <f t="shared" si="19"/>
        <v>Off-Network</v>
      </c>
    </row>
    <row r="1230" spans="1:6" hidden="1" x14ac:dyDescent="0.25">
      <c r="A1230" s="2">
        <v>42</v>
      </c>
      <c r="B1230" s="2">
        <v>1</v>
      </c>
      <c r="C1230" s="2">
        <v>5</v>
      </c>
      <c r="D1230" s="2">
        <v>5</v>
      </c>
      <c r="E1230" s="2">
        <v>6.9946899999999996E-3</v>
      </c>
      <c r="F1230" t="str">
        <f t="shared" si="19"/>
        <v>Off-Network</v>
      </c>
    </row>
    <row r="1231" spans="1:6" hidden="1" x14ac:dyDescent="0.25">
      <c r="A1231" s="2">
        <v>42</v>
      </c>
      <c r="B1231" s="2">
        <v>1</v>
      </c>
      <c r="C1231" s="2">
        <v>5</v>
      </c>
      <c r="D1231" s="2">
        <v>6</v>
      </c>
      <c r="E1231" s="2">
        <v>1.8494E-2</v>
      </c>
      <c r="F1231" t="str">
        <f t="shared" si="19"/>
        <v>Off-Network</v>
      </c>
    </row>
    <row r="1232" spans="1:6" hidden="1" x14ac:dyDescent="0.25">
      <c r="A1232" s="2">
        <v>42</v>
      </c>
      <c r="B1232" s="2">
        <v>1</v>
      </c>
      <c r="C1232" s="2">
        <v>5</v>
      </c>
      <c r="D1232" s="2">
        <v>7</v>
      </c>
      <c r="E1232" s="2">
        <v>4.5956499999999997E-2</v>
      </c>
      <c r="F1232" t="str">
        <f t="shared" si="19"/>
        <v>Off-Network</v>
      </c>
    </row>
    <row r="1233" spans="1:6" hidden="1" x14ac:dyDescent="0.25">
      <c r="A1233" s="2">
        <v>42</v>
      </c>
      <c r="B1233" s="2">
        <v>1</v>
      </c>
      <c r="C1233" s="2">
        <v>5</v>
      </c>
      <c r="D1233" s="2">
        <v>8</v>
      </c>
      <c r="E1233" s="2">
        <v>6.9644399999999995E-2</v>
      </c>
      <c r="F1233" t="str">
        <f t="shared" si="19"/>
        <v>Off-Network</v>
      </c>
    </row>
    <row r="1234" spans="1:6" hidden="1" x14ac:dyDescent="0.25">
      <c r="A1234" s="2">
        <v>42</v>
      </c>
      <c r="B1234" s="2">
        <v>1</v>
      </c>
      <c r="C1234" s="2">
        <v>5</v>
      </c>
      <c r="D1234" s="2">
        <v>9</v>
      </c>
      <c r="E1234" s="2">
        <v>6.0827899999999997E-2</v>
      </c>
      <c r="F1234" t="str">
        <f t="shared" si="19"/>
        <v>Off-Network</v>
      </c>
    </row>
    <row r="1235" spans="1:6" hidden="1" x14ac:dyDescent="0.25">
      <c r="A1235" s="2">
        <v>42</v>
      </c>
      <c r="B1235" s="2">
        <v>1</v>
      </c>
      <c r="C1235" s="2">
        <v>5</v>
      </c>
      <c r="D1235" s="2">
        <v>10</v>
      </c>
      <c r="E1235" s="2">
        <v>5.0286200000000003E-2</v>
      </c>
      <c r="F1235" t="str">
        <f t="shared" si="19"/>
        <v>Off-Network</v>
      </c>
    </row>
    <row r="1236" spans="1:6" hidden="1" x14ac:dyDescent="0.25">
      <c r="A1236" s="2">
        <v>42</v>
      </c>
      <c r="B1236" s="2">
        <v>1</v>
      </c>
      <c r="C1236" s="2">
        <v>5</v>
      </c>
      <c r="D1236" s="2">
        <v>11</v>
      </c>
      <c r="E1236" s="2">
        <v>4.9935100000000003E-2</v>
      </c>
      <c r="F1236" t="str">
        <f t="shared" si="19"/>
        <v>Off-Network</v>
      </c>
    </row>
    <row r="1237" spans="1:6" hidden="1" x14ac:dyDescent="0.25">
      <c r="A1237" s="2">
        <v>42</v>
      </c>
      <c r="B1237" s="2">
        <v>1</v>
      </c>
      <c r="C1237" s="2">
        <v>5</v>
      </c>
      <c r="D1237" s="2">
        <v>12</v>
      </c>
      <c r="E1237" s="2">
        <v>5.4365400000000001E-2</v>
      </c>
      <c r="F1237" t="str">
        <f t="shared" si="19"/>
        <v>Off-Network</v>
      </c>
    </row>
    <row r="1238" spans="1:6" hidden="1" x14ac:dyDescent="0.25">
      <c r="A1238" s="2">
        <v>42</v>
      </c>
      <c r="B1238" s="2">
        <v>1</v>
      </c>
      <c r="C1238" s="2">
        <v>5</v>
      </c>
      <c r="D1238" s="2">
        <v>13</v>
      </c>
      <c r="E1238" s="2">
        <v>5.7646200000000002E-2</v>
      </c>
      <c r="F1238" t="str">
        <f t="shared" si="19"/>
        <v>Off-Network</v>
      </c>
    </row>
    <row r="1239" spans="1:6" hidden="1" x14ac:dyDescent="0.25">
      <c r="A1239" s="2">
        <v>42</v>
      </c>
      <c r="B1239" s="2">
        <v>1</v>
      </c>
      <c r="C1239" s="2">
        <v>5</v>
      </c>
      <c r="D1239" s="2">
        <v>14</v>
      </c>
      <c r="E1239" s="2">
        <v>5.8031899999999997E-2</v>
      </c>
      <c r="F1239" t="str">
        <f t="shared" si="19"/>
        <v>Off-Network</v>
      </c>
    </row>
    <row r="1240" spans="1:6" hidden="1" x14ac:dyDescent="0.25">
      <c r="A1240" s="2">
        <v>42</v>
      </c>
      <c r="B1240" s="2">
        <v>1</v>
      </c>
      <c r="C1240" s="2">
        <v>5</v>
      </c>
      <c r="D1240" s="2">
        <v>15</v>
      </c>
      <c r="E1240" s="2">
        <v>6.2255400000000002E-2</v>
      </c>
      <c r="F1240" t="str">
        <f t="shared" si="19"/>
        <v>Off-Network</v>
      </c>
    </row>
    <row r="1241" spans="1:6" hidden="1" x14ac:dyDescent="0.25">
      <c r="A1241" s="2">
        <v>42</v>
      </c>
      <c r="B1241" s="2">
        <v>1</v>
      </c>
      <c r="C1241" s="2">
        <v>5</v>
      </c>
      <c r="D1241" s="2">
        <v>16</v>
      </c>
      <c r="E1241" s="2">
        <v>7.1004899999999996E-2</v>
      </c>
      <c r="F1241" t="str">
        <f t="shared" si="19"/>
        <v>Off-Network</v>
      </c>
    </row>
    <row r="1242" spans="1:6" hidden="1" x14ac:dyDescent="0.25">
      <c r="A1242" s="2">
        <v>42</v>
      </c>
      <c r="B1242" s="2">
        <v>1</v>
      </c>
      <c r="C1242" s="2">
        <v>5</v>
      </c>
      <c r="D1242" s="2">
        <v>17</v>
      </c>
      <c r="E1242" s="2">
        <v>7.6972499999999999E-2</v>
      </c>
      <c r="F1242" t="str">
        <f t="shared" si="19"/>
        <v>Off-Network</v>
      </c>
    </row>
    <row r="1243" spans="1:6" hidden="1" x14ac:dyDescent="0.25">
      <c r="A1243" s="2">
        <v>42</v>
      </c>
      <c r="B1243" s="2">
        <v>1</v>
      </c>
      <c r="C1243" s="2">
        <v>5</v>
      </c>
      <c r="D1243" s="2">
        <v>18</v>
      </c>
      <c r="E1243" s="2">
        <v>7.7432000000000001E-2</v>
      </c>
      <c r="F1243" t="str">
        <f t="shared" si="19"/>
        <v>Off-Network</v>
      </c>
    </row>
    <row r="1244" spans="1:6" hidden="1" x14ac:dyDescent="0.25">
      <c r="A1244" s="2">
        <v>42</v>
      </c>
      <c r="B1244" s="2">
        <v>1</v>
      </c>
      <c r="C1244" s="2">
        <v>5</v>
      </c>
      <c r="D1244" s="2">
        <v>19</v>
      </c>
      <c r="E1244" s="2">
        <v>5.9783000000000003E-2</v>
      </c>
      <c r="F1244" t="str">
        <f t="shared" si="19"/>
        <v>Off-Network</v>
      </c>
    </row>
    <row r="1245" spans="1:6" hidden="1" x14ac:dyDescent="0.25">
      <c r="A1245" s="2">
        <v>42</v>
      </c>
      <c r="B1245" s="2">
        <v>1</v>
      </c>
      <c r="C1245" s="2">
        <v>5</v>
      </c>
      <c r="D1245" s="2">
        <v>20</v>
      </c>
      <c r="E1245" s="2">
        <v>4.4392300000000003E-2</v>
      </c>
      <c r="F1245" t="str">
        <f t="shared" si="19"/>
        <v>Off-Network</v>
      </c>
    </row>
    <row r="1246" spans="1:6" hidden="1" x14ac:dyDescent="0.25">
      <c r="A1246" s="2">
        <v>42</v>
      </c>
      <c r="B1246" s="2">
        <v>1</v>
      </c>
      <c r="C1246" s="2">
        <v>5</v>
      </c>
      <c r="D1246" s="2">
        <v>21</v>
      </c>
      <c r="E1246" s="2">
        <v>3.54458E-2</v>
      </c>
      <c r="F1246" t="str">
        <f t="shared" si="19"/>
        <v>Off-Network</v>
      </c>
    </row>
    <row r="1247" spans="1:6" hidden="1" x14ac:dyDescent="0.25">
      <c r="A1247" s="2">
        <v>42</v>
      </c>
      <c r="B1247" s="2">
        <v>1</v>
      </c>
      <c r="C1247" s="2">
        <v>5</v>
      </c>
      <c r="D1247" s="2">
        <v>22</v>
      </c>
      <c r="E1247" s="2">
        <v>3.1823999999999998E-2</v>
      </c>
      <c r="F1247" t="str">
        <f t="shared" si="19"/>
        <v>Off-Network</v>
      </c>
    </row>
    <row r="1248" spans="1:6" hidden="1" x14ac:dyDescent="0.25">
      <c r="A1248" s="2">
        <v>42</v>
      </c>
      <c r="B1248" s="2">
        <v>1</v>
      </c>
      <c r="C1248" s="2">
        <v>5</v>
      </c>
      <c r="D1248" s="2">
        <v>23</v>
      </c>
      <c r="E1248" s="2">
        <v>2.4941899999999999E-2</v>
      </c>
      <c r="F1248" t="str">
        <f t="shared" si="19"/>
        <v>Off-Network</v>
      </c>
    </row>
    <row r="1249" spans="1:6" hidden="1" x14ac:dyDescent="0.25">
      <c r="A1249" s="2">
        <v>42</v>
      </c>
      <c r="B1249" s="2">
        <v>1</v>
      </c>
      <c r="C1249" s="2">
        <v>5</v>
      </c>
      <c r="D1249" s="2">
        <v>24</v>
      </c>
      <c r="E1249" s="2">
        <v>1.79068E-2</v>
      </c>
      <c r="F1249" t="str">
        <f t="shared" si="19"/>
        <v>Off-Network</v>
      </c>
    </row>
    <row r="1250" spans="1:6" hidden="1" x14ac:dyDescent="0.25">
      <c r="A1250" s="2">
        <v>42</v>
      </c>
      <c r="B1250" s="2">
        <v>2</v>
      </c>
      <c r="C1250" s="2">
        <v>2</v>
      </c>
      <c r="D1250" s="2">
        <v>1</v>
      </c>
      <c r="E1250" s="2">
        <v>1.64213E-2</v>
      </c>
      <c r="F1250" t="str">
        <f t="shared" si="19"/>
        <v>Rural Restricted Access</v>
      </c>
    </row>
    <row r="1251" spans="1:6" hidden="1" x14ac:dyDescent="0.25">
      <c r="A1251" s="2">
        <v>42</v>
      </c>
      <c r="B1251" s="2">
        <v>2</v>
      </c>
      <c r="C1251" s="2">
        <v>2</v>
      </c>
      <c r="D1251" s="2">
        <v>2</v>
      </c>
      <c r="E1251" s="2">
        <v>1.11921E-2</v>
      </c>
      <c r="F1251" t="str">
        <f t="shared" si="19"/>
        <v>Rural Restricted Access</v>
      </c>
    </row>
    <row r="1252" spans="1:6" hidden="1" x14ac:dyDescent="0.25">
      <c r="A1252" s="2">
        <v>42</v>
      </c>
      <c r="B1252" s="2">
        <v>2</v>
      </c>
      <c r="C1252" s="2">
        <v>2</v>
      </c>
      <c r="D1252" s="2">
        <v>3</v>
      </c>
      <c r="E1252" s="2">
        <v>8.5415000000000005E-3</v>
      </c>
      <c r="F1252" t="str">
        <f t="shared" si="19"/>
        <v>Rural Restricted Access</v>
      </c>
    </row>
    <row r="1253" spans="1:6" hidden="1" x14ac:dyDescent="0.25">
      <c r="A1253" s="2">
        <v>42</v>
      </c>
      <c r="B1253" s="2">
        <v>2</v>
      </c>
      <c r="C1253" s="2">
        <v>2</v>
      </c>
      <c r="D1253" s="2">
        <v>4</v>
      </c>
      <c r="E1253" s="2">
        <v>6.7932799999999996E-3</v>
      </c>
      <c r="F1253" t="str">
        <f t="shared" si="19"/>
        <v>Rural Restricted Access</v>
      </c>
    </row>
    <row r="1254" spans="1:6" hidden="1" x14ac:dyDescent="0.25">
      <c r="A1254" s="2">
        <v>42</v>
      </c>
      <c r="B1254" s="2">
        <v>2</v>
      </c>
      <c r="C1254" s="2">
        <v>2</v>
      </c>
      <c r="D1254" s="2">
        <v>5</v>
      </c>
      <c r="E1254" s="2">
        <v>7.2189400000000001E-3</v>
      </c>
      <c r="F1254" t="str">
        <f t="shared" si="19"/>
        <v>Rural Restricted Access</v>
      </c>
    </row>
    <row r="1255" spans="1:6" hidden="1" x14ac:dyDescent="0.25">
      <c r="A1255" s="2">
        <v>42</v>
      </c>
      <c r="B1255" s="2">
        <v>2</v>
      </c>
      <c r="C1255" s="2">
        <v>2</v>
      </c>
      <c r="D1255" s="2">
        <v>6</v>
      </c>
      <c r="E1255" s="2">
        <v>1.07619E-2</v>
      </c>
      <c r="F1255" t="str">
        <f t="shared" si="19"/>
        <v>Rural Restricted Access</v>
      </c>
    </row>
    <row r="1256" spans="1:6" hidden="1" x14ac:dyDescent="0.25">
      <c r="A1256" s="2">
        <v>42</v>
      </c>
      <c r="B1256" s="2">
        <v>2</v>
      </c>
      <c r="C1256" s="2">
        <v>2</v>
      </c>
      <c r="D1256" s="2">
        <v>7</v>
      </c>
      <c r="E1256" s="2">
        <v>1.7680000000000001E-2</v>
      </c>
      <c r="F1256" t="str">
        <f t="shared" si="19"/>
        <v>Rural Restricted Access</v>
      </c>
    </row>
    <row r="1257" spans="1:6" hidden="1" x14ac:dyDescent="0.25">
      <c r="A1257" s="2">
        <v>42</v>
      </c>
      <c r="B1257" s="2">
        <v>2</v>
      </c>
      <c r="C1257" s="2">
        <v>2</v>
      </c>
      <c r="D1257" s="2">
        <v>8</v>
      </c>
      <c r="E1257" s="2">
        <v>2.6875099999999999E-2</v>
      </c>
      <c r="F1257" t="str">
        <f t="shared" si="19"/>
        <v>Rural Restricted Access</v>
      </c>
    </row>
    <row r="1258" spans="1:6" hidden="1" x14ac:dyDescent="0.25">
      <c r="A1258" s="2">
        <v>42</v>
      </c>
      <c r="B1258" s="2">
        <v>2</v>
      </c>
      <c r="C1258" s="2">
        <v>2</v>
      </c>
      <c r="D1258" s="2">
        <v>9</v>
      </c>
      <c r="E1258" s="2">
        <v>3.8658699999999997E-2</v>
      </c>
      <c r="F1258" t="str">
        <f t="shared" si="19"/>
        <v>Rural Restricted Access</v>
      </c>
    </row>
    <row r="1259" spans="1:6" hidden="1" x14ac:dyDescent="0.25">
      <c r="A1259" s="2">
        <v>42</v>
      </c>
      <c r="B1259" s="2">
        <v>2</v>
      </c>
      <c r="C1259" s="2">
        <v>2</v>
      </c>
      <c r="D1259" s="2">
        <v>10</v>
      </c>
      <c r="E1259" s="2">
        <v>5.2238899999999998E-2</v>
      </c>
      <c r="F1259" t="str">
        <f t="shared" si="19"/>
        <v>Rural Restricted Access</v>
      </c>
    </row>
    <row r="1260" spans="1:6" hidden="1" x14ac:dyDescent="0.25">
      <c r="A1260" s="2">
        <v>42</v>
      </c>
      <c r="B1260" s="2">
        <v>2</v>
      </c>
      <c r="C1260" s="2">
        <v>2</v>
      </c>
      <c r="D1260" s="2">
        <v>11</v>
      </c>
      <c r="E1260" s="2">
        <v>6.3173900000000005E-2</v>
      </c>
      <c r="F1260" t="str">
        <f t="shared" si="19"/>
        <v>Rural Restricted Access</v>
      </c>
    </row>
    <row r="1261" spans="1:6" hidden="1" x14ac:dyDescent="0.25">
      <c r="A1261" s="2">
        <v>42</v>
      </c>
      <c r="B1261" s="2">
        <v>2</v>
      </c>
      <c r="C1261" s="2">
        <v>2</v>
      </c>
      <c r="D1261" s="2">
        <v>12</v>
      </c>
      <c r="E1261" s="2">
        <v>6.9943500000000006E-2</v>
      </c>
      <c r="F1261" t="str">
        <f t="shared" si="19"/>
        <v>Rural Restricted Access</v>
      </c>
    </row>
    <row r="1262" spans="1:6" hidden="1" x14ac:dyDescent="0.25">
      <c r="A1262" s="2">
        <v>42</v>
      </c>
      <c r="B1262" s="2">
        <v>2</v>
      </c>
      <c r="C1262" s="2">
        <v>2</v>
      </c>
      <c r="D1262" s="2">
        <v>13</v>
      </c>
      <c r="E1262" s="2">
        <v>7.2933200000000004E-2</v>
      </c>
      <c r="F1262" t="str">
        <f t="shared" si="19"/>
        <v>Rural Restricted Access</v>
      </c>
    </row>
    <row r="1263" spans="1:6" hidden="1" x14ac:dyDescent="0.25">
      <c r="A1263" s="2">
        <v>42</v>
      </c>
      <c r="B1263" s="2">
        <v>2</v>
      </c>
      <c r="C1263" s="2">
        <v>2</v>
      </c>
      <c r="D1263" s="2">
        <v>14</v>
      </c>
      <c r="E1263" s="2">
        <v>7.3121800000000001E-2</v>
      </c>
      <c r="F1263" t="str">
        <f t="shared" si="19"/>
        <v>Rural Restricted Access</v>
      </c>
    </row>
    <row r="1264" spans="1:6" hidden="1" x14ac:dyDescent="0.25">
      <c r="A1264" s="2">
        <v>42</v>
      </c>
      <c r="B1264" s="2">
        <v>2</v>
      </c>
      <c r="C1264" s="2">
        <v>2</v>
      </c>
      <c r="D1264" s="2">
        <v>15</v>
      </c>
      <c r="E1264" s="2">
        <v>7.3615899999999998E-2</v>
      </c>
      <c r="F1264" t="str">
        <f t="shared" si="19"/>
        <v>Rural Restricted Access</v>
      </c>
    </row>
    <row r="1265" spans="1:6" hidden="1" x14ac:dyDescent="0.25">
      <c r="A1265" s="2">
        <v>42</v>
      </c>
      <c r="B1265" s="2">
        <v>2</v>
      </c>
      <c r="C1265" s="2">
        <v>2</v>
      </c>
      <c r="D1265" s="2">
        <v>16</v>
      </c>
      <c r="E1265" s="2">
        <v>7.4460799999999994E-2</v>
      </c>
      <c r="F1265" t="str">
        <f t="shared" si="19"/>
        <v>Rural Restricted Access</v>
      </c>
    </row>
    <row r="1266" spans="1:6" hidden="1" x14ac:dyDescent="0.25">
      <c r="A1266" s="2">
        <v>42</v>
      </c>
      <c r="B1266" s="2">
        <v>2</v>
      </c>
      <c r="C1266" s="2">
        <v>2</v>
      </c>
      <c r="D1266" s="2">
        <v>17</v>
      </c>
      <c r="E1266" s="2">
        <v>7.4216500000000005E-2</v>
      </c>
      <c r="F1266" t="str">
        <f t="shared" si="19"/>
        <v>Rural Restricted Access</v>
      </c>
    </row>
    <row r="1267" spans="1:6" hidden="1" x14ac:dyDescent="0.25">
      <c r="A1267" s="2">
        <v>42</v>
      </c>
      <c r="B1267" s="2">
        <v>2</v>
      </c>
      <c r="C1267" s="2">
        <v>2</v>
      </c>
      <c r="D1267" s="2">
        <v>18</v>
      </c>
      <c r="E1267" s="2">
        <v>7.0009100000000005E-2</v>
      </c>
      <c r="F1267" t="str">
        <f t="shared" si="19"/>
        <v>Rural Restricted Access</v>
      </c>
    </row>
    <row r="1268" spans="1:6" hidden="1" x14ac:dyDescent="0.25">
      <c r="A1268" s="2">
        <v>42</v>
      </c>
      <c r="B1268" s="2">
        <v>2</v>
      </c>
      <c r="C1268" s="2">
        <v>2</v>
      </c>
      <c r="D1268" s="2">
        <v>19</v>
      </c>
      <c r="E1268" s="2">
        <v>6.1403800000000001E-2</v>
      </c>
      <c r="F1268" t="str">
        <f t="shared" si="19"/>
        <v>Rural Restricted Access</v>
      </c>
    </row>
    <row r="1269" spans="1:6" hidden="1" x14ac:dyDescent="0.25">
      <c r="A1269" s="2">
        <v>42</v>
      </c>
      <c r="B1269" s="2">
        <v>2</v>
      </c>
      <c r="C1269" s="2">
        <v>2</v>
      </c>
      <c r="D1269" s="2">
        <v>20</v>
      </c>
      <c r="E1269" s="2">
        <v>5.0504300000000002E-2</v>
      </c>
      <c r="F1269" t="str">
        <f t="shared" si="19"/>
        <v>Rural Restricted Access</v>
      </c>
    </row>
    <row r="1270" spans="1:6" hidden="1" x14ac:dyDescent="0.25">
      <c r="A1270" s="2">
        <v>42</v>
      </c>
      <c r="B1270" s="2">
        <v>2</v>
      </c>
      <c r="C1270" s="2">
        <v>2</v>
      </c>
      <c r="D1270" s="2">
        <v>21</v>
      </c>
      <c r="E1270" s="2">
        <v>4.1207199999999999E-2</v>
      </c>
      <c r="F1270" t="str">
        <f t="shared" si="19"/>
        <v>Rural Restricted Access</v>
      </c>
    </row>
    <row r="1271" spans="1:6" hidden="1" x14ac:dyDescent="0.25">
      <c r="A1271" s="2">
        <v>42</v>
      </c>
      <c r="B1271" s="2">
        <v>2</v>
      </c>
      <c r="C1271" s="2">
        <v>2</v>
      </c>
      <c r="D1271" s="2">
        <v>22</v>
      </c>
      <c r="E1271" s="2">
        <v>3.3637300000000002E-2</v>
      </c>
      <c r="F1271" t="str">
        <f t="shared" si="19"/>
        <v>Rural Restricted Access</v>
      </c>
    </row>
    <row r="1272" spans="1:6" hidden="1" x14ac:dyDescent="0.25">
      <c r="A1272" s="2">
        <v>42</v>
      </c>
      <c r="B1272" s="2">
        <v>2</v>
      </c>
      <c r="C1272" s="2">
        <v>2</v>
      </c>
      <c r="D1272" s="2">
        <v>23</v>
      </c>
      <c r="E1272" s="2">
        <v>2.6224299999999999E-2</v>
      </c>
      <c r="F1272" t="str">
        <f t="shared" si="19"/>
        <v>Rural Restricted Access</v>
      </c>
    </row>
    <row r="1273" spans="1:6" hidden="1" x14ac:dyDescent="0.25">
      <c r="A1273" s="2">
        <v>42</v>
      </c>
      <c r="B1273" s="2">
        <v>2</v>
      </c>
      <c r="C1273" s="2">
        <v>2</v>
      </c>
      <c r="D1273" s="2">
        <v>24</v>
      </c>
      <c r="E1273" s="2">
        <v>1.9166599999999999E-2</v>
      </c>
      <c r="F1273" t="str">
        <f t="shared" si="19"/>
        <v>Rural Restricted Access</v>
      </c>
    </row>
    <row r="1274" spans="1:6" hidden="1" x14ac:dyDescent="0.25">
      <c r="A1274" s="2">
        <v>42</v>
      </c>
      <c r="B1274" s="2">
        <v>2</v>
      </c>
      <c r="C1274" s="2">
        <v>5</v>
      </c>
      <c r="D1274" s="2">
        <v>1</v>
      </c>
      <c r="E1274" s="2">
        <v>1.07741E-2</v>
      </c>
      <c r="F1274" t="str">
        <f t="shared" si="19"/>
        <v>Rural Restricted Access</v>
      </c>
    </row>
    <row r="1275" spans="1:6" hidden="1" x14ac:dyDescent="0.25">
      <c r="A1275" s="2">
        <v>42</v>
      </c>
      <c r="B1275" s="2">
        <v>2</v>
      </c>
      <c r="C1275" s="2">
        <v>5</v>
      </c>
      <c r="D1275" s="2">
        <v>2</v>
      </c>
      <c r="E1275" s="2">
        <v>7.6437600000000003E-3</v>
      </c>
      <c r="F1275" t="str">
        <f t="shared" si="19"/>
        <v>Rural Restricted Access</v>
      </c>
    </row>
    <row r="1276" spans="1:6" hidden="1" x14ac:dyDescent="0.25">
      <c r="A1276" s="2">
        <v>42</v>
      </c>
      <c r="B1276" s="2">
        <v>2</v>
      </c>
      <c r="C1276" s="2">
        <v>5</v>
      </c>
      <c r="D1276" s="2">
        <v>3</v>
      </c>
      <c r="E1276" s="2">
        <v>6.5464099999999999E-3</v>
      </c>
      <c r="F1276" t="str">
        <f t="shared" si="19"/>
        <v>Rural Restricted Access</v>
      </c>
    </row>
    <row r="1277" spans="1:6" hidden="1" x14ac:dyDescent="0.25">
      <c r="A1277" s="2">
        <v>42</v>
      </c>
      <c r="B1277" s="2">
        <v>2</v>
      </c>
      <c r="C1277" s="2">
        <v>5</v>
      </c>
      <c r="D1277" s="2">
        <v>4</v>
      </c>
      <c r="E1277" s="2">
        <v>6.6348600000000002E-3</v>
      </c>
      <c r="F1277" t="str">
        <f t="shared" si="19"/>
        <v>Rural Restricted Access</v>
      </c>
    </row>
    <row r="1278" spans="1:6" hidden="1" x14ac:dyDescent="0.25">
      <c r="A1278" s="2">
        <v>42</v>
      </c>
      <c r="B1278" s="2">
        <v>2</v>
      </c>
      <c r="C1278" s="2">
        <v>5</v>
      </c>
      <c r="D1278" s="2">
        <v>5</v>
      </c>
      <c r="E1278" s="2">
        <v>9.5399899999999999E-3</v>
      </c>
      <c r="F1278" t="str">
        <f t="shared" si="19"/>
        <v>Rural Restricted Access</v>
      </c>
    </row>
    <row r="1279" spans="1:6" hidden="1" x14ac:dyDescent="0.25">
      <c r="A1279" s="2">
        <v>42</v>
      </c>
      <c r="B1279" s="2">
        <v>2</v>
      </c>
      <c r="C1279" s="2">
        <v>5</v>
      </c>
      <c r="D1279" s="2">
        <v>6</v>
      </c>
      <c r="E1279" s="2">
        <v>2.0055099999999999E-2</v>
      </c>
      <c r="F1279" t="str">
        <f t="shared" si="19"/>
        <v>Rural Restricted Access</v>
      </c>
    </row>
    <row r="1280" spans="1:6" hidden="1" x14ac:dyDescent="0.25">
      <c r="A1280" s="2">
        <v>42</v>
      </c>
      <c r="B1280" s="2">
        <v>2</v>
      </c>
      <c r="C1280" s="2">
        <v>5</v>
      </c>
      <c r="D1280" s="2">
        <v>7</v>
      </c>
      <c r="E1280" s="2">
        <v>4.1029499999999997E-2</v>
      </c>
      <c r="F1280" t="str">
        <f t="shared" si="19"/>
        <v>Rural Restricted Access</v>
      </c>
    </row>
    <row r="1281" spans="1:6" hidden="1" x14ac:dyDescent="0.25">
      <c r="A1281" s="2">
        <v>42</v>
      </c>
      <c r="B1281" s="2">
        <v>2</v>
      </c>
      <c r="C1281" s="2">
        <v>5</v>
      </c>
      <c r="D1281" s="2">
        <v>8</v>
      </c>
      <c r="E1281" s="2">
        <v>5.7972200000000002E-2</v>
      </c>
      <c r="F1281" t="str">
        <f t="shared" si="19"/>
        <v>Rural Restricted Access</v>
      </c>
    </row>
    <row r="1282" spans="1:6" hidden="1" x14ac:dyDescent="0.25">
      <c r="A1282" s="2">
        <v>42</v>
      </c>
      <c r="B1282" s="2">
        <v>2</v>
      </c>
      <c r="C1282" s="2">
        <v>5</v>
      </c>
      <c r="D1282" s="2">
        <v>9</v>
      </c>
      <c r="E1282" s="2">
        <v>5.3471100000000001E-2</v>
      </c>
      <c r="F1282" t="str">
        <f t="shared" ref="F1282:F1345" si="20">IF(B1282=$G$2,$H$2,IF(B1282=$G$3,$H$3,IF(B1282=$G$4,$H$4,IF(B1282=$G$5,$H$5,IF(B1282=$G$6,$H$6,"other")))))</f>
        <v>Rural Restricted Access</v>
      </c>
    </row>
    <row r="1283" spans="1:6" hidden="1" x14ac:dyDescent="0.25">
      <c r="A1283" s="2">
        <v>42</v>
      </c>
      <c r="B1283" s="2">
        <v>2</v>
      </c>
      <c r="C1283" s="2">
        <v>5</v>
      </c>
      <c r="D1283" s="2">
        <v>10</v>
      </c>
      <c r="E1283" s="2">
        <v>5.2547799999999999E-2</v>
      </c>
      <c r="F1283" t="str">
        <f t="shared" si="20"/>
        <v>Rural Restricted Access</v>
      </c>
    </row>
    <row r="1284" spans="1:6" hidden="1" x14ac:dyDescent="0.25">
      <c r="A1284" s="2">
        <v>42</v>
      </c>
      <c r="B1284" s="2">
        <v>2</v>
      </c>
      <c r="C1284" s="2">
        <v>5</v>
      </c>
      <c r="D1284" s="2">
        <v>11</v>
      </c>
      <c r="E1284" s="2">
        <v>5.5060699999999997E-2</v>
      </c>
      <c r="F1284" t="str">
        <f t="shared" si="20"/>
        <v>Rural Restricted Access</v>
      </c>
    </row>
    <row r="1285" spans="1:6" hidden="1" x14ac:dyDescent="0.25">
      <c r="A1285" s="2">
        <v>42</v>
      </c>
      <c r="B1285" s="2">
        <v>2</v>
      </c>
      <c r="C1285" s="2">
        <v>5</v>
      </c>
      <c r="D1285" s="2">
        <v>12</v>
      </c>
      <c r="E1285" s="2">
        <v>5.7674099999999999E-2</v>
      </c>
      <c r="F1285" t="str">
        <f t="shared" si="20"/>
        <v>Rural Restricted Access</v>
      </c>
    </row>
    <row r="1286" spans="1:6" hidden="1" x14ac:dyDescent="0.25">
      <c r="A1286" s="2">
        <v>42</v>
      </c>
      <c r="B1286" s="2">
        <v>2</v>
      </c>
      <c r="C1286" s="2">
        <v>5</v>
      </c>
      <c r="D1286" s="2">
        <v>13</v>
      </c>
      <c r="E1286" s="2">
        <v>5.9142899999999998E-2</v>
      </c>
      <c r="F1286" t="str">
        <f t="shared" si="20"/>
        <v>Rural Restricted Access</v>
      </c>
    </row>
    <row r="1287" spans="1:6" hidden="1" x14ac:dyDescent="0.25">
      <c r="A1287" s="2">
        <v>42</v>
      </c>
      <c r="B1287" s="2">
        <v>2</v>
      </c>
      <c r="C1287" s="2">
        <v>5</v>
      </c>
      <c r="D1287" s="2">
        <v>14</v>
      </c>
      <c r="E1287" s="2">
        <v>6.0801899999999999E-2</v>
      </c>
      <c r="F1287" t="str">
        <f t="shared" si="20"/>
        <v>Rural Restricted Access</v>
      </c>
    </row>
    <row r="1288" spans="1:6" hidden="1" x14ac:dyDescent="0.25">
      <c r="A1288" s="2">
        <v>42</v>
      </c>
      <c r="B1288" s="2">
        <v>2</v>
      </c>
      <c r="C1288" s="2">
        <v>5</v>
      </c>
      <c r="D1288" s="2">
        <v>15</v>
      </c>
      <c r="E1288" s="2">
        <v>6.5298499999999995E-2</v>
      </c>
      <c r="F1288" t="str">
        <f t="shared" si="20"/>
        <v>Rural Restricted Access</v>
      </c>
    </row>
    <row r="1289" spans="1:6" hidden="1" x14ac:dyDescent="0.25">
      <c r="A1289" s="2">
        <v>42</v>
      </c>
      <c r="B1289" s="2">
        <v>2</v>
      </c>
      <c r="C1289" s="2">
        <v>5</v>
      </c>
      <c r="D1289" s="2">
        <v>16</v>
      </c>
      <c r="E1289" s="2">
        <v>7.2608199999999998E-2</v>
      </c>
      <c r="F1289" t="str">
        <f t="shared" si="20"/>
        <v>Rural Restricted Access</v>
      </c>
    </row>
    <row r="1290" spans="1:6" hidden="1" x14ac:dyDescent="0.25">
      <c r="A1290" s="2">
        <v>42</v>
      </c>
      <c r="B1290" s="2">
        <v>2</v>
      </c>
      <c r="C1290" s="2">
        <v>5</v>
      </c>
      <c r="D1290" s="2">
        <v>17</v>
      </c>
      <c r="E1290" s="2">
        <v>7.7381699999999998E-2</v>
      </c>
      <c r="F1290" t="str">
        <f t="shared" si="20"/>
        <v>Rural Restricted Access</v>
      </c>
    </row>
    <row r="1291" spans="1:6" hidden="1" x14ac:dyDescent="0.25">
      <c r="A1291" s="2">
        <v>42</v>
      </c>
      <c r="B1291" s="2">
        <v>2</v>
      </c>
      <c r="C1291" s="2">
        <v>5</v>
      </c>
      <c r="D1291" s="2">
        <v>18</v>
      </c>
      <c r="E1291" s="2">
        <v>7.5481599999999996E-2</v>
      </c>
      <c r="F1291" t="str">
        <f t="shared" si="20"/>
        <v>Rural Restricted Access</v>
      </c>
    </row>
    <row r="1292" spans="1:6" hidden="1" x14ac:dyDescent="0.25">
      <c r="A1292" s="2">
        <v>42</v>
      </c>
      <c r="B1292" s="2">
        <v>2</v>
      </c>
      <c r="C1292" s="2">
        <v>5</v>
      </c>
      <c r="D1292" s="2">
        <v>19</v>
      </c>
      <c r="E1292" s="2">
        <v>5.8705899999999998E-2</v>
      </c>
      <c r="F1292" t="str">
        <f t="shared" si="20"/>
        <v>Rural Restricted Access</v>
      </c>
    </row>
    <row r="1293" spans="1:6" hidden="1" x14ac:dyDescent="0.25">
      <c r="A1293" s="2">
        <v>42</v>
      </c>
      <c r="B1293" s="2">
        <v>2</v>
      </c>
      <c r="C1293" s="2">
        <v>5</v>
      </c>
      <c r="D1293" s="2">
        <v>20</v>
      </c>
      <c r="E1293" s="2">
        <v>4.3986400000000002E-2</v>
      </c>
      <c r="F1293" t="str">
        <f t="shared" si="20"/>
        <v>Rural Restricted Access</v>
      </c>
    </row>
    <row r="1294" spans="1:6" hidden="1" x14ac:dyDescent="0.25">
      <c r="A1294" s="2">
        <v>42</v>
      </c>
      <c r="B1294" s="2">
        <v>2</v>
      </c>
      <c r="C1294" s="2">
        <v>5</v>
      </c>
      <c r="D1294" s="2">
        <v>21</v>
      </c>
      <c r="E1294" s="2">
        <v>3.5730900000000003E-2</v>
      </c>
      <c r="F1294" t="str">
        <f t="shared" si="20"/>
        <v>Rural Restricted Access</v>
      </c>
    </row>
    <row r="1295" spans="1:6" hidden="1" x14ac:dyDescent="0.25">
      <c r="A1295" s="2">
        <v>42</v>
      </c>
      <c r="B1295" s="2">
        <v>2</v>
      </c>
      <c r="C1295" s="2">
        <v>5</v>
      </c>
      <c r="D1295" s="2">
        <v>22</v>
      </c>
      <c r="E1295" s="2">
        <v>3.0742800000000001E-2</v>
      </c>
      <c r="F1295" t="str">
        <f t="shared" si="20"/>
        <v>Rural Restricted Access</v>
      </c>
    </row>
    <row r="1296" spans="1:6" hidden="1" x14ac:dyDescent="0.25">
      <c r="A1296" s="2">
        <v>42</v>
      </c>
      <c r="B1296" s="2">
        <v>2</v>
      </c>
      <c r="C1296" s="2">
        <v>5</v>
      </c>
      <c r="D1296" s="2">
        <v>23</v>
      </c>
      <c r="E1296" s="2">
        <v>2.3852100000000001E-2</v>
      </c>
      <c r="F1296" t="str">
        <f t="shared" si="20"/>
        <v>Rural Restricted Access</v>
      </c>
    </row>
    <row r="1297" spans="1:6" hidden="1" x14ac:dyDescent="0.25">
      <c r="A1297" s="2">
        <v>42</v>
      </c>
      <c r="B1297" s="2">
        <v>2</v>
      </c>
      <c r="C1297" s="2">
        <v>5</v>
      </c>
      <c r="D1297" s="2">
        <v>24</v>
      </c>
      <c r="E1297" s="2">
        <v>1.7317699999999998E-2</v>
      </c>
      <c r="F1297" t="str">
        <f t="shared" si="20"/>
        <v>Rural Restricted Access</v>
      </c>
    </row>
    <row r="1298" spans="1:6" hidden="1" x14ac:dyDescent="0.25">
      <c r="A1298" s="2">
        <v>42</v>
      </c>
      <c r="B1298" s="2">
        <v>3</v>
      </c>
      <c r="C1298" s="2">
        <v>2</v>
      </c>
      <c r="D1298" s="2">
        <v>1</v>
      </c>
      <c r="E1298" s="2">
        <v>1.64213E-2</v>
      </c>
      <c r="F1298" t="str">
        <f t="shared" si="20"/>
        <v>Rural Unrestricted Access</v>
      </c>
    </row>
    <row r="1299" spans="1:6" hidden="1" x14ac:dyDescent="0.25">
      <c r="A1299" s="2">
        <v>42</v>
      </c>
      <c r="B1299" s="2">
        <v>3</v>
      </c>
      <c r="C1299" s="2">
        <v>2</v>
      </c>
      <c r="D1299" s="2">
        <v>2</v>
      </c>
      <c r="E1299" s="2">
        <v>1.11921E-2</v>
      </c>
      <c r="F1299" t="str">
        <f t="shared" si="20"/>
        <v>Rural Unrestricted Access</v>
      </c>
    </row>
    <row r="1300" spans="1:6" hidden="1" x14ac:dyDescent="0.25">
      <c r="A1300" s="2">
        <v>42</v>
      </c>
      <c r="B1300" s="2">
        <v>3</v>
      </c>
      <c r="C1300" s="2">
        <v>2</v>
      </c>
      <c r="D1300" s="2">
        <v>3</v>
      </c>
      <c r="E1300" s="2">
        <v>8.5415000000000005E-3</v>
      </c>
      <c r="F1300" t="str">
        <f t="shared" si="20"/>
        <v>Rural Unrestricted Access</v>
      </c>
    </row>
    <row r="1301" spans="1:6" hidden="1" x14ac:dyDescent="0.25">
      <c r="A1301" s="2">
        <v>42</v>
      </c>
      <c r="B1301" s="2">
        <v>3</v>
      </c>
      <c r="C1301" s="2">
        <v>2</v>
      </c>
      <c r="D1301" s="2">
        <v>4</v>
      </c>
      <c r="E1301" s="2">
        <v>6.7932799999999996E-3</v>
      </c>
      <c r="F1301" t="str">
        <f t="shared" si="20"/>
        <v>Rural Unrestricted Access</v>
      </c>
    </row>
    <row r="1302" spans="1:6" hidden="1" x14ac:dyDescent="0.25">
      <c r="A1302" s="2">
        <v>42</v>
      </c>
      <c r="B1302" s="2">
        <v>3</v>
      </c>
      <c r="C1302" s="2">
        <v>2</v>
      </c>
      <c r="D1302" s="2">
        <v>5</v>
      </c>
      <c r="E1302" s="2">
        <v>7.2189400000000001E-3</v>
      </c>
      <c r="F1302" t="str">
        <f t="shared" si="20"/>
        <v>Rural Unrestricted Access</v>
      </c>
    </row>
    <row r="1303" spans="1:6" hidden="1" x14ac:dyDescent="0.25">
      <c r="A1303" s="2">
        <v>42</v>
      </c>
      <c r="B1303" s="2">
        <v>3</v>
      </c>
      <c r="C1303" s="2">
        <v>2</v>
      </c>
      <c r="D1303" s="2">
        <v>6</v>
      </c>
      <c r="E1303" s="2">
        <v>1.07619E-2</v>
      </c>
      <c r="F1303" t="str">
        <f t="shared" si="20"/>
        <v>Rural Unrestricted Access</v>
      </c>
    </row>
    <row r="1304" spans="1:6" hidden="1" x14ac:dyDescent="0.25">
      <c r="A1304" s="2">
        <v>42</v>
      </c>
      <c r="B1304" s="2">
        <v>3</v>
      </c>
      <c r="C1304" s="2">
        <v>2</v>
      </c>
      <c r="D1304" s="2">
        <v>7</v>
      </c>
      <c r="E1304" s="2">
        <v>1.7680000000000001E-2</v>
      </c>
      <c r="F1304" t="str">
        <f t="shared" si="20"/>
        <v>Rural Unrestricted Access</v>
      </c>
    </row>
    <row r="1305" spans="1:6" hidden="1" x14ac:dyDescent="0.25">
      <c r="A1305" s="2">
        <v>42</v>
      </c>
      <c r="B1305" s="2">
        <v>3</v>
      </c>
      <c r="C1305" s="2">
        <v>2</v>
      </c>
      <c r="D1305" s="2">
        <v>8</v>
      </c>
      <c r="E1305" s="2">
        <v>2.6875099999999999E-2</v>
      </c>
      <c r="F1305" t="str">
        <f t="shared" si="20"/>
        <v>Rural Unrestricted Access</v>
      </c>
    </row>
    <row r="1306" spans="1:6" hidden="1" x14ac:dyDescent="0.25">
      <c r="A1306" s="2">
        <v>42</v>
      </c>
      <c r="B1306" s="2">
        <v>3</v>
      </c>
      <c r="C1306" s="2">
        <v>2</v>
      </c>
      <c r="D1306" s="2">
        <v>9</v>
      </c>
      <c r="E1306" s="2">
        <v>3.8658699999999997E-2</v>
      </c>
      <c r="F1306" t="str">
        <f t="shared" si="20"/>
        <v>Rural Unrestricted Access</v>
      </c>
    </row>
    <row r="1307" spans="1:6" hidden="1" x14ac:dyDescent="0.25">
      <c r="A1307" s="2">
        <v>42</v>
      </c>
      <c r="B1307" s="2">
        <v>3</v>
      </c>
      <c r="C1307" s="2">
        <v>2</v>
      </c>
      <c r="D1307" s="2">
        <v>10</v>
      </c>
      <c r="E1307" s="2">
        <v>5.2238899999999998E-2</v>
      </c>
      <c r="F1307" t="str">
        <f t="shared" si="20"/>
        <v>Rural Unrestricted Access</v>
      </c>
    </row>
    <row r="1308" spans="1:6" hidden="1" x14ac:dyDescent="0.25">
      <c r="A1308" s="2">
        <v>42</v>
      </c>
      <c r="B1308" s="2">
        <v>3</v>
      </c>
      <c r="C1308" s="2">
        <v>2</v>
      </c>
      <c r="D1308" s="2">
        <v>11</v>
      </c>
      <c r="E1308" s="2">
        <v>6.3173900000000005E-2</v>
      </c>
      <c r="F1308" t="str">
        <f t="shared" si="20"/>
        <v>Rural Unrestricted Access</v>
      </c>
    </row>
    <row r="1309" spans="1:6" hidden="1" x14ac:dyDescent="0.25">
      <c r="A1309" s="2">
        <v>42</v>
      </c>
      <c r="B1309" s="2">
        <v>3</v>
      </c>
      <c r="C1309" s="2">
        <v>2</v>
      </c>
      <c r="D1309" s="2">
        <v>12</v>
      </c>
      <c r="E1309" s="2">
        <v>6.9943500000000006E-2</v>
      </c>
      <c r="F1309" t="str">
        <f t="shared" si="20"/>
        <v>Rural Unrestricted Access</v>
      </c>
    </row>
    <row r="1310" spans="1:6" hidden="1" x14ac:dyDescent="0.25">
      <c r="A1310" s="2">
        <v>42</v>
      </c>
      <c r="B1310" s="2">
        <v>3</v>
      </c>
      <c r="C1310" s="2">
        <v>2</v>
      </c>
      <c r="D1310" s="2">
        <v>13</v>
      </c>
      <c r="E1310" s="2">
        <v>7.2933200000000004E-2</v>
      </c>
      <c r="F1310" t="str">
        <f t="shared" si="20"/>
        <v>Rural Unrestricted Access</v>
      </c>
    </row>
    <row r="1311" spans="1:6" hidden="1" x14ac:dyDescent="0.25">
      <c r="A1311" s="2">
        <v>42</v>
      </c>
      <c r="B1311" s="2">
        <v>3</v>
      </c>
      <c r="C1311" s="2">
        <v>2</v>
      </c>
      <c r="D1311" s="2">
        <v>14</v>
      </c>
      <c r="E1311" s="2">
        <v>7.3121800000000001E-2</v>
      </c>
      <c r="F1311" t="str">
        <f t="shared" si="20"/>
        <v>Rural Unrestricted Access</v>
      </c>
    </row>
    <row r="1312" spans="1:6" hidden="1" x14ac:dyDescent="0.25">
      <c r="A1312" s="2">
        <v>42</v>
      </c>
      <c r="B1312" s="2">
        <v>3</v>
      </c>
      <c r="C1312" s="2">
        <v>2</v>
      </c>
      <c r="D1312" s="2">
        <v>15</v>
      </c>
      <c r="E1312" s="2">
        <v>7.3615899999999998E-2</v>
      </c>
      <c r="F1312" t="str">
        <f t="shared" si="20"/>
        <v>Rural Unrestricted Access</v>
      </c>
    </row>
    <row r="1313" spans="1:6" hidden="1" x14ac:dyDescent="0.25">
      <c r="A1313" s="2">
        <v>42</v>
      </c>
      <c r="B1313" s="2">
        <v>3</v>
      </c>
      <c r="C1313" s="2">
        <v>2</v>
      </c>
      <c r="D1313" s="2">
        <v>16</v>
      </c>
      <c r="E1313" s="2">
        <v>7.4460799999999994E-2</v>
      </c>
      <c r="F1313" t="str">
        <f t="shared" si="20"/>
        <v>Rural Unrestricted Access</v>
      </c>
    </row>
    <row r="1314" spans="1:6" hidden="1" x14ac:dyDescent="0.25">
      <c r="A1314" s="2">
        <v>42</v>
      </c>
      <c r="B1314" s="2">
        <v>3</v>
      </c>
      <c r="C1314" s="2">
        <v>2</v>
      </c>
      <c r="D1314" s="2">
        <v>17</v>
      </c>
      <c r="E1314" s="2">
        <v>7.4216500000000005E-2</v>
      </c>
      <c r="F1314" t="str">
        <f t="shared" si="20"/>
        <v>Rural Unrestricted Access</v>
      </c>
    </row>
    <row r="1315" spans="1:6" hidden="1" x14ac:dyDescent="0.25">
      <c r="A1315" s="2">
        <v>42</v>
      </c>
      <c r="B1315" s="2">
        <v>3</v>
      </c>
      <c r="C1315" s="2">
        <v>2</v>
      </c>
      <c r="D1315" s="2">
        <v>18</v>
      </c>
      <c r="E1315" s="2">
        <v>7.0009100000000005E-2</v>
      </c>
      <c r="F1315" t="str">
        <f t="shared" si="20"/>
        <v>Rural Unrestricted Access</v>
      </c>
    </row>
    <row r="1316" spans="1:6" hidden="1" x14ac:dyDescent="0.25">
      <c r="A1316" s="2">
        <v>42</v>
      </c>
      <c r="B1316" s="2">
        <v>3</v>
      </c>
      <c r="C1316" s="2">
        <v>2</v>
      </c>
      <c r="D1316" s="2">
        <v>19</v>
      </c>
      <c r="E1316" s="2">
        <v>6.1403800000000001E-2</v>
      </c>
      <c r="F1316" t="str">
        <f t="shared" si="20"/>
        <v>Rural Unrestricted Access</v>
      </c>
    </row>
    <row r="1317" spans="1:6" hidden="1" x14ac:dyDescent="0.25">
      <c r="A1317" s="2">
        <v>42</v>
      </c>
      <c r="B1317" s="2">
        <v>3</v>
      </c>
      <c r="C1317" s="2">
        <v>2</v>
      </c>
      <c r="D1317" s="2">
        <v>20</v>
      </c>
      <c r="E1317" s="2">
        <v>5.0504300000000002E-2</v>
      </c>
      <c r="F1317" t="str">
        <f t="shared" si="20"/>
        <v>Rural Unrestricted Access</v>
      </c>
    </row>
    <row r="1318" spans="1:6" hidden="1" x14ac:dyDescent="0.25">
      <c r="A1318" s="2">
        <v>42</v>
      </c>
      <c r="B1318" s="2">
        <v>3</v>
      </c>
      <c r="C1318" s="2">
        <v>2</v>
      </c>
      <c r="D1318" s="2">
        <v>21</v>
      </c>
      <c r="E1318" s="2">
        <v>4.1207199999999999E-2</v>
      </c>
      <c r="F1318" t="str">
        <f t="shared" si="20"/>
        <v>Rural Unrestricted Access</v>
      </c>
    </row>
    <row r="1319" spans="1:6" hidden="1" x14ac:dyDescent="0.25">
      <c r="A1319" s="2">
        <v>42</v>
      </c>
      <c r="B1319" s="2">
        <v>3</v>
      </c>
      <c r="C1319" s="2">
        <v>2</v>
      </c>
      <c r="D1319" s="2">
        <v>22</v>
      </c>
      <c r="E1319" s="2">
        <v>3.3637300000000002E-2</v>
      </c>
      <c r="F1319" t="str">
        <f t="shared" si="20"/>
        <v>Rural Unrestricted Access</v>
      </c>
    </row>
    <row r="1320" spans="1:6" hidden="1" x14ac:dyDescent="0.25">
      <c r="A1320" s="2">
        <v>42</v>
      </c>
      <c r="B1320" s="2">
        <v>3</v>
      </c>
      <c r="C1320" s="2">
        <v>2</v>
      </c>
      <c r="D1320" s="2">
        <v>23</v>
      </c>
      <c r="E1320" s="2">
        <v>2.6224299999999999E-2</v>
      </c>
      <c r="F1320" t="str">
        <f t="shared" si="20"/>
        <v>Rural Unrestricted Access</v>
      </c>
    </row>
    <row r="1321" spans="1:6" hidden="1" x14ac:dyDescent="0.25">
      <c r="A1321" s="2">
        <v>42</v>
      </c>
      <c r="B1321" s="2">
        <v>3</v>
      </c>
      <c r="C1321" s="2">
        <v>2</v>
      </c>
      <c r="D1321" s="2">
        <v>24</v>
      </c>
      <c r="E1321" s="2">
        <v>1.9166599999999999E-2</v>
      </c>
      <c r="F1321" t="str">
        <f t="shared" si="20"/>
        <v>Rural Unrestricted Access</v>
      </c>
    </row>
    <row r="1322" spans="1:6" hidden="1" x14ac:dyDescent="0.25">
      <c r="A1322" s="2">
        <v>42</v>
      </c>
      <c r="B1322" s="2">
        <v>3</v>
      </c>
      <c r="C1322" s="2">
        <v>5</v>
      </c>
      <c r="D1322" s="2">
        <v>1</v>
      </c>
      <c r="E1322" s="2">
        <v>1.07741E-2</v>
      </c>
      <c r="F1322" t="str">
        <f t="shared" si="20"/>
        <v>Rural Unrestricted Access</v>
      </c>
    </row>
    <row r="1323" spans="1:6" hidden="1" x14ac:dyDescent="0.25">
      <c r="A1323" s="2">
        <v>42</v>
      </c>
      <c r="B1323" s="2">
        <v>3</v>
      </c>
      <c r="C1323" s="2">
        <v>5</v>
      </c>
      <c r="D1323" s="2">
        <v>2</v>
      </c>
      <c r="E1323" s="2">
        <v>7.6437600000000003E-3</v>
      </c>
      <c r="F1323" t="str">
        <f t="shared" si="20"/>
        <v>Rural Unrestricted Access</v>
      </c>
    </row>
    <row r="1324" spans="1:6" hidden="1" x14ac:dyDescent="0.25">
      <c r="A1324" s="2">
        <v>42</v>
      </c>
      <c r="B1324" s="2">
        <v>3</v>
      </c>
      <c r="C1324" s="2">
        <v>5</v>
      </c>
      <c r="D1324" s="2">
        <v>3</v>
      </c>
      <c r="E1324" s="2">
        <v>6.5464099999999999E-3</v>
      </c>
      <c r="F1324" t="str">
        <f t="shared" si="20"/>
        <v>Rural Unrestricted Access</v>
      </c>
    </row>
    <row r="1325" spans="1:6" hidden="1" x14ac:dyDescent="0.25">
      <c r="A1325" s="2">
        <v>42</v>
      </c>
      <c r="B1325" s="2">
        <v>3</v>
      </c>
      <c r="C1325" s="2">
        <v>5</v>
      </c>
      <c r="D1325" s="2">
        <v>4</v>
      </c>
      <c r="E1325" s="2">
        <v>6.6348600000000002E-3</v>
      </c>
      <c r="F1325" t="str">
        <f t="shared" si="20"/>
        <v>Rural Unrestricted Access</v>
      </c>
    </row>
    <row r="1326" spans="1:6" hidden="1" x14ac:dyDescent="0.25">
      <c r="A1326" s="2">
        <v>42</v>
      </c>
      <c r="B1326" s="2">
        <v>3</v>
      </c>
      <c r="C1326" s="2">
        <v>5</v>
      </c>
      <c r="D1326" s="2">
        <v>5</v>
      </c>
      <c r="E1326" s="2">
        <v>9.5399899999999999E-3</v>
      </c>
      <c r="F1326" t="str">
        <f t="shared" si="20"/>
        <v>Rural Unrestricted Access</v>
      </c>
    </row>
    <row r="1327" spans="1:6" hidden="1" x14ac:dyDescent="0.25">
      <c r="A1327" s="2">
        <v>42</v>
      </c>
      <c r="B1327" s="2">
        <v>3</v>
      </c>
      <c r="C1327" s="2">
        <v>5</v>
      </c>
      <c r="D1327" s="2">
        <v>6</v>
      </c>
      <c r="E1327" s="2">
        <v>2.0055099999999999E-2</v>
      </c>
      <c r="F1327" t="str">
        <f t="shared" si="20"/>
        <v>Rural Unrestricted Access</v>
      </c>
    </row>
    <row r="1328" spans="1:6" hidden="1" x14ac:dyDescent="0.25">
      <c r="A1328" s="2">
        <v>42</v>
      </c>
      <c r="B1328" s="2">
        <v>3</v>
      </c>
      <c r="C1328" s="2">
        <v>5</v>
      </c>
      <c r="D1328" s="2">
        <v>7</v>
      </c>
      <c r="E1328" s="2">
        <v>4.1029499999999997E-2</v>
      </c>
      <c r="F1328" t="str">
        <f t="shared" si="20"/>
        <v>Rural Unrestricted Access</v>
      </c>
    </row>
    <row r="1329" spans="1:6" hidden="1" x14ac:dyDescent="0.25">
      <c r="A1329" s="2">
        <v>42</v>
      </c>
      <c r="B1329" s="2">
        <v>3</v>
      </c>
      <c r="C1329" s="2">
        <v>5</v>
      </c>
      <c r="D1329" s="2">
        <v>8</v>
      </c>
      <c r="E1329" s="2">
        <v>5.7972200000000002E-2</v>
      </c>
      <c r="F1329" t="str">
        <f t="shared" si="20"/>
        <v>Rural Unrestricted Access</v>
      </c>
    </row>
    <row r="1330" spans="1:6" hidden="1" x14ac:dyDescent="0.25">
      <c r="A1330" s="2">
        <v>42</v>
      </c>
      <c r="B1330" s="2">
        <v>3</v>
      </c>
      <c r="C1330" s="2">
        <v>5</v>
      </c>
      <c r="D1330" s="2">
        <v>9</v>
      </c>
      <c r="E1330" s="2">
        <v>5.3471100000000001E-2</v>
      </c>
      <c r="F1330" t="str">
        <f t="shared" si="20"/>
        <v>Rural Unrestricted Access</v>
      </c>
    </row>
    <row r="1331" spans="1:6" hidden="1" x14ac:dyDescent="0.25">
      <c r="A1331" s="2">
        <v>42</v>
      </c>
      <c r="B1331" s="2">
        <v>3</v>
      </c>
      <c r="C1331" s="2">
        <v>5</v>
      </c>
      <c r="D1331" s="2">
        <v>10</v>
      </c>
      <c r="E1331" s="2">
        <v>5.2547799999999999E-2</v>
      </c>
      <c r="F1331" t="str">
        <f t="shared" si="20"/>
        <v>Rural Unrestricted Access</v>
      </c>
    </row>
    <row r="1332" spans="1:6" hidden="1" x14ac:dyDescent="0.25">
      <c r="A1332" s="2">
        <v>42</v>
      </c>
      <c r="B1332" s="2">
        <v>3</v>
      </c>
      <c r="C1332" s="2">
        <v>5</v>
      </c>
      <c r="D1332" s="2">
        <v>11</v>
      </c>
      <c r="E1332" s="2">
        <v>5.5060699999999997E-2</v>
      </c>
      <c r="F1332" t="str">
        <f t="shared" si="20"/>
        <v>Rural Unrestricted Access</v>
      </c>
    </row>
    <row r="1333" spans="1:6" hidden="1" x14ac:dyDescent="0.25">
      <c r="A1333" s="2">
        <v>42</v>
      </c>
      <c r="B1333" s="2">
        <v>3</v>
      </c>
      <c r="C1333" s="2">
        <v>5</v>
      </c>
      <c r="D1333" s="2">
        <v>12</v>
      </c>
      <c r="E1333" s="2">
        <v>5.7674099999999999E-2</v>
      </c>
      <c r="F1333" t="str">
        <f t="shared" si="20"/>
        <v>Rural Unrestricted Access</v>
      </c>
    </row>
    <row r="1334" spans="1:6" hidden="1" x14ac:dyDescent="0.25">
      <c r="A1334" s="2">
        <v>42</v>
      </c>
      <c r="B1334" s="2">
        <v>3</v>
      </c>
      <c r="C1334" s="2">
        <v>5</v>
      </c>
      <c r="D1334" s="2">
        <v>13</v>
      </c>
      <c r="E1334" s="2">
        <v>5.9142899999999998E-2</v>
      </c>
      <c r="F1334" t="str">
        <f t="shared" si="20"/>
        <v>Rural Unrestricted Access</v>
      </c>
    </row>
    <row r="1335" spans="1:6" hidden="1" x14ac:dyDescent="0.25">
      <c r="A1335" s="2">
        <v>42</v>
      </c>
      <c r="B1335" s="2">
        <v>3</v>
      </c>
      <c r="C1335" s="2">
        <v>5</v>
      </c>
      <c r="D1335" s="2">
        <v>14</v>
      </c>
      <c r="E1335" s="2">
        <v>6.0801899999999999E-2</v>
      </c>
      <c r="F1335" t="str">
        <f t="shared" si="20"/>
        <v>Rural Unrestricted Access</v>
      </c>
    </row>
    <row r="1336" spans="1:6" hidden="1" x14ac:dyDescent="0.25">
      <c r="A1336" s="2">
        <v>42</v>
      </c>
      <c r="B1336" s="2">
        <v>3</v>
      </c>
      <c r="C1336" s="2">
        <v>5</v>
      </c>
      <c r="D1336" s="2">
        <v>15</v>
      </c>
      <c r="E1336" s="2">
        <v>6.5298499999999995E-2</v>
      </c>
      <c r="F1336" t="str">
        <f t="shared" si="20"/>
        <v>Rural Unrestricted Access</v>
      </c>
    </row>
    <row r="1337" spans="1:6" hidden="1" x14ac:dyDescent="0.25">
      <c r="A1337" s="2">
        <v>42</v>
      </c>
      <c r="B1337" s="2">
        <v>3</v>
      </c>
      <c r="C1337" s="2">
        <v>5</v>
      </c>
      <c r="D1337" s="2">
        <v>16</v>
      </c>
      <c r="E1337" s="2">
        <v>7.2608199999999998E-2</v>
      </c>
      <c r="F1337" t="str">
        <f t="shared" si="20"/>
        <v>Rural Unrestricted Access</v>
      </c>
    </row>
    <row r="1338" spans="1:6" hidden="1" x14ac:dyDescent="0.25">
      <c r="A1338" s="2">
        <v>42</v>
      </c>
      <c r="B1338" s="2">
        <v>3</v>
      </c>
      <c r="C1338" s="2">
        <v>5</v>
      </c>
      <c r="D1338" s="2">
        <v>17</v>
      </c>
      <c r="E1338" s="2">
        <v>7.7381699999999998E-2</v>
      </c>
      <c r="F1338" t="str">
        <f t="shared" si="20"/>
        <v>Rural Unrestricted Access</v>
      </c>
    </row>
    <row r="1339" spans="1:6" hidden="1" x14ac:dyDescent="0.25">
      <c r="A1339" s="2">
        <v>42</v>
      </c>
      <c r="B1339" s="2">
        <v>3</v>
      </c>
      <c r="C1339" s="2">
        <v>5</v>
      </c>
      <c r="D1339" s="2">
        <v>18</v>
      </c>
      <c r="E1339" s="2">
        <v>7.5481599999999996E-2</v>
      </c>
      <c r="F1339" t="str">
        <f t="shared" si="20"/>
        <v>Rural Unrestricted Access</v>
      </c>
    </row>
    <row r="1340" spans="1:6" hidden="1" x14ac:dyDescent="0.25">
      <c r="A1340" s="2">
        <v>42</v>
      </c>
      <c r="B1340" s="2">
        <v>3</v>
      </c>
      <c r="C1340" s="2">
        <v>5</v>
      </c>
      <c r="D1340" s="2">
        <v>19</v>
      </c>
      <c r="E1340" s="2">
        <v>5.8705899999999998E-2</v>
      </c>
      <c r="F1340" t="str">
        <f t="shared" si="20"/>
        <v>Rural Unrestricted Access</v>
      </c>
    </row>
    <row r="1341" spans="1:6" hidden="1" x14ac:dyDescent="0.25">
      <c r="A1341" s="2">
        <v>42</v>
      </c>
      <c r="B1341" s="2">
        <v>3</v>
      </c>
      <c r="C1341" s="2">
        <v>5</v>
      </c>
      <c r="D1341" s="2">
        <v>20</v>
      </c>
      <c r="E1341" s="2">
        <v>4.3986400000000002E-2</v>
      </c>
      <c r="F1341" t="str">
        <f t="shared" si="20"/>
        <v>Rural Unrestricted Access</v>
      </c>
    </row>
    <row r="1342" spans="1:6" hidden="1" x14ac:dyDescent="0.25">
      <c r="A1342" s="2">
        <v>42</v>
      </c>
      <c r="B1342" s="2">
        <v>3</v>
      </c>
      <c r="C1342" s="2">
        <v>5</v>
      </c>
      <c r="D1342" s="2">
        <v>21</v>
      </c>
      <c r="E1342" s="2">
        <v>3.5730900000000003E-2</v>
      </c>
      <c r="F1342" t="str">
        <f t="shared" si="20"/>
        <v>Rural Unrestricted Access</v>
      </c>
    </row>
    <row r="1343" spans="1:6" hidden="1" x14ac:dyDescent="0.25">
      <c r="A1343" s="2">
        <v>42</v>
      </c>
      <c r="B1343" s="2">
        <v>3</v>
      </c>
      <c r="C1343" s="2">
        <v>5</v>
      </c>
      <c r="D1343" s="2">
        <v>22</v>
      </c>
      <c r="E1343" s="2">
        <v>3.0742800000000001E-2</v>
      </c>
      <c r="F1343" t="str">
        <f t="shared" si="20"/>
        <v>Rural Unrestricted Access</v>
      </c>
    </row>
    <row r="1344" spans="1:6" hidden="1" x14ac:dyDescent="0.25">
      <c r="A1344" s="2">
        <v>42</v>
      </c>
      <c r="B1344" s="2">
        <v>3</v>
      </c>
      <c r="C1344" s="2">
        <v>5</v>
      </c>
      <c r="D1344" s="2">
        <v>23</v>
      </c>
      <c r="E1344" s="2">
        <v>2.3852100000000001E-2</v>
      </c>
      <c r="F1344" t="str">
        <f t="shared" si="20"/>
        <v>Rural Unrestricted Access</v>
      </c>
    </row>
    <row r="1345" spans="1:6" hidden="1" x14ac:dyDescent="0.25">
      <c r="A1345" s="2">
        <v>42</v>
      </c>
      <c r="B1345" s="2">
        <v>3</v>
      </c>
      <c r="C1345" s="2">
        <v>5</v>
      </c>
      <c r="D1345" s="2">
        <v>24</v>
      </c>
      <c r="E1345" s="2">
        <v>1.7317699999999998E-2</v>
      </c>
      <c r="F1345" t="str">
        <f t="shared" si="20"/>
        <v>Rural Unrestricted Access</v>
      </c>
    </row>
    <row r="1346" spans="1:6" hidden="1" x14ac:dyDescent="0.25">
      <c r="A1346" s="2">
        <v>42</v>
      </c>
      <c r="B1346" s="2">
        <v>4</v>
      </c>
      <c r="C1346" s="2">
        <v>2</v>
      </c>
      <c r="D1346" s="2">
        <v>1</v>
      </c>
      <c r="E1346" s="2">
        <v>2.1473900000000001E-2</v>
      </c>
      <c r="F1346" t="str">
        <f t="shared" ref="F1346:F1409" si="21">IF(B1346=$G$2,$H$2,IF(B1346=$G$3,$H$3,IF(B1346=$G$4,$H$4,IF(B1346=$G$5,$H$5,IF(B1346=$G$6,$H$6,"other")))))</f>
        <v>Urban Restricted Access</v>
      </c>
    </row>
    <row r="1347" spans="1:6" hidden="1" x14ac:dyDescent="0.25">
      <c r="A1347" s="2">
        <v>42</v>
      </c>
      <c r="B1347" s="2">
        <v>4</v>
      </c>
      <c r="C1347" s="2">
        <v>2</v>
      </c>
      <c r="D1347" s="2">
        <v>2</v>
      </c>
      <c r="E1347" s="2">
        <v>1.44428E-2</v>
      </c>
      <c r="F1347" t="str">
        <f t="shared" si="21"/>
        <v>Urban Restricted Access</v>
      </c>
    </row>
    <row r="1348" spans="1:6" hidden="1" x14ac:dyDescent="0.25">
      <c r="A1348" s="2">
        <v>42</v>
      </c>
      <c r="B1348" s="2">
        <v>4</v>
      </c>
      <c r="C1348" s="2">
        <v>2</v>
      </c>
      <c r="D1348" s="2">
        <v>3</v>
      </c>
      <c r="E1348" s="2">
        <v>1.09684E-2</v>
      </c>
      <c r="F1348" t="str">
        <f t="shared" si="21"/>
        <v>Urban Restricted Access</v>
      </c>
    </row>
    <row r="1349" spans="1:6" hidden="1" x14ac:dyDescent="0.25">
      <c r="A1349" s="2">
        <v>42</v>
      </c>
      <c r="B1349" s="2">
        <v>4</v>
      </c>
      <c r="C1349" s="2">
        <v>2</v>
      </c>
      <c r="D1349" s="2">
        <v>4</v>
      </c>
      <c r="E1349" s="2">
        <v>7.4945100000000002E-3</v>
      </c>
      <c r="F1349" t="str">
        <f t="shared" si="21"/>
        <v>Urban Restricted Access</v>
      </c>
    </row>
    <row r="1350" spans="1:6" hidden="1" x14ac:dyDescent="0.25">
      <c r="A1350" s="2">
        <v>42</v>
      </c>
      <c r="B1350" s="2">
        <v>4</v>
      </c>
      <c r="C1350" s="2">
        <v>2</v>
      </c>
      <c r="D1350" s="2">
        <v>5</v>
      </c>
      <c r="E1350" s="2">
        <v>6.8385499999999997E-3</v>
      </c>
      <c r="F1350" t="str">
        <f t="shared" si="21"/>
        <v>Urban Restricted Access</v>
      </c>
    </row>
    <row r="1351" spans="1:6" hidden="1" x14ac:dyDescent="0.25">
      <c r="A1351" s="2">
        <v>42</v>
      </c>
      <c r="B1351" s="2">
        <v>4</v>
      </c>
      <c r="C1351" s="2">
        <v>2</v>
      </c>
      <c r="D1351" s="2">
        <v>6</v>
      </c>
      <c r="E1351" s="2">
        <v>1.03588E-2</v>
      </c>
      <c r="F1351" t="str">
        <f t="shared" si="21"/>
        <v>Urban Restricted Access</v>
      </c>
    </row>
    <row r="1352" spans="1:6" hidden="1" x14ac:dyDescent="0.25">
      <c r="A1352" s="2">
        <v>42</v>
      </c>
      <c r="B1352" s="2">
        <v>4</v>
      </c>
      <c r="C1352" s="2">
        <v>2</v>
      </c>
      <c r="D1352" s="2">
        <v>7</v>
      </c>
      <c r="E1352" s="2">
        <v>1.84304E-2</v>
      </c>
      <c r="F1352" t="str">
        <f t="shared" si="21"/>
        <v>Urban Restricted Access</v>
      </c>
    </row>
    <row r="1353" spans="1:6" hidden="1" x14ac:dyDescent="0.25">
      <c r="A1353" s="2">
        <v>42</v>
      </c>
      <c r="B1353" s="2">
        <v>4</v>
      </c>
      <c r="C1353" s="2">
        <v>2</v>
      </c>
      <c r="D1353" s="2">
        <v>8</v>
      </c>
      <c r="E1353" s="2">
        <v>2.6811700000000001E-2</v>
      </c>
      <c r="F1353" t="str">
        <f t="shared" si="21"/>
        <v>Urban Restricted Access</v>
      </c>
    </row>
    <row r="1354" spans="1:6" hidden="1" x14ac:dyDescent="0.25">
      <c r="A1354" s="2">
        <v>42</v>
      </c>
      <c r="B1354" s="2">
        <v>4</v>
      </c>
      <c r="C1354" s="2">
        <v>2</v>
      </c>
      <c r="D1354" s="2">
        <v>9</v>
      </c>
      <c r="E1354" s="2">
        <v>3.6385199999999999E-2</v>
      </c>
      <c r="F1354" t="str">
        <f t="shared" si="21"/>
        <v>Urban Restricted Access</v>
      </c>
    </row>
    <row r="1355" spans="1:6" hidden="1" x14ac:dyDescent="0.25">
      <c r="A1355" s="2">
        <v>42</v>
      </c>
      <c r="B1355" s="2">
        <v>4</v>
      </c>
      <c r="C1355" s="2">
        <v>2</v>
      </c>
      <c r="D1355" s="2">
        <v>10</v>
      </c>
      <c r="E1355" s="2">
        <v>4.7540699999999998E-2</v>
      </c>
      <c r="F1355" t="str">
        <f t="shared" si="21"/>
        <v>Urban Restricted Access</v>
      </c>
    </row>
    <row r="1356" spans="1:6" hidden="1" x14ac:dyDescent="0.25">
      <c r="A1356" s="2">
        <v>42</v>
      </c>
      <c r="B1356" s="2">
        <v>4</v>
      </c>
      <c r="C1356" s="2">
        <v>2</v>
      </c>
      <c r="D1356" s="2">
        <v>11</v>
      </c>
      <c r="E1356" s="2">
        <v>5.7466400000000001E-2</v>
      </c>
      <c r="F1356" t="str">
        <f t="shared" si="21"/>
        <v>Urban Restricted Access</v>
      </c>
    </row>
    <row r="1357" spans="1:6" hidden="1" x14ac:dyDescent="0.25">
      <c r="A1357" s="2">
        <v>42</v>
      </c>
      <c r="B1357" s="2">
        <v>4</v>
      </c>
      <c r="C1357" s="2">
        <v>2</v>
      </c>
      <c r="D1357" s="2">
        <v>12</v>
      </c>
      <c r="E1357" s="2">
        <v>6.50786E-2</v>
      </c>
      <c r="F1357" t="str">
        <f t="shared" si="21"/>
        <v>Urban Restricted Access</v>
      </c>
    </row>
    <row r="1358" spans="1:6" hidden="1" x14ac:dyDescent="0.25">
      <c r="A1358" s="2">
        <v>42</v>
      </c>
      <c r="B1358" s="2">
        <v>4</v>
      </c>
      <c r="C1358" s="2">
        <v>2</v>
      </c>
      <c r="D1358" s="2">
        <v>13</v>
      </c>
      <c r="E1358" s="2">
        <v>7.1322800000000006E-2</v>
      </c>
      <c r="F1358" t="str">
        <f t="shared" si="21"/>
        <v>Urban Restricted Access</v>
      </c>
    </row>
    <row r="1359" spans="1:6" hidden="1" x14ac:dyDescent="0.25">
      <c r="A1359" s="2">
        <v>42</v>
      </c>
      <c r="B1359" s="2">
        <v>4</v>
      </c>
      <c r="C1359" s="2">
        <v>2</v>
      </c>
      <c r="D1359" s="2">
        <v>14</v>
      </c>
      <c r="E1359" s="2">
        <v>7.1491700000000005E-2</v>
      </c>
      <c r="F1359" t="str">
        <f t="shared" si="21"/>
        <v>Urban Restricted Access</v>
      </c>
    </row>
    <row r="1360" spans="1:6" hidden="1" x14ac:dyDescent="0.25">
      <c r="A1360" s="2">
        <v>42</v>
      </c>
      <c r="B1360" s="2">
        <v>4</v>
      </c>
      <c r="C1360" s="2">
        <v>2</v>
      </c>
      <c r="D1360" s="2">
        <v>15</v>
      </c>
      <c r="E1360" s="2">
        <v>7.1722599999999997E-2</v>
      </c>
      <c r="F1360" t="str">
        <f t="shared" si="21"/>
        <v>Urban Restricted Access</v>
      </c>
    </row>
    <row r="1361" spans="1:6" hidden="1" x14ac:dyDescent="0.25">
      <c r="A1361" s="2">
        <v>42</v>
      </c>
      <c r="B1361" s="2">
        <v>4</v>
      </c>
      <c r="C1361" s="2">
        <v>2</v>
      </c>
      <c r="D1361" s="2">
        <v>16</v>
      </c>
      <c r="E1361" s="2">
        <v>7.2006100000000003E-2</v>
      </c>
      <c r="F1361" t="str">
        <f t="shared" si="21"/>
        <v>Urban Restricted Access</v>
      </c>
    </row>
    <row r="1362" spans="1:6" hidden="1" x14ac:dyDescent="0.25">
      <c r="A1362" s="2">
        <v>42</v>
      </c>
      <c r="B1362" s="2">
        <v>4</v>
      </c>
      <c r="C1362" s="2">
        <v>2</v>
      </c>
      <c r="D1362" s="2">
        <v>17</v>
      </c>
      <c r="E1362" s="2">
        <v>7.1148699999999995E-2</v>
      </c>
      <c r="F1362" t="str">
        <f t="shared" si="21"/>
        <v>Urban Restricted Access</v>
      </c>
    </row>
    <row r="1363" spans="1:6" hidden="1" x14ac:dyDescent="0.25">
      <c r="A1363" s="2">
        <v>42</v>
      </c>
      <c r="B1363" s="2">
        <v>4</v>
      </c>
      <c r="C1363" s="2">
        <v>2</v>
      </c>
      <c r="D1363" s="2">
        <v>18</v>
      </c>
      <c r="E1363" s="2">
        <v>6.7887400000000001E-2</v>
      </c>
      <c r="F1363" t="str">
        <f t="shared" si="21"/>
        <v>Urban Restricted Access</v>
      </c>
    </row>
    <row r="1364" spans="1:6" hidden="1" x14ac:dyDescent="0.25">
      <c r="A1364" s="2">
        <v>42</v>
      </c>
      <c r="B1364" s="2">
        <v>4</v>
      </c>
      <c r="C1364" s="2">
        <v>2</v>
      </c>
      <c r="D1364" s="2">
        <v>19</v>
      </c>
      <c r="E1364" s="2">
        <v>6.1771800000000002E-2</v>
      </c>
      <c r="F1364" t="str">
        <f t="shared" si="21"/>
        <v>Urban Restricted Access</v>
      </c>
    </row>
    <row r="1365" spans="1:6" hidden="1" x14ac:dyDescent="0.25">
      <c r="A1365" s="2">
        <v>42</v>
      </c>
      <c r="B1365" s="2">
        <v>4</v>
      </c>
      <c r="C1365" s="2">
        <v>2</v>
      </c>
      <c r="D1365" s="2">
        <v>20</v>
      </c>
      <c r="E1365" s="2">
        <v>5.1688199999999997E-2</v>
      </c>
      <c r="F1365" t="str">
        <f t="shared" si="21"/>
        <v>Urban Restricted Access</v>
      </c>
    </row>
    <row r="1366" spans="1:6" hidden="1" x14ac:dyDescent="0.25">
      <c r="A1366" s="2">
        <v>42</v>
      </c>
      <c r="B1366" s="2">
        <v>4</v>
      </c>
      <c r="C1366" s="2">
        <v>2</v>
      </c>
      <c r="D1366" s="2">
        <v>21</v>
      </c>
      <c r="E1366" s="2">
        <v>4.2865800000000003E-2</v>
      </c>
      <c r="F1366" t="str">
        <f t="shared" si="21"/>
        <v>Urban Restricted Access</v>
      </c>
    </row>
    <row r="1367" spans="1:6" hidden="1" x14ac:dyDescent="0.25">
      <c r="A1367" s="2">
        <v>42</v>
      </c>
      <c r="B1367" s="2">
        <v>4</v>
      </c>
      <c r="C1367" s="2">
        <v>2</v>
      </c>
      <c r="D1367" s="2">
        <v>22</v>
      </c>
      <c r="E1367" s="2">
        <v>3.80302E-2</v>
      </c>
      <c r="F1367" t="str">
        <f t="shared" si="21"/>
        <v>Urban Restricted Access</v>
      </c>
    </row>
    <row r="1368" spans="1:6" hidden="1" x14ac:dyDescent="0.25">
      <c r="A1368" s="2">
        <v>42</v>
      </c>
      <c r="B1368" s="2">
        <v>4</v>
      </c>
      <c r="C1368" s="2">
        <v>2</v>
      </c>
      <c r="D1368" s="2">
        <v>23</v>
      </c>
      <c r="E1368" s="2">
        <v>3.2207199999999998E-2</v>
      </c>
      <c r="F1368" t="str">
        <f t="shared" si="21"/>
        <v>Urban Restricted Access</v>
      </c>
    </row>
    <row r="1369" spans="1:6" hidden="1" x14ac:dyDescent="0.25">
      <c r="A1369" s="2">
        <v>42</v>
      </c>
      <c r="B1369" s="2">
        <v>4</v>
      </c>
      <c r="C1369" s="2">
        <v>2</v>
      </c>
      <c r="D1369" s="2">
        <v>24</v>
      </c>
      <c r="E1369" s="2">
        <v>2.4567700000000001E-2</v>
      </c>
      <c r="F1369" t="str">
        <f t="shared" si="21"/>
        <v>Urban Restricted Access</v>
      </c>
    </row>
    <row r="1370" spans="1:6" hidden="1" x14ac:dyDescent="0.25">
      <c r="A1370" s="2">
        <v>42</v>
      </c>
      <c r="B1370" s="2">
        <v>4</v>
      </c>
      <c r="C1370" s="2">
        <v>5</v>
      </c>
      <c r="D1370" s="2">
        <v>1</v>
      </c>
      <c r="E1370" s="2">
        <v>9.8621100000000003E-3</v>
      </c>
      <c r="F1370" t="str">
        <f t="shared" si="21"/>
        <v>Urban Restricted Access</v>
      </c>
    </row>
    <row r="1371" spans="1:6" hidden="1" x14ac:dyDescent="0.25">
      <c r="A1371" s="2">
        <v>42</v>
      </c>
      <c r="B1371" s="2">
        <v>4</v>
      </c>
      <c r="C1371" s="2">
        <v>5</v>
      </c>
      <c r="D1371" s="2">
        <v>2</v>
      </c>
      <c r="E1371" s="2">
        <v>6.2724800000000004E-3</v>
      </c>
      <c r="F1371" t="str">
        <f t="shared" si="21"/>
        <v>Urban Restricted Access</v>
      </c>
    </row>
    <row r="1372" spans="1:6" hidden="1" x14ac:dyDescent="0.25">
      <c r="A1372" s="2">
        <v>42</v>
      </c>
      <c r="B1372" s="2">
        <v>4</v>
      </c>
      <c r="C1372" s="2">
        <v>5</v>
      </c>
      <c r="D1372" s="2">
        <v>3</v>
      </c>
      <c r="E1372" s="2">
        <v>5.0576700000000002E-3</v>
      </c>
      <c r="F1372" t="str">
        <f t="shared" si="21"/>
        <v>Urban Restricted Access</v>
      </c>
    </row>
    <row r="1373" spans="1:6" hidden="1" x14ac:dyDescent="0.25">
      <c r="A1373" s="2">
        <v>42</v>
      </c>
      <c r="B1373" s="2">
        <v>4</v>
      </c>
      <c r="C1373" s="2">
        <v>5</v>
      </c>
      <c r="D1373" s="2">
        <v>4</v>
      </c>
      <c r="E1373" s="2">
        <v>4.6668600000000001E-3</v>
      </c>
      <c r="F1373" t="str">
        <f t="shared" si="21"/>
        <v>Urban Restricted Access</v>
      </c>
    </row>
    <row r="1374" spans="1:6" hidden="1" x14ac:dyDescent="0.25">
      <c r="A1374" s="2">
        <v>42</v>
      </c>
      <c r="B1374" s="2">
        <v>4</v>
      </c>
      <c r="C1374" s="2">
        <v>5</v>
      </c>
      <c r="D1374" s="2">
        <v>5</v>
      </c>
      <c r="E1374" s="2">
        <v>6.9946899999999996E-3</v>
      </c>
      <c r="F1374" t="str">
        <f t="shared" si="21"/>
        <v>Urban Restricted Access</v>
      </c>
    </row>
    <row r="1375" spans="1:6" hidden="1" x14ac:dyDescent="0.25">
      <c r="A1375" s="2">
        <v>42</v>
      </c>
      <c r="B1375" s="2">
        <v>4</v>
      </c>
      <c r="C1375" s="2">
        <v>5</v>
      </c>
      <c r="D1375" s="2">
        <v>6</v>
      </c>
      <c r="E1375" s="2">
        <v>1.8494E-2</v>
      </c>
      <c r="F1375" t="str">
        <f t="shared" si="21"/>
        <v>Urban Restricted Access</v>
      </c>
    </row>
    <row r="1376" spans="1:6" hidden="1" x14ac:dyDescent="0.25">
      <c r="A1376" s="2">
        <v>42</v>
      </c>
      <c r="B1376" s="2">
        <v>4</v>
      </c>
      <c r="C1376" s="2">
        <v>5</v>
      </c>
      <c r="D1376" s="2">
        <v>7</v>
      </c>
      <c r="E1376" s="2">
        <v>4.5956499999999997E-2</v>
      </c>
      <c r="F1376" t="str">
        <f t="shared" si="21"/>
        <v>Urban Restricted Access</v>
      </c>
    </row>
    <row r="1377" spans="1:6" hidden="1" x14ac:dyDescent="0.25">
      <c r="A1377" s="2">
        <v>42</v>
      </c>
      <c r="B1377" s="2">
        <v>4</v>
      </c>
      <c r="C1377" s="2">
        <v>5</v>
      </c>
      <c r="D1377" s="2">
        <v>8</v>
      </c>
      <c r="E1377" s="2">
        <v>6.9644399999999995E-2</v>
      </c>
      <c r="F1377" t="str">
        <f t="shared" si="21"/>
        <v>Urban Restricted Access</v>
      </c>
    </row>
    <row r="1378" spans="1:6" hidden="1" x14ac:dyDescent="0.25">
      <c r="A1378" s="2">
        <v>42</v>
      </c>
      <c r="B1378" s="2">
        <v>4</v>
      </c>
      <c r="C1378" s="2">
        <v>5</v>
      </c>
      <c r="D1378" s="2">
        <v>9</v>
      </c>
      <c r="E1378" s="2">
        <v>6.0827899999999997E-2</v>
      </c>
      <c r="F1378" t="str">
        <f t="shared" si="21"/>
        <v>Urban Restricted Access</v>
      </c>
    </row>
    <row r="1379" spans="1:6" hidden="1" x14ac:dyDescent="0.25">
      <c r="A1379" s="2">
        <v>42</v>
      </c>
      <c r="B1379" s="2">
        <v>4</v>
      </c>
      <c r="C1379" s="2">
        <v>5</v>
      </c>
      <c r="D1379" s="2">
        <v>10</v>
      </c>
      <c r="E1379" s="2">
        <v>5.0286200000000003E-2</v>
      </c>
      <c r="F1379" t="str">
        <f t="shared" si="21"/>
        <v>Urban Restricted Access</v>
      </c>
    </row>
    <row r="1380" spans="1:6" hidden="1" x14ac:dyDescent="0.25">
      <c r="A1380" s="2">
        <v>42</v>
      </c>
      <c r="B1380" s="2">
        <v>4</v>
      </c>
      <c r="C1380" s="2">
        <v>5</v>
      </c>
      <c r="D1380" s="2">
        <v>11</v>
      </c>
      <c r="E1380" s="2">
        <v>4.9935100000000003E-2</v>
      </c>
      <c r="F1380" t="str">
        <f t="shared" si="21"/>
        <v>Urban Restricted Access</v>
      </c>
    </row>
    <row r="1381" spans="1:6" hidden="1" x14ac:dyDescent="0.25">
      <c r="A1381" s="2">
        <v>42</v>
      </c>
      <c r="B1381" s="2">
        <v>4</v>
      </c>
      <c r="C1381" s="2">
        <v>5</v>
      </c>
      <c r="D1381" s="2">
        <v>12</v>
      </c>
      <c r="E1381" s="2">
        <v>5.4365400000000001E-2</v>
      </c>
      <c r="F1381" t="str">
        <f t="shared" si="21"/>
        <v>Urban Restricted Access</v>
      </c>
    </row>
    <row r="1382" spans="1:6" hidden="1" x14ac:dyDescent="0.25">
      <c r="A1382" s="2">
        <v>42</v>
      </c>
      <c r="B1382" s="2">
        <v>4</v>
      </c>
      <c r="C1382" s="2">
        <v>5</v>
      </c>
      <c r="D1382" s="2">
        <v>13</v>
      </c>
      <c r="E1382" s="2">
        <v>5.7646200000000002E-2</v>
      </c>
      <c r="F1382" t="str">
        <f t="shared" si="21"/>
        <v>Urban Restricted Access</v>
      </c>
    </row>
    <row r="1383" spans="1:6" hidden="1" x14ac:dyDescent="0.25">
      <c r="A1383" s="2">
        <v>42</v>
      </c>
      <c r="B1383" s="2">
        <v>4</v>
      </c>
      <c r="C1383" s="2">
        <v>5</v>
      </c>
      <c r="D1383" s="2">
        <v>14</v>
      </c>
      <c r="E1383" s="2">
        <v>5.8031899999999997E-2</v>
      </c>
      <c r="F1383" t="str">
        <f t="shared" si="21"/>
        <v>Urban Restricted Access</v>
      </c>
    </row>
    <row r="1384" spans="1:6" hidden="1" x14ac:dyDescent="0.25">
      <c r="A1384" s="2">
        <v>42</v>
      </c>
      <c r="B1384" s="2">
        <v>4</v>
      </c>
      <c r="C1384" s="2">
        <v>5</v>
      </c>
      <c r="D1384" s="2">
        <v>15</v>
      </c>
      <c r="E1384" s="2">
        <v>6.2255400000000002E-2</v>
      </c>
      <c r="F1384" t="str">
        <f t="shared" si="21"/>
        <v>Urban Restricted Access</v>
      </c>
    </row>
    <row r="1385" spans="1:6" hidden="1" x14ac:dyDescent="0.25">
      <c r="A1385" s="2">
        <v>42</v>
      </c>
      <c r="B1385" s="2">
        <v>4</v>
      </c>
      <c r="C1385" s="2">
        <v>5</v>
      </c>
      <c r="D1385" s="2">
        <v>16</v>
      </c>
      <c r="E1385" s="2">
        <v>7.1004899999999996E-2</v>
      </c>
      <c r="F1385" t="str">
        <f t="shared" si="21"/>
        <v>Urban Restricted Access</v>
      </c>
    </row>
    <row r="1386" spans="1:6" hidden="1" x14ac:dyDescent="0.25">
      <c r="A1386" s="2">
        <v>42</v>
      </c>
      <c r="B1386" s="2">
        <v>4</v>
      </c>
      <c r="C1386" s="2">
        <v>5</v>
      </c>
      <c r="D1386" s="2">
        <v>17</v>
      </c>
      <c r="E1386" s="2">
        <v>7.6972499999999999E-2</v>
      </c>
      <c r="F1386" t="str">
        <f t="shared" si="21"/>
        <v>Urban Restricted Access</v>
      </c>
    </row>
    <row r="1387" spans="1:6" hidden="1" x14ac:dyDescent="0.25">
      <c r="A1387" s="2">
        <v>42</v>
      </c>
      <c r="B1387" s="2">
        <v>4</v>
      </c>
      <c r="C1387" s="2">
        <v>5</v>
      </c>
      <c r="D1387" s="2">
        <v>18</v>
      </c>
      <c r="E1387" s="2">
        <v>7.7432000000000001E-2</v>
      </c>
      <c r="F1387" t="str">
        <f t="shared" si="21"/>
        <v>Urban Restricted Access</v>
      </c>
    </row>
    <row r="1388" spans="1:6" hidden="1" x14ac:dyDescent="0.25">
      <c r="A1388" s="2">
        <v>42</v>
      </c>
      <c r="B1388" s="2">
        <v>4</v>
      </c>
      <c r="C1388" s="2">
        <v>5</v>
      </c>
      <c r="D1388" s="2">
        <v>19</v>
      </c>
      <c r="E1388" s="2">
        <v>5.9783000000000003E-2</v>
      </c>
      <c r="F1388" t="str">
        <f t="shared" si="21"/>
        <v>Urban Restricted Access</v>
      </c>
    </row>
    <row r="1389" spans="1:6" hidden="1" x14ac:dyDescent="0.25">
      <c r="A1389" s="2">
        <v>42</v>
      </c>
      <c r="B1389" s="2">
        <v>4</v>
      </c>
      <c r="C1389" s="2">
        <v>5</v>
      </c>
      <c r="D1389" s="2">
        <v>20</v>
      </c>
      <c r="E1389" s="2">
        <v>4.4392300000000003E-2</v>
      </c>
      <c r="F1389" t="str">
        <f t="shared" si="21"/>
        <v>Urban Restricted Access</v>
      </c>
    </row>
    <row r="1390" spans="1:6" hidden="1" x14ac:dyDescent="0.25">
      <c r="A1390" s="2">
        <v>42</v>
      </c>
      <c r="B1390" s="2">
        <v>4</v>
      </c>
      <c r="C1390" s="2">
        <v>5</v>
      </c>
      <c r="D1390" s="2">
        <v>21</v>
      </c>
      <c r="E1390" s="2">
        <v>3.54458E-2</v>
      </c>
      <c r="F1390" t="str">
        <f t="shared" si="21"/>
        <v>Urban Restricted Access</v>
      </c>
    </row>
    <row r="1391" spans="1:6" hidden="1" x14ac:dyDescent="0.25">
      <c r="A1391" s="2">
        <v>42</v>
      </c>
      <c r="B1391" s="2">
        <v>4</v>
      </c>
      <c r="C1391" s="2">
        <v>5</v>
      </c>
      <c r="D1391" s="2">
        <v>22</v>
      </c>
      <c r="E1391" s="2">
        <v>3.1823999999999998E-2</v>
      </c>
      <c r="F1391" t="str">
        <f t="shared" si="21"/>
        <v>Urban Restricted Access</v>
      </c>
    </row>
    <row r="1392" spans="1:6" hidden="1" x14ac:dyDescent="0.25">
      <c r="A1392" s="2">
        <v>42</v>
      </c>
      <c r="B1392" s="2">
        <v>4</v>
      </c>
      <c r="C1392" s="2">
        <v>5</v>
      </c>
      <c r="D1392" s="2">
        <v>23</v>
      </c>
      <c r="E1392" s="2">
        <v>2.4941899999999999E-2</v>
      </c>
      <c r="F1392" t="str">
        <f t="shared" si="21"/>
        <v>Urban Restricted Access</v>
      </c>
    </row>
    <row r="1393" spans="1:6" hidden="1" x14ac:dyDescent="0.25">
      <c r="A1393" s="2">
        <v>42</v>
      </c>
      <c r="B1393" s="2">
        <v>4</v>
      </c>
      <c r="C1393" s="2">
        <v>5</v>
      </c>
      <c r="D1393" s="2">
        <v>24</v>
      </c>
      <c r="E1393" s="2">
        <v>1.79068E-2</v>
      </c>
      <c r="F1393" t="str">
        <f t="shared" si="21"/>
        <v>Urban Restricted Access</v>
      </c>
    </row>
    <row r="1394" spans="1:6" hidden="1" x14ac:dyDescent="0.25">
      <c r="A1394" s="2">
        <v>42</v>
      </c>
      <c r="B1394" s="2">
        <v>5</v>
      </c>
      <c r="C1394" s="2">
        <v>2</v>
      </c>
      <c r="D1394" s="2">
        <v>1</v>
      </c>
      <c r="E1394" s="2">
        <v>2.1473900000000001E-2</v>
      </c>
      <c r="F1394" t="str">
        <f t="shared" si="21"/>
        <v>Urban Unrestricted Access</v>
      </c>
    </row>
    <row r="1395" spans="1:6" hidden="1" x14ac:dyDescent="0.25">
      <c r="A1395" s="2">
        <v>42</v>
      </c>
      <c r="B1395" s="2">
        <v>5</v>
      </c>
      <c r="C1395" s="2">
        <v>2</v>
      </c>
      <c r="D1395" s="2">
        <v>2</v>
      </c>
      <c r="E1395" s="2">
        <v>1.44428E-2</v>
      </c>
      <c r="F1395" t="str">
        <f t="shared" si="21"/>
        <v>Urban Unrestricted Access</v>
      </c>
    </row>
    <row r="1396" spans="1:6" hidden="1" x14ac:dyDescent="0.25">
      <c r="A1396" s="2">
        <v>42</v>
      </c>
      <c r="B1396" s="2">
        <v>5</v>
      </c>
      <c r="C1396" s="2">
        <v>2</v>
      </c>
      <c r="D1396" s="2">
        <v>3</v>
      </c>
      <c r="E1396" s="2">
        <v>1.09684E-2</v>
      </c>
      <c r="F1396" t="str">
        <f t="shared" si="21"/>
        <v>Urban Unrestricted Access</v>
      </c>
    </row>
    <row r="1397" spans="1:6" hidden="1" x14ac:dyDescent="0.25">
      <c r="A1397" s="2">
        <v>42</v>
      </c>
      <c r="B1397" s="2">
        <v>5</v>
      </c>
      <c r="C1397" s="2">
        <v>2</v>
      </c>
      <c r="D1397" s="2">
        <v>4</v>
      </c>
      <c r="E1397" s="2">
        <v>7.4945100000000002E-3</v>
      </c>
      <c r="F1397" t="str">
        <f t="shared" si="21"/>
        <v>Urban Unrestricted Access</v>
      </c>
    </row>
    <row r="1398" spans="1:6" hidden="1" x14ac:dyDescent="0.25">
      <c r="A1398" s="2">
        <v>42</v>
      </c>
      <c r="B1398" s="2">
        <v>5</v>
      </c>
      <c r="C1398" s="2">
        <v>2</v>
      </c>
      <c r="D1398" s="2">
        <v>5</v>
      </c>
      <c r="E1398" s="2">
        <v>6.8385499999999997E-3</v>
      </c>
      <c r="F1398" t="str">
        <f t="shared" si="21"/>
        <v>Urban Unrestricted Access</v>
      </c>
    </row>
    <row r="1399" spans="1:6" hidden="1" x14ac:dyDescent="0.25">
      <c r="A1399" s="2">
        <v>42</v>
      </c>
      <c r="B1399" s="2">
        <v>5</v>
      </c>
      <c r="C1399" s="2">
        <v>2</v>
      </c>
      <c r="D1399" s="2">
        <v>6</v>
      </c>
      <c r="E1399" s="2">
        <v>1.03588E-2</v>
      </c>
      <c r="F1399" t="str">
        <f t="shared" si="21"/>
        <v>Urban Unrestricted Access</v>
      </c>
    </row>
    <row r="1400" spans="1:6" hidden="1" x14ac:dyDescent="0.25">
      <c r="A1400" s="2">
        <v>42</v>
      </c>
      <c r="B1400" s="2">
        <v>5</v>
      </c>
      <c r="C1400" s="2">
        <v>2</v>
      </c>
      <c r="D1400" s="2">
        <v>7</v>
      </c>
      <c r="E1400" s="2">
        <v>1.84304E-2</v>
      </c>
      <c r="F1400" t="str">
        <f t="shared" si="21"/>
        <v>Urban Unrestricted Access</v>
      </c>
    </row>
    <row r="1401" spans="1:6" hidden="1" x14ac:dyDescent="0.25">
      <c r="A1401" s="2">
        <v>42</v>
      </c>
      <c r="B1401" s="2">
        <v>5</v>
      </c>
      <c r="C1401" s="2">
        <v>2</v>
      </c>
      <c r="D1401" s="2">
        <v>8</v>
      </c>
      <c r="E1401" s="2">
        <v>2.6811700000000001E-2</v>
      </c>
      <c r="F1401" t="str">
        <f t="shared" si="21"/>
        <v>Urban Unrestricted Access</v>
      </c>
    </row>
    <row r="1402" spans="1:6" hidden="1" x14ac:dyDescent="0.25">
      <c r="A1402" s="2">
        <v>42</v>
      </c>
      <c r="B1402" s="2">
        <v>5</v>
      </c>
      <c r="C1402" s="2">
        <v>2</v>
      </c>
      <c r="D1402" s="2">
        <v>9</v>
      </c>
      <c r="E1402" s="2">
        <v>3.6385199999999999E-2</v>
      </c>
      <c r="F1402" t="str">
        <f t="shared" si="21"/>
        <v>Urban Unrestricted Access</v>
      </c>
    </row>
    <row r="1403" spans="1:6" hidden="1" x14ac:dyDescent="0.25">
      <c r="A1403" s="2">
        <v>42</v>
      </c>
      <c r="B1403" s="2">
        <v>5</v>
      </c>
      <c r="C1403" s="2">
        <v>2</v>
      </c>
      <c r="D1403" s="2">
        <v>10</v>
      </c>
      <c r="E1403" s="2">
        <v>4.7540699999999998E-2</v>
      </c>
      <c r="F1403" t="str">
        <f t="shared" si="21"/>
        <v>Urban Unrestricted Access</v>
      </c>
    </row>
    <row r="1404" spans="1:6" hidden="1" x14ac:dyDescent="0.25">
      <c r="A1404" s="2">
        <v>42</v>
      </c>
      <c r="B1404" s="2">
        <v>5</v>
      </c>
      <c r="C1404" s="2">
        <v>2</v>
      </c>
      <c r="D1404" s="2">
        <v>11</v>
      </c>
      <c r="E1404" s="2">
        <v>5.7466400000000001E-2</v>
      </c>
      <c r="F1404" t="str">
        <f t="shared" si="21"/>
        <v>Urban Unrestricted Access</v>
      </c>
    </row>
    <row r="1405" spans="1:6" hidden="1" x14ac:dyDescent="0.25">
      <c r="A1405" s="2">
        <v>42</v>
      </c>
      <c r="B1405" s="2">
        <v>5</v>
      </c>
      <c r="C1405" s="2">
        <v>2</v>
      </c>
      <c r="D1405" s="2">
        <v>12</v>
      </c>
      <c r="E1405" s="2">
        <v>6.50786E-2</v>
      </c>
      <c r="F1405" t="str">
        <f t="shared" si="21"/>
        <v>Urban Unrestricted Access</v>
      </c>
    </row>
    <row r="1406" spans="1:6" hidden="1" x14ac:dyDescent="0.25">
      <c r="A1406" s="2">
        <v>42</v>
      </c>
      <c r="B1406" s="2">
        <v>5</v>
      </c>
      <c r="C1406" s="2">
        <v>2</v>
      </c>
      <c r="D1406" s="2">
        <v>13</v>
      </c>
      <c r="E1406" s="2">
        <v>7.1322800000000006E-2</v>
      </c>
      <c r="F1406" t="str">
        <f t="shared" si="21"/>
        <v>Urban Unrestricted Access</v>
      </c>
    </row>
    <row r="1407" spans="1:6" hidden="1" x14ac:dyDescent="0.25">
      <c r="A1407" s="2">
        <v>42</v>
      </c>
      <c r="B1407" s="2">
        <v>5</v>
      </c>
      <c r="C1407" s="2">
        <v>2</v>
      </c>
      <c r="D1407" s="2">
        <v>14</v>
      </c>
      <c r="E1407" s="2">
        <v>7.1491700000000005E-2</v>
      </c>
      <c r="F1407" t="str">
        <f t="shared" si="21"/>
        <v>Urban Unrestricted Access</v>
      </c>
    </row>
    <row r="1408" spans="1:6" hidden="1" x14ac:dyDescent="0.25">
      <c r="A1408" s="2">
        <v>42</v>
      </c>
      <c r="B1408" s="2">
        <v>5</v>
      </c>
      <c r="C1408" s="2">
        <v>2</v>
      </c>
      <c r="D1408" s="2">
        <v>15</v>
      </c>
      <c r="E1408" s="2">
        <v>7.1722599999999997E-2</v>
      </c>
      <c r="F1408" t="str">
        <f t="shared" si="21"/>
        <v>Urban Unrestricted Access</v>
      </c>
    </row>
    <row r="1409" spans="1:6" hidden="1" x14ac:dyDescent="0.25">
      <c r="A1409" s="2">
        <v>42</v>
      </c>
      <c r="B1409" s="2">
        <v>5</v>
      </c>
      <c r="C1409" s="2">
        <v>2</v>
      </c>
      <c r="D1409" s="2">
        <v>16</v>
      </c>
      <c r="E1409" s="2">
        <v>7.2006100000000003E-2</v>
      </c>
      <c r="F1409" t="str">
        <f t="shared" si="21"/>
        <v>Urban Unrestricted Access</v>
      </c>
    </row>
    <row r="1410" spans="1:6" hidden="1" x14ac:dyDescent="0.25">
      <c r="A1410" s="2">
        <v>42</v>
      </c>
      <c r="B1410" s="2">
        <v>5</v>
      </c>
      <c r="C1410" s="2">
        <v>2</v>
      </c>
      <c r="D1410" s="2">
        <v>17</v>
      </c>
      <c r="E1410" s="2">
        <v>7.1148699999999995E-2</v>
      </c>
      <c r="F1410" t="str">
        <f t="shared" ref="F1410:F1473" si="22">IF(B1410=$G$2,$H$2,IF(B1410=$G$3,$H$3,IF(B1410=$G$4,$H$4,IF(B1410=$G$5,$H$5,IF(B1410=$G$6,$H$6,"other")))))</f>
        <v>Urban Unrestricted Access</v>
      </c>
    </row>
    <row r="1411" spans="1:6" hidden="1" x14ac:dyDescent="0.25">
      <c r="A1411" s="2">
        <v>42</v>
      </c>
      <c r="B1411" s="2">
        <v>5</v>
      </c>
      <c r="C1411" s="2">
        <v>2</v>
      </c>
      <c r="D1411" s="2">
        <v>18</v>
      </c>
      <c r="E1411" s="2">
        <v>6.7887400000000001E-2</v>
      </c>
      <c r="F1411" t="str">
        <f t="shared" si="22"/>
        <v>Urban Unrestricted Access</v>
      </c>
    </row>
    <row r="1412" spans="1:6" hidden="1" x14ac:dyDescent="0.25">
      <c r="A1412" s="2">
        <v>42</v>
      </c>
      <c r="B1412" s="2">
        <v>5</v>
      </c>
      <c r="C1412" s="2">
        <v>2</v>
      </c>
      <c r="D1412" s="2">
        <v>19</v>
      </c>
      <c r="E1412" s="2">
        <v>6.1771800000000002E-2</v>
      </c>
      <c r="F1412" t="str">
        <f t="shared" si="22"/>
        <v>Urban Unrestricted Access</v>
      </c>
    </row>
    <row r="1413" spans="1:6" hidden="1" x14ac:dyDescent="0.25">
      <c r="A1413" s="2">
        <v>42</v>
      </c>
      <c r="B1413" s="2">
        <v>5</v>
      </c>
      <c r="C1413" s="2">
        <v>2</v>
      </c>
      <c r="D1413" s="2">
        <v>20</v>
      </c>
      <c r="E1413" s="2">
        <v>5.1688199999999997E-2</v>
      </c>
      <c r="F1413" t="str">
        <f t="shared" si="22"/>
        <v>Urban Unrestricted Access</v>
      </c>
    </row>
    <row r="1414" spans="1:6" hidden="1" x14ac:dyDescent="0.25">
      <c r="A1414" s="2">
        <v>42</v>
      </c>
      <c r="B1414" s="2">
        <v>5</v>
      </c>
      <c r="C1414" s="2">
        <v>2</v>
      </c>
      <c r="D1414" s="2">
        <v>21</v>
      </c>
      <c r="E1414" s="2">
        <v>4.2865800000000003E-2</v>
      </c>
      <c r="F1414" t="str">
        <f t="shared" si="22"/>
        <v>Urban Unrestricted Access</v>
      </c>
    </row>
    <row r="1415" spans="1:6" hidden="1" x14ac:dyDescent="0.25">
      <c r="A1415" s="2">
        <v>42</v>
      </c>
      <c r="B1415" s="2">
        <v>5</v>
      </c>
      <c r="C1415" s="2">
        <v>2</v>
      </c>
      <c r="D1415" s="2">
        <v>22</v>
      </c>
      <c r="E1415" s="2">
        <v>3.80302E-2</v>
      </c>
      <c r="F1415" t="str">
        <f t="shared" si="22"/>
        <v>Urban Unrestricted Access</v>
      </c>
    </row>
    <row r="1416" spans="1:6" hidden="1" x14ac:dyDescent="0.25">
      <c r="A1416" s="2">
        <v>42</v>
      </c>
      <c r="B1416" s="2">
        <v>5</v>
      </c>
      <c r="C1416" s="2">
        <v>2</v>
      </c>
      <c r="D1416" s="2">
        <v>23</v>
      </c>
      <c r="E1416" s="2">
        <v>3.2207199999999998E-2</v>
      </c>
      <c r="F1416" t="str">
        <f t="shared" si="22"/>
        <v>Urban Unrestricted Access</v>
      </c>
    </row>
    <row r="1417" spans="1:6" hidden="1" x14ac:dyDescent="0.25">
      <c r="A1417" s="2">
        <v>42</v>
      </c>
      <c r="B1417" s="2">
        <v>5</v>
      </c>
      <c r="C1417" s="2">
        <v>2</v>
      </c>
      <c r="D1417" s="2">
        <v>24</v>
      </c>
      <c r="E1417" s="2">
        <v>2.4567700000000001E-2</v>
      </c>
      <c r="F1417" t="str">
        <f t="shared" si="22"/>
        <v>Urban Unrestricted Access</v>
      </c>
    </row>
    <row r="1418" spans="1:6" x14ac:dyDescent="0.25">
      <c r="A1418" s="2">
        <v>42</v>
      </c>
      <c r="B1418" s="2">
        <v>5</v>
      </c>
      <c r="C1418" s="2">
        <v>5</v>
      </c>
      <c r="D1418" s="2">
        <v>1</v>
      </c>
      <c r="E1418" s="2">
        <v>9.8621100000000003E-3</v>
      </c>
      <c r="F1418" t="str">
        <f t="shared" si="22"/>
        <v>Urban Unrestricted Access</v>
      </c>
    </row>
    <row r="1419" spans="1:6" x14ac:dyDescent="0.25">
      <c r="A1419" s="2">
        <v>42</v>
      </c>
      <c r="B1419" s="2">
        <v>5</v>
      </c>
      <c r="C1419" s="2">
        <v>5</v>
      </c>
      <c r="D1419" s="2">
        <v>2</v>
      </c>
      <c r="E1419" s="2">
        <v>6.2724800000000004E-3</v>
      </c>
      <c r="F1419" t="str">
        <f t="shared" si="22"/>
        <v>Urban Unrestricted Access</v>
      </c>
    </row>
    <row r="1420" spans="1:6" x14ac:dyDescent="0.25">
      <c r="A1420" s="2">
        <v>42</v>
      </c>
      <c r="B1420" s="2">
        <v>5</v>
      </c>
      <c r="C1420" s="2">
        <v>5</v>
      </c>
      <c r="D1420" s="2">
        <v>3</v>
      </c>
      <c r="E1420" s="2">
        <v>5.0576700000000002E-3</v>
      </c>
      <c r="F1420" t="str">
        <f t="shared" si="22"/>
        <v>Urban Unrestricted Access</v>
      </c>
    </row>
    <row r="1421" spans="1:6" x14ac:dyDescent="0.25">
      <c r="A1421" s="2">
        <v>42</v>
      </c>
      <c r="B1421" s="2">
        <v>5</v>
      </c>
      <c r="C1421" s="2">
        <v>5</v>
      </c>
      <c r="D1421" s="2">
        <v>4</v>
      </c>
      <c r="E1421" s="2">
        <v>4.6668600000000001E-3</v>
      </c>
      <c r="F1421" t="str">
        <f t="shared" si="22"/>
        <v>Urban Unrestricted Access</v>
      </c>
    </row>
    <row r="1422" spans="1:6" x14ac:dyDescent="0.25">
      <c r="A1422" s="2">
        <v>42</v>
      </c>
      <c r="B1422" s="2">
        <v>5</v>
      </c>
      <c r="C1422" s="2">
        <v>5</v>
      </c>
      <c r="D1422" s="2">
        <v>5</v>
      </c>
      <c r="E1422" s="2">
        <v>6.9946899999999996E-3</v>
      </c>
      <c r="F1422" t="str">
        <f t="shared" si="22"/>
        <v>Urban Unrestricted Access</v>
      </c>
    </row>
    <row r="1423" spans="1:6" x14ac:dyDescent="0.25">
      <c r="A1423" s="2">
        <v>42</v>
      </c>
      <c r="B1423" s="2">
        <v>5</v>
      </c>
      <c r="C1423" s="2">
        <v>5</v>
      </c>
      <c r="D1423" s="2">
        <v>6</v>
      </c>
      <c r="E1423" s="2">
        <v>1.8494E-2</v>
      </c>
      <c r="F1423" t="str">
        <f t="shared" si="22"/>
        <v>Urban Unrestricted Access</v>
      </c>
    </row>
    <row r="1424" spans="1:6" x14ac:dyDescent="0.25">
      <c r="A1424" s="2">
        <v>42</v>
      </c>
      <c r="B1424" s="2">
        <v>5</v>
      </c>
      <c r="C1424" s="2">
        <v>5</v>
      </c>
      <c r="D1424" s="2">
        <v>7</v>
      </c>
      <c r="E1424" s="2">
        <v>4.5956499999999997E-2</v>
      </c>
      <c r="F1424" t="str">
        <f t="shared" si="22"/>
        <v>Urban Unrestricted Access</v>
      </c>
    </row>
    <row r="1425" spans="1:6" x14ac:dyDescent="0.25">
      <c r="A1425" s="2">
        <v>42</v>
      </c>
      <c r="B1425" s="2">
        <v>5</v>
      </c>
      <c r="C1425" s="2">
        <v>5</v>
      </c>
      <c r="D1425" s="2">
        <v>8</v>
      </c>
      <c r="E1425" s="2">
        <v>6.9644399999999995E-2</v>
      </c>
      <c r="F1425" t="str">
        <f t="shared" si="22"/>
        <v>Urban Unrestricted Access</v>
      </c>
    </row>
    <row r="1426" spans="1:6" x14ac:dyDescent="0.25">
      <c r="A1426" s="2">
        <v>42</v>
      </c>
      <c r="B1426" s="2">
        <v>5</v>
      </c>
      <c r="C1426" s="2">
        <v>5</v>
      </c>
      <c r="D1426" s="2">
        <v>9</v>
      </c>
      <c r="E1426" s="2">
        <v>6.0827899999999997E-2</v>
      </c>
      <c r="F1426" t="str">
        <f t="shared" si="22"/>
        <v>Urban Unrestricted Access</v>
      </c>
    </row>
    <row r="1427" spans="1:6" x14ac:dyDescent="0.25">
      <c r="A1427" s="2">
        <v>42</v>
      </c>
      <c r="B1427" s="2">
        <v>5</v>
      </c>
      <c r="C1427" s="2">
        <v>5</v>
      </c>
      <c r="D1427" s="2">
        <v>10</v>
      </c>
      <c r="E1427" s="2">
        <v>5.0286200000000003E-2</v>
      </c>
      <c r="F1427" t="str">
        <f t="shared" si="22"/>
        <v>Urban Unrestricted Access</v>
      </c>
    </row>
    <row r="1428" spans="1:6" x14ac:dyDescent="0.25">
      <c r="A1428" s="2">
        <v>42</v>
      </c>
      <c r="B1428" s="2">
        <v>5</v>
      </c>
      <c r="C1428" s="2">
        <v>5</v>
      </c>
      <c r="D1428" s="2">
        <v>11</v>
      </c>
      <c r="E1428" s="2">
        <v>4.9935100000000003E-2</v>
      </c>
      <c r="F1428" t="str">
        <f t="shared" si="22"/>
        <v>Urban Unrestricted Access</v>
      </c>
    </row>
    <row r="1429" spans="1:6" x14ac:dyDescent="0.25">
      <c r="A1429" s="2">
        <v>42</v>
      </c>
      <c r="B1429" s="2">
        <v>5</v>
      </c>
      <c r="C1429" s="2">
        <v>5</v>
      </c>
      <c r="D1429" s="2">
        <v>12</v>
      </c>
      <c r="E1429" s="2">
        <v>5.4365400000000001E-2</v>
      </c>
      <c r="F1429" t="str">
        <f t="shared" si="22"/>
        <v>Urban Unrestricted Access</v>
      </c>
    </row>
    <row r="1430" spans="1:6" x14ac:dyDescent="0.25">
      <c r="A1430" s="2">
        <v>42</v>
      </c>
      <c r="B1430" s="2">
        <v>5</v>
      </c>
      <c r="C1430" s="2">
        <v>5</v>
      </c>
      <c r="D1430" s="2">
        <v>13</v>
      </c>
      <c r="E1430" s="2">
        <v>5.7646200000000002E-2</v>
      </c>
      <c r="F1430" t="str">
        <f t="shared" si="22"/>
        <v>Urban Unrestricted Access</v>
      </c>
    </row>
    <row r="1431" spans="1:6" x14ac:dyDescent="0.25">
      <c r="A1431" s="2">
        <v>42</v>
      </c>
      <c r="B1431" s="2">
        <v>5</v>
      </c>
      <c r="C1431" s="2">
        <v>5</v>
      </c>
      <c r="D1431" s="2">
        <v>14</v>
      </c>
      <c r="E1431" s="2">
        <v>5.8031899999999997E-2</v>
      </c>
      <c r="F1431" t="str">
        <f t="shared" si="22"/>
        <v>Urban Unrestricted Access</v>
      </c>
    </row>
    <row r="1432" spans="1:6" x14ac:dyDescent="0.25">
      <c r="A1432" s="2">
        <v>42</v>
      </c>
      <c r="B1432" s="2">
        <v>5</v>
      </c>
      <c r="C1432" s="2">
        <v>5</v>
      </c>
      <c r="D1432" s="2">
        <v>15</v>
      </c>
      <c r="E1432" s="2">
        <v>6.2255400000000002E-2</v>
      </c>
      <c r="F1432" t="str">
        <f t="shared" si="22"/>
        <v>Urban Unrestricted Access</v>
      </c>
    </row>
    <row r="1433" spans="1:6" x14ac:dyDescent="0.25">
      <c r="A1433" s="2">
        <v>42</v>
      </c>
      <c r="B1433" s="2">
        <v>5</v>
      </c>
      <c r="C1433" s="2">
        <v>5</v>
      </c>
      <c r="D1433" s="2">
        <v>16</v>
      </c>
      <c r="E1433" s="2">
        <v>7.1004899999999996E-2</v>
      </c>
      <c r="F1433" t="str">
        <f t="shared" si="22"/>
        <v>Urban Unrestricted Access</v>
      </c>
    </row>
    <row r="1434" spans="1:6" x14ac:dyDescent="0.25">
      <c r="A1434" s="2">
        <v>42</v>
      </c>
      <c r="B1434" s="2">
        <v>5</v>
      </c>
      <c r="C1434" s="2">
        <v>5</v>
      </c>
      <c r="D1434" s="2">
        <v>17</v>
      </c>
      <c r="E1434" s="2">
        <v>7.6972499999999999E-2</v>
      </c>
      <c r="F1434" t="str">
        <f t="shared" si="22"/>
        <v>Urban Unrestricted Access</v>
      </c>
    </row>
    <row r="1435" spans="1:6" x14ac:dyDescent="0.25">
      <c r="A1435" s="2">
        <v>42</v>
      </c>
      <c r="B1435" s="2">
        <v>5</v>
      </c>
      <c r="C1435" s="2">
        <v>5</v>
      </c>
      <c r="D1435" s="2">
        <v>18</v>
      </c>
      <c r="E1435" s="2">
        <v>7.7432000000000001E-2</v>
      </c>
      <c r="F1435" t="str">
        <f t="shared" si="22"/>
        <v>Urban Unrestricted Access</v>
      </c>
    </row>
    <row r="1436" spans="1:6" x14ac:dyDescent="0.25">
      <c r="A1436" s="2">
        <v>42</v>
      </c>
      <c r="B1436" s="2">
        <v>5</v>
      </c>
      <c r="C1436" s="2">
        <v>5</v>
      </c>
      <c r="D1436" s="2">
        <v>19</v>
      </c>
      <c r="E1436" s="2">
        <v>5.9783000000000003E-2</v>
      </c>
      <c r="F1436" t="str">
        <f t="shared" si="22"/>
        <v>Urban Unrestricted Access</v>
      </c>
    </row>
    <row r="1437" spans="1:6" x14ac:dyDescent="0.25">
      <c r="A1437" s="2">
        <v>42</v>
      </c>
      <c r="B1437" s="2">
        <v>5</v>
      </c>
      <c r="C1437" s="2">
        <v>5</v>
      </c>
      <c r="D1437" s="2">
        <v>20</v>
      </c>
      <c r="E1437" s="2">
        <v>4.4392300000000003E-2</v>
      </c>
      <c r="F1437" t="str">
        <f t="shared" si="22"/>
        <v>Urban Unrestricted Access</v>
      </c>
    </row>
    <row r="1438" spans="1:6" x14ac:dyDescent="0.25">
      <c r="A1438" s="2">
        <v>42</v>
      </c>
      <c r="B1438" s="2">
        <v>5</v>
      </c>
      <c r="C1438" s="2">
        <v>5</v>
      </c>
      <c r="D1438" s="2">
        <v>21</v>
      </c>
      <c r="E1438" s="2">
        <v>3.54458E-2</v>
      </c>
      <c r="F1438" t="str">
        <f t="shared" si="22"/>
        <v>Urban Unrestricted Access</v>
      </c>
    </row>
    <row r="1439" spans="1:6" x14ac:dyDescent="0.25">
      <c r="A1439" s="2">
        <v>42</v>
      </c>
      <c r="B1439" s="2">
        <v>5</v>
      </c>
      <c r="C1439" s="2">
        <v>5</v>
      </c>
      <c r="D1439" s="2">
        <v>22</v>
      </c>
      <c r="E1439" s="2">
        <v>3.1823999999999998E-2</v>
      </c>
      <c r="F1439" t="str">
        <f t="shared" si="22"/>
        <v>Urban Unrestricted Access</v>
      </c>
    </row>
    <row r="1440" spans="1:6" x14ac:dyDescent="0.25">
      <c r="A1440" s="2">
        <v>42</v>
      </c>
      <c r="B1440" s="2">
        <v>5</v>
      </c>
      <c r="C1440" s="2">
        <v>5</v>
      </c>
      <c r="D1440" s="2">
        <v>23</v>
      </c>
      <c r="E1440" s="2">
        <v>2.4941899999999999E-2</v>
      </c>
      <c r="F1440" t="str">
        <f t="shared" si="22"/>
        <v>Urban Unrestricted Access</v>
      </c>
    </row>
    <row r="1441" spans="1:6" x14ac:dyDescent="0.25">
      <c r="A1441" s="2">
        <v>42</v>
      </c>
      <c r="B1441" s="2">
        <v>5</v>
      </c>
      <c r="C1441" s="2">
        <v>5</v>
      </c>
      <c r="D1441" s="2">
        <v>24</v>
      </c>
      <c r="E1441" s="2">
        <v>1.79068E-2</v>
      </c>
      <c r="F1441" t="str">
        <f t="shared" si="22"/>
        <v>Urban Unrestricted Access</v>
      </c>
    </row>
    <row r="1442" spans="1:6" hidden="1" x14ac:dyDescent="0.25">
      <c r="A1442" s="2">
        <v>43</v>
      </c>
      <c r="B1442" s="2">
        <v>1</v>
      </c>
      <c r="C1442" s="2">
        <v>2</v>
      </c>
      <c r="D1442" s="2">
        <v>1</v>
      </c>
      <c r="E1442" s="2">
        <v>2.1473900000000001E-2</v>
      </c>
      <c r="F1442" t="str">
        <f t="shared" si="22"/>
        <v>Off-Network</v>
      </c>
    </row>
    <row r="1443" spans="1:6" hidden="1" x14ac:dyDescent="0.25">
      <c r="A1443" s="2">
        <v>43</v>
      </c>
      <c r="B1443" s="2">
        <v>1</v>
      </c>
      <c r="C1443" s="2">
        <v>2</v>
      </c>
      <c r="D1443" s="2">
        <v>2</v>
      </c>
      <c r="E1443" s="2">
        <v>1.44428E-2</v>
      </c>
      <c r="F1443" t="str">
        <f t="shared" si="22"/>
        <v>Off-Network</v>
      </c>
    </row>
    <row r="1444" spans="1:6" hidden="1" x14ac:dyDescent="0.25">
      <c r="A1444" s="2">
        <v>43</v>
      </c>
      <c r="B1444" s="2">
        <v>1</v>
      </c>
      <c r="C1444" s="2">
        <v>2</v>
      </c>
      <c r="D1444" s="2">
        <v>3</v>
      </c>
      <c r="E1444" s="2">
        <v>1.09684E-2</v>
      </c>
      <c r="F1444" t="str">
        <f t="shared" si="22"/>
        <v>Off-Network</v>
      </c>
    </row>
    <row r="1445" spans="1:6" hidden="1" x14ac:dyDescent="0.25">
      <c r="A1445" s="2">
        <v>43</v>
      </c>
      <c r="B1445" s="2">
        <v>1</v>
      </c>
      <c r="C1445" s="2">
        <v>2</v>
      </c>
      <c r="D1445" s="2">
        <v>4</v>
      </c>
      <c r="E1445" s="2">
        <v>7.4945100000000002E-3</v>
      </c>
      <c r="F1445" t="str">
        <f t="shared" si="22"/>
        <v>Off-Network</v>
      </c>
    </row>
    <row r="1446" spans="1:6" hidden="1" x14ac:dyDescent="0.25">
      <c r="A1446" s="2">
        <v>43</v>
      </c>
      <c r="B1446" s="2">
        <v>1</v>
      </c>
      <c r="C1446" s="2">
        <v>2</v>
      </c>
      <c r="D1446" s="2">
        <v>5</v>
      </c>
      <c r="E1446" s="2">
        <v>6.8385499999999997E-3</v>
      </c>
      <c r="F1446" t="str">
        <f t="shared" si="22"/>
        <v>Off-Network</v>
      </c>
    </row>
    <row r="1447" spans="1:6" hidden="1" x14ac:dyDescent="0.25">
      <c r="A1447" s="2">
        <v>43</v>
      </c>
      <c r="B1447" s="2">
        <v>1</v>
      </c>
      <c r="C1447" s="2">
        <v>2</v>
      </c>
      <c r="D1447" s="2">
        <v>6</v>
      </c>
      <c r="E1447" s="2">
        <v>1.03588E-2</v>
      </c>
      <c r="F1447" t="str">
        <f t="shared" si="22"/>
        <v>Off-Network</v>
      </c>
    </row>
    <row r="1448" spans="1:6" hidden="1" x14ac:dyDescent="0.25">
      <c r="A1448" s="2">
        <v>43</v>
      </c>
      <c r="B1448" s="2">
        <v>1</v>
      </c>
      <c r="C1448" s="2">
        <v>2</v>
      </c>
      <c r="D1448" s="2">
        <v>7</v>
      </c>
      <c r="E1448" s="2">
        <v>1.84304E-2</v>
      </c>
      <c r="F1448" t="str">
        <f t="shared" si="22"/>
        <v>Off-Network</v>
      </c>
    </row>
    <row r="1449" spans="1:6" hidden="1" x14ac:dyDescent="0.25">
      <c r="A1449" s="2">
        <v>43</v>
      </c>
      <c r="B1449" s="2">
        <v>1</v>
      </c>
      <c r="C1449" s="2">
        <v>2</v>
      </c>
      <c r="D1449" s="2">
        <v>8</v>
      </c>
      <c r="E1449" s="2">
        <v>2.6811700000000001E-2</v>
      </c>
      <c r="F1449" t="str">
        <f t="shared" si="22"/>
        <v>Off-Network</v>
      </c>
    </row>
    <row r="1450" spans="1:6" hidden="1" x14ac:dyDescent="0.25">
      <c r="A1450" s="2">
        <v>43</v>
      </c>
      <c r="B1450" s="2">
        <v>1</v>
      </c>
      <c r="C1450" s="2">
        <v>2</v>
      </c>
      <c r="D1450" s="2">
        <v>9</v>
      </c>
      <c r="E1450" s="2">
        <v>3.6385199999999999E-2</v>
      </c>
      <c r="F1450" t="str">
        <f t="shared" si="22"/>
        <v>Off-Network</v>
      </c>
    </row>
    <row r="1451" spans="1:6" hidden="1" x14ac:dyDescent="0.25">
      <c r="A1451" s="2">
        <v>43</v>
      </c>
      <c r="B1451" s="2">
        <v>1</v>
      </c>
      <c r="C1451" s="2">
        <v>2</v>
      </c>
      <c r="D1451" s="2">
        <v>10</v>
      </c>
      <c r="E1451" s="2">
        <v>4.7540699999999998E-2</v>
      </c>
      <c r="F1451" t="str">
        <f t="shared" si="22"/>
        <v>Off-Network</v>
      </c>
    </row>
    <row r="1452" spans="1:6" hidden="1" x14ac:dyDescent="0.25">
      <c r="A1452" s="2">
        <v>43</v>
      </c>
      <c r="B1452" s="2">
        <v>1</v>
      </c>
      <c r="C1452" s="2">
        <v>2</v>
      </c>
      <c r="D1452" s="2">
        <v>11</v>
      </c>
      <c r="E1452" s="2">
        <v>5.7466400000000001E-2</v>
      </c>
      <c r="F1452" t="str">
        <f t="shared" si="22"/>
        <v>Off-Network</v>
      </c>
    </row>
    <row r="1453" spans="1:6" hidden="1" x14ac:dyDescent="0.25">
      <c r="A1453" s="2">
        <v>43</v>
      </c>
      <c r="B1453" s="2">
        <v>1</v>
      </c>
      <c r="C1453" s="2">
        <v>2</v>
      </c>
      <c r="D1453" s="2">
        <v>12</v>
      </c>
      <c r="E1453" s="2">
        <v>6.50786E-2</v>
      </c>
      <c r="F1453" t="str">
        <f t="shared" si="22"/>
        <v>Off-Network</v>
      </c>
    </row>
    <row r="1454" spans="1:6" hidden="1" x14ac:dyDescent="0.25">
      <c r="A1454" s="2">
        <v>43</v>
      </c>
      <c r="B1454" s="2">
        <v>1</v>
      </c>
      <c r="C1454" s="2">
        <v>2</v>
      </c>
      <c r="D1454" s="2">
        <v>13</v>
      </c>
      <c r="E1454" s="2">
        <v>7.1322800000000006E-2</v>
      </c>
      <c r="F1454" t="str">
        <f t="shared" si="22"/>
        <v>Off-Network</v>
      </c>
    </row>
    <row r="1455" spans="1:6" hidden="1" x14ac:dyDescent="0.25">
      <c r="A1455" s="2">
        <v>43</v>
      </c>
      <c r="B1455" s="2">
        <v>1</v>
      </c>
      <c r="C1455" s="2">
        <v>2</v>
      </c>
      <c r="D1455" s="2">
        <v>14</v>
      </c>
      <c r="E1455" s="2">
        <v>7.1491700000000005E-2</v>
      </c>
      <c r="F1455" t="str">
        <f t="shared" si="22"/>
        <v>Off-Network</v>
      </c>
    </row>
    <row r="1456" spans="1:6" hidden="1" x14ac:dyDescent="0.25">
      <c r="A1456" s="2">
        <v>43</v>
      </c>
      <c r="B1456" s="2">
        <v>1</v>
      </c>
      <c r="C1456" s="2">
        <v>2</v>
      </c>
      <c r="D1456" s="2">
        <v>15</v>
      </c>
      <c r="E1456" s="2">
        <v>7.1722599999999997E-2</v>
      </c>
      <c r="F1456" t="str">
        <f t="shared" si="22"/>
        <v>Off-Network</v>
      </c>
    </row>
    <row r="1457" spans="1:6" hidden="1" x14ac:dyDescent="0.25">
      <c r="A1457" s="2">
        <v>43</v>
      </c>
      <c r="B1457" s="2">
        <v>1</v>
      </c>
      <c r="C1457" s="2">
        <v>2</v>
      </c>
      <c r="D1457" s="2">
        <v>16</v>
      </c>
      <c r="E1457" s="2">
        <v>7.2006100000000003E-2</v>
      </c>
      <c r="F1457" t="str">
        <f t="shared" si="22"/>
        <v>Off-Network</v>
      </c>
    </row>
    <row r="1458" spans="1:6" hidden="1" x14ac:dyDescent="0.25">
      <c r="A1458" s="2">
        <v>43</v>
      </c>
      <c r="B1458" s="2">
        <v>1</v>
      </c>
      <c r="C1458" s="2">
        <v>2</v>
      </c>
      <c r="D1458" s="2">
        <v>17</v>
      </c>
      <c r="E1458" s="2">
        <v>7.1148699999999995E-2</v>
      </c>
      <c r="F1458" t="str">
        <f t="shared" si="22"/>
        <v>Off-Network</v>
      </c>
    </row>
    <row r="1459" spans="1:6" hidden="1" x14ac:dyDescent="0.25">
      <c r="A1459" s="2">
        <v>43</v>
      </c>
      <c r="B1459" s="2">
        <v>1</v>
      </c>
      <c r="C1459" s="2">
        <v>2</v>
      </c>
      <c r="D1459" s="2">
        <v>18</v>
      </c>
      <c r="E1459" s="2">
        <v>6.7887400000000001E-2</v>
      </c>
      <c r="F1459" t="str">
        <f t="shared" si="22"/>
        <v>Off-Network</v>
      </c>
    </row>
    <row r="1460" spans="1:6" hidden="1" x14ac:dyDescent="0.25">
      <c r="A1460" s="2">
        <v>43</v>
      </c>
      <c r="B1460" s="2">
        <v>1</v>
      </c>
      <c r="C1460" s="2">
        <v>2</v>
      </c>
      <c r="D1460" s="2">
        <v>19</v>
      </c>
      <c r="E1460" s="2">
        <v>6.1771800000000002E-2</v>
      </c>
      <c r="F1460" t="str">
        <f t="shared" si="22"/>
        <v>Off-Network</v>
      </c>
    </row>
    <row r="1461" spans="1:6" hidden="1" x14ac:dyDescent="0.25">
      <c r="A1461" s="2">
        <v>43</v>
      </c>
      <c r="B1461" s="2">
        <v>1</v>
      </c>
      <c r="C1461" s="2">
        <v>2</v>
      </c>
      <c r="D1461" s="2">
        <v>20</v>
      </c>
      <c r="E1461" s="2">
        <v>5.1688199999999997E-2</v>
      </c>
      <c r="F1461" t="str">
        <f t="shared" si="22"/>
        <v>Off-Network</v>
      </c>
    </row>
    <row r="1462" spans="1:6" hidden="1" x14ac:dyDescent="0.25">
      <c r="A1462" s="2">
        <v>43</v>
      </c>
      <c r="B1462" s="2">
        <v>1</v>
      </c>
      <c r="C1462" s="2">
        <v>2</v>
      </c>
      <c r="D1462" s="2">
        <v>21</v>
      </c>
      <c r="E1462" s="2">
        <v>4.2865800000000003E-2</v>
      </c>
      <c r="F1462" t="str">
        <f t="shared" si="22"/>
        <v>Off-Network</v>
      </c>
    </row>
    <row r="1463" spans="1:6" hidden="1" x14ac:dyDescent="0.25">
      <c r="A1463" s="2">
        <v>43</v>
      </c>
      <c r="B1463" s="2">
        <v>1</v>
      </c>
      <c r="C1463" s="2">
        <v>2</v>
      </c>
      <c r="D1463" s="2">
        <v>22</v>
      </c>
      <c r="E1463" s="2">
        <v>3.80302E-2</v>
      </c>
      <c r="F1463" t="str">
        <f t="shared" si="22"/>
        <v>Off-Network</v>
      </c>
    </row>
    <row r="1464" spans="1:6" hidden="1" x14ac:dyDescent="0.25">
      <c r="A1464" s="2">
        <v>43</v>
      </c>
      <c r="B1464" s="2">
        <v>1</v>
      </c>
      <c r="C1464" s="2">
        <v>2</v>
      </c>
      <c r="D1464" s="2">
        <v>23</v>
      </c>
      <c r="E1464" s="2">
        <v>3.2207199999999998E-2</v>
      </c>
      <c r="F1464" t="str">
        <f t="shared" si="22"/>
        <v>Off-Network</v>
      </c>
    </row>
    <row r="1465" spans="1:6" hidden="1" x14ac:dyDescent="0.25">
      <c r="A1465" s="2">
        <v>43</v>
      </c>
      <c r="B1465" s="2">
        <v>1</v>
      </c>
      <c r="C1465" s="2">
        <v>2</v>
      </c>
      <c r="D1465" s="2">
        <v>24</v>
      </c>
      <c r="E1465" s="2">
        <v>2.4567700000000001E-2</v>
      </c>
      <c r="F1465" t="str">
        <f t="shared" si="22"/>
        <v>Off-Network</v>
      </c>
    </row>
    <row r="1466" spans="1:6" hidden="1" x14ac:dyDescent="0.25">
      <c r="A1466" s="2">
        <v>43</v>
      </c>
      <c r="B1466" s="2">
        <v>1</v>
      </c>
      <c r="C1466" s="2">
        <v>5</v>
      </c>
      <c r="D1466" s="2">
        <v>1</v>
      </c>
      <c r="E1466" s="2">
        <v>9.8621100000000003E-3</v>
      </c>
      <c r="F1466" t="str">
        <f t="shared" si="22"/>
        <v>Off-Network</v>
      </c>
    </row>
    <row r="1467" spans="1:6" hidden="1" x14ac:dyDescent="0.25">
      <c r="A1467" s="2">
        <v>43</v>
      </c>
      <c r="B1467" s="2">
        <v>1</v>
      </c>
      <c r="C1467" s="2">
        <v>5</v>
      </c>
      <c r="D1467" s="2">
        <v>2</v>
      </c>
      <c r="E1467" s="2">
        <v>6.2724800000000004E-3</v>
      </c>
      <c r="F1467" t="str">
        <f t="shared" si="22"/>
        <v>Off-Network</v>
      </c>
    </row>
    <row r="1468" spans="1:6" hidden="1" x14ac:dyDescent="0.25">
      <c r="A1468" s="2">
        <v>43</v>
      </c>
      <c r="B1468" s="2">
        <v>1</v>
      </c>
      <c r="C1468" s="2">
        <v>5</v>
      </c>
      <c r="D1468" s="2">
        <v>3</v>
      </c>
      <c r="E1468" s="2">
        <v>5.0576700000000002E-3</v>
      </c>
      <c r="F1468" t="str">
        <f t="shared" si="22"/>
        <v>Off-Network</v>
      </c>
    </row>
    <row r="1469" spans="1:6" hidden="1" x14ac:dyDescent="0.25">
      <c r="A1469" s="2">
        <v>43</v>
      </c>
      <c r="B1469" s="2">
        <v>1</v>
      </c>
      <c r="C1469" s="2">
        <v>5</v>
      </c>
      <c r="D1469" s="2">
        <v>4</v>
      </c>
      <c r="E1469" s="2">
        <v>4.6668600000000001E-3</v>
      </c>
      <c r="F1469" t="str">
        <f t="shared" si="22"/>
        <v>Off-Network</v>
      </c>
    </row>
    <row r="1470" spans="1:6" hidden="1" x14ac:dyDescent="0.25">
      <c r="A1470" s="2">
        <v>43</v>
      </c>
      <c r="B1470" s="2">
        <v>1</v>
      </c>
      <c r="C1470" s="2">
        <v>5</v>
      </c>
      <c r="D1470" s="2">
        <v>5</v>
      </c>
      <c r="E1470" s="2">
        <v>6.9946899999999996E-3</v>
      </c>
      <c r="F1470" t="str">
        <f t="shared" si="22"/>
        <v>Off-Network</v>
      </c>
    </row>
    <row r="1471" spans="1:6" hidden="1" x14ac:dyDescent="0.25">
      <c r="A1471" s="2">
        <v>43</v>
      </c>
      <c r="B1471" s="2">
        <v>1</v>
      </c>
      <c r="C1471" s="2">
        <v>5</v>
      </c>
      <c r="D1471" s="2">
        <v>6</v>
      </c>
      <c r="E1471" s="2">
        <v>1.8494E-2</v>
      </c>
      <c r="F1471" t="str">
        <f t="shared" si="22"/>
        <v>Off-Network</v>
      </c>
    </row>
    <row r="1472" spans="1:6" hidden="1" x14ac:dyDescent="0.25">
      <c r="A1472" s="2">
        <v>43</v>
      </c>
      <c r="B1472" s="2">
        <v>1</v>
      </c>
      <c r="C1472" s="2">
        <v>5</v>
      </c>
      <c r="D1472" s="2">
        <v>7</v>
      </c>
      <c r="E1472" s="2">
        <v>4.5956499999999997E-2</v>
      </c>
      <c r="F1472" t="str">
        <f t="shared" si="22"/>
        <v>Off-Network</v>
      </c>
    </row>
    <row r="1473" spans="1:6" hidden="1" x14ac:dyDescent="0.25">
      <c r="A1473" s="2">
        <v>43</v>
      </c>
      <c r="B1473" s="2">
        <v>1</v>
      </c>
      <c r="C1473" s="2">
        <v>5</v>
      </c>
      <c r="D1473" s="2">
        <v>8</v>
      </c>
      <c r="E1473" s="2">
        <v>6.9644399999999995E-2</v>
      </c>
      <c r="F1473" t="str">
        <f t="shared" si="22"/>
        <v>Off-Network</v>
      </c>
    </row>
    <row r="1474" spans="1:6" hidden="1" x14ac:dyDescent="0.25">
      <c r="A1474" s="2">
        <v>43</v>
      </c>
      <c r="B1474" s="2">
        <v>1</v>
      </c>
      <c r="C1474" s="2">
        <v>5</v>
      </c>
      <c r="D1474" s="2">
        <v>9</v>
      </c>
      <c r="E1474" s="2">
        <v>6.0827899999999997E-2</v>
      </c>
      <c r="F1474" t="str">
        <f t="shared" ref="F1474:F1537" si="23">IF(B1474=$G$2,$H$2,IF(B1474=$G$3,$H$3,IF(B1474=$G$4,$H$4,IF(B1474=$G$5,$H$5,IF(B1474=$G$6,$H$6,"other")))))</f>
        <v>Off-Network</v>
      </c>
    </row>
    <row r="1475" spans="1:6" hidden="1" x14ac:dyDescent="0.25">
      <c r="A1475" s="2">
        <v>43</v>
      </c>
      <c r="B1475" s="2">
        <v>1</v>
      </c>
      <c r="C1475" s="2">
        <v>5</v>
      </c>
      <c r="D1475" s="2">
        <v>10</v>
      </c>
      <c r="E1475" s="2">
        <v>5.0286200000000003E-2</v>
      </c>
      <c r="F1475" t="str">
        <f t="shared" si="23"/>
        <v>Off-Network</v>
      </c>
    </row>
    <row r="1476" spans="1:6" hidden="1" x14ac:dyDescent="0.25">
      <c r="A1476" s="2">
        <v>43</v>
      </c>
      <c r="B1476" s="2">
        <v>1</v>
      </c>
      <c r="C1476" s="2">
        <v>5</v>
      </c>
      <c r="D1476" s="2">
        <v>11</v>
      </c>
      <c r="E1476" s="2">
        <v>4.9935100000000003E-2</v>
      </c>
      <c r="F1476" t="str">
        <f t="shared" si="23"/>
        <v>Off-Network</v>
      </c>
    </row>
    <row r="1477" spans="1:6" hidden="1" x14ac:dyDescent="0.25">
      <c r="A1477" s="2">
        <v>43</v>
      </c>
      <c r="B1477" s="2">
        <v>1</v>
      </c>
      <c r="C1477" s="2">
        <v>5</v>
      </c>
      <c r="D1477" s="2">
        <v>12</v>
      </c>
      <c r="E1477" s="2">
        <v>5.4365400000000001E-2</v>
      </c>
      <c r="F1477" t="str">
        <f t="shared" si="23"/>
        <v>Off-Network</v>
      </c>
    </row>
    <row r="1478" spans="1:6" hidden="1" x14ac:dyDescent="0.25">
      <c r="A1478" s="2">
        <v>43</v>
      </c>
      <c r="B1478" s="2">
        <v>1</v>
      </c>
      <c r="C1478" s="2">
        <v>5</v>
      </c>
      <c r="D1478" s="2">
        <v>13</v>
      </c>
      <c r="E1478" s="2">
        <v>5.7646200000000002E-2</v>
      </c>
      <c r="F1478" t="str">
        <f t="shared" si="23"/>
        <v>Off-Network</v>
      </c>
    </row>
    <row r="1479" spans="1:6" hidden="1" x14ac:dyDescent="0.25">
      <c r="A1479" s="2">
        <v>43</v>
      </c>
      <c r="B1479" s="2">
        <v>1</v>
      </c>
      <c r="C1479" s="2">
        <v>5</v>
      </c>
      <c r="D1479" s="2">
        <v>14</v>
      </c>
      <c r="E1479" s="2">
        <v>5.8031899999999997E-2</v>
      </c>
      <c r="F1479" t="str">
        <f t="shared" si="23"/>
        <v>Off-Network</v>
      </c>
    </row>
    <row r="1480" spans="1:6" hidden="1" x14ac:dyDescent="0.25">
      <c r="A1480" s="2">
        <v>43</v>
      </c>
      <c r="B1480" s="2">
        <v>1</v>
      </c>
      <c r="C1480" s="2">
        <v>5</v>
      </c>
      <c r="D1480" s="2">
        <v>15</v>
      </c>
      <c r="E1480" s="2">
        <v>6.2255400000000002E-2</v>
      </c>
      <c r="F1480" t="str">
        <f t="shared" si="23"/>
        <v>Off-Network</v>
      </c>
    </row>
    <row r="1481" spans="1:6" hidden="1" x14ac:dyDescent="0.25">
      <c r="A1481" s="2">
        <v>43</v>
      </c>
      <c r="B1481" s="2">
        <v>1</v>
      </c>
      <c r="C1481" s="2">
        <v>5</v>
      </c>
      <c r="D1481" s="2">
        <v>16</v>
      </c>
      <c r="E1481" s="2">
        <v>7.1004899999999996E-2</v>
      </c>
      <c r="F1481" t="str">
        <f t="shared" si="23"/>
        <v>Off-Network</v>
      </c>
    </row>
    <row r="1482" spans="1:6" hidden="1" x14ac:dyDescent="0.25">
      <c r="A1482" s="2">
        <v>43</v>
      </c>
      <c r="B1482" s="2">
        <v>1</v>
      </c>
      <c r="C1482" s="2">
        <v>5</v>
      </c>
      <c r="D1482" s="2">
        <v>17</v>
      </c>
      <c r="E1482" s="2">
        <v>7.6972499999999999E-2</v>
      </c>
      <c r="F1482" t="str">
        <f t="shared" si="23"/>
        <v>Off-Network</v>
      </c>
    </row>
    <row r="1483" spans="1:6" hidden="1" x14ac:dyDescent="0.25">
      <c r="A1483" s="2">
        <v>43</v>
      </c>
      <c r="B1483" s="2">
        <v>1</v>
      </c>
      <c r="C1483" s="2">
        <v>5</v>
      </c>
      <c r="D1483" s="2">
        <v>18</v>
      </c>
      <c r="E1483" s="2">
        <v>7.7432000000000001E-2</v>
      </c>
      <c r="F1483" t="str">
        <f t="shared" si="23"/>
        <v>Off-Network</v>
      </c>
    </row>
    <row r="1484" spans="1:6" hidden="1" x14ac:dyDescent="0.25">
      <c r="A1484" s="2">
        <v>43</v>
      </c>
      <c r="B1484" s="2">
        <v>1</v>
      </c>
      <c r="C1484" s="2">
        <v>5</v>
      </c>
      <c r="D1484" s="2">
        <v>19</v>
      </c>
      <c r="E1484" s="2">
        <v>5.9783000000000003E-2</v>
      </c>
      <c r="F1484" t="str">
        <f t="shared" si="23"/>
        <v>Off-Network</v>
      </c>
    </row>
    <row r="1485" spans="1:6" hidden="1" x14ac:dyDescent="0.25">
      <c r="A1485" s="2">
        <v>43</v>
      </c>
      <c r="B1485" s="2">
        <v>1</v>
      </c>
      <c r="C1485" s="2">
        <v>5</v>
      </c>
      <c r="D1485" s="2">
        <v>20</v>
      </c>
      <c r="E1485" s="2">
        <v>4.4392300000000003E-2</v>
      </c>
      <c r="F1485" t="str">
        <f t="shared" si="23"/>
        <v>Off-Network</v>
      </c>
    </row>
    <row r="1486" spans="1:6" hidden="1" x14ac:dyDescent="0.25">
      <c r="A1486" s="2">
        <v>43</v>
      </c>
      <c r="B1486" s="2">
        <v>1</v>
      </c>
      <c r="C1486" s="2">
        <v>5</v>
      </c>
      <c r="D1486" s="2">
        <v>21</v>
      </c>
      <c r="E1486" s="2">
        <v>3.54458E-2</v>
      </c>
      <c r="F1486" t="str">
        <f t="shared" si="23"/>
        <v>Off-Network</v>
      </c>
    </row>
    <row r="1487" spans="1:6" hidden="1" x14ac:dyDescent="0.25">
      <c r="A1487" s="2">
        <v>43</v>
      </c>
      <c r="B1487" s="2">
        <v>1</v>
      </c>
      <c r="C1487" s="2">
        <v>5</v>
      </c>
      <c r="D1487" s="2">
        <v>22</v>
      </c>
      <c r="E1487" s="2">
        <v>3.1823999999999998E-2</v>
      </c>
      <c r="F1487" t="str">
        <f t="shared" si="23"/>
        <v>Off-Network</v>
      </c>
    </row>
    <row r="1488" spans="1:6" hidden="1" x14ac:dyDescent="0.25">
      <c r="A1488" s="2">
        <v>43</v>
      </c>
      <c r="B1488" s="2">
        <v>1</v>
      </c>
      <c r="C1488" s="2">
        <v>5</v>
      </c>
      <c r="D1488" s="2">
        <v>23</v>
      </c>
      <c r="E1488" s="2">
        <v>2.4941899999999999E-2</v>
      </c>
      <c r="F1488" t="str">
        <f t="shared" si="23"/>
        <v>Off-Network</v>
      </c>
    </row>
    <row r="1489" spans="1:6" hidden="1" x14ac:dyDescent="0.25">
      <c r="A1489" s="2">
        <v>43</v>
      </c>
      <c r="B1489" s="2">
        <v>1</v>
      </c>
      <c r="C1489" s="2">
        <v>5</v>
      </c>
      <c r="D1489" s="2">
        <v>24</v>
      </c>
      <c r="E1489" s="2">
        <v>1.79068E-2</v>
      </c>
      <c r="F1489" t="str">
        <f t="shared" si="23"/>
        <v>Off-Network</v>
      </c>
    </row>
    <row r="1490" spans="1:6" hidden="1" x14ac:dyDescent="0.25">
      <c r="A1490" s="2">
        <v>43</v>
      </c>
      <c r="B1490" s="2">
        <v>2</v>
      </c>
      <c r="C1490" s="2">
        <v>2</v>
      </c>
      <c r="D1490" s="2">
        <v>1</v>
      </c>
      <c r="E1490" s="2">
        <v>1.64213E-2</v>
      </c>
      <c r="F1490" t="str">
        <f t="shared" si="23"/>
        <v>Rural Restricted Access</v>
      </c>
    </row>
    <row r="1491" spans="1:6" hidden="1" x14ac:dyDescent="0.25">
      <c r="A1491" s="2">
        <v>43</v>
      </c>
      <c r="B1491" s="2">
        <v>2</v>
      </c>
      <c r="C1491" s="2">
        <v>2</v>
      </c>
      <c r="D1491" s="2">
        <v>2</v>
      </c>
      <c r="E1491" s="2">
        <v>1.11921E-2</v>
      </c>
      <c r="F1491" t="str">
        <f t="shared" si="23"/>
        <v>Rural Restricted Access</v>
      </c>
    </row>
    <row r="1492" spans="1:6" hidden="1" x14ac:dyDescent="0.25">
      <c r="A1492" s="2">
        <v>43</v>
      </c>
      <c r="B1492" s="2">
        <v>2</v>
      </c>
      <c r="C1492" s="2">
        <v>2</v>
      </c>
      <c r="D1492" s="2">
        <v>3</v>
      </c>
      <c r="E1492" s="2">
        <v>8.5415000000000005E-3</v>
      </c>
      <c r="F1492" t="str">
        <f t="shared" si="23"/>
        <v>Rural Restricted Access</v>
      </c>
    </row>
    <row r="1493" spans="1:6" hidden="1" x14ac:dyDescent="0.25">
      <c r="A1493" s="2">
        <v>43</v>
      </c>
      <c r="B1493" s="2">
        <v>2</v>
      </c>
      <c r="C1493" s="2">
        <v>2</v>
      </c>
      <c r="D1493" s="2">
        <v>4</v>
      </c>
      <c r="E1493" s="2">
        <v>6.7932799999999996E-3</v>
      </c>
      <c r="F1493" t="str">
        <f t="shared" si="23"/>
        <v>Rural Restricted Access</v>
      </c>
    </row>
    <row r="1494" spans="1:6" hidden="1" x14ac:dyDescent="0.25">
      <c r="A1494" s="2">
        <v>43</v>
      </c>
      <c r="B1494" s="2">
        <v>2</v>
      </c>
      <c r="C1494" s="2">
        <v>2</v>
      </c>
      <c r="D1494" s="2">
        <v>5</v>
      </c>
      <c r="E1494" s="2">
        <v>7.2189400000000001E-3</v>
      </c>
      <c r="F1494" t="str">
        <f t="shared" si="23"/>
        <v>Rural Restricted Access</v>
      </c>
    </row>
    <row r="1495" spans="1:6" hidden="1" x14ac:dyDescent="0.25">
      <c r="A1495" s="2">
        <v>43</v>
      </c>
      <c r="B1495" s="2">
        <v>2</v>
      </c>
      <c r="C1495" s="2">
        <v>2</v>
      </c>
      <c r="D1495" s="2">
        <v>6</v>
      </c>
      <c r="E1495" s="2">
        <v>1.07619E-2</v>
      </c>
      <c r="F1495" t="str">
        <f t="shared" si="23"/>
        <v>Rural Restricted Access</v>
      </c>
    </row>
    <row r="1496" spans="1:6" hidden="1" x14ac:dyDescent="0.25">
      <c r="A1496" s="2">
        <v>43</v>
      </c>
      <c r="B1496" s="2">
        <v>2</v>
      </c>
      <c r="C1496" s="2">
        <v>2</v>
      </c>
      <c r="D1496" s="2">
        <v>7</v>
      </c>
      <c r="E1496" s="2">
        <v>1.7680000000000001E-2</v>
      </c>
      <c r="F1496" t="str">
        <f t="shared" si="23"/>
        <v>Rural Restricted Access</v>
      </c>
    </row>
    <row r="1497" spans="1:6" hidden="1" x14ac:dyDescent="0.25">
      <c r="A1497" s="2">
        <v>43</v>
      </c>
      <c r="B1497" s="2">
        <v>2</v>
      </c>
      <c r="C1497" s="2">
        <v>2</v>
      </c>
      <c r="D1497" s="2">
        <v>8</v>
      </c>
      <c r="E1497" s="2">
        <v>2.6875099999999999E-2</v>
      </c>
      <c r="F1497" t="str">
        <f t="shared" si="23"/>
        <v>Rural Restricted Access</v>
      </c>
    </row>
    <row r="1498" spans="1:6" hidden="1" x14ac:dyDescent="0.25">
      <c r="A1498" s="2">
        <v>43</v>
      </c>
      <c r="B1498" s="2">
        <v>2</v>
      </c>
      <c r="C1498" s="2">
        <v>2</v>
      </c>
      <c r="D1498" s="2">
        <v>9</v>
      </c>
      <c r="E1498" s="2">
        <v>3.8658699999999997E-2</v>
      </c>
      <c r="F1498" t="str">
        <f t="shared" si="23"/>
        <v>Rural Restricted Access</v>
      </c>
    </row>
    <row r="1499" spans="1:6" hidden="1" x14ac:dyDescent="0.25">
      <c r="A1499" s="2">
        <v>43</v>
      </c>
      <c r="B1499" s="2">
        <v>2</v>
      </c>
      <c r="C1499" s="2">
        <v>2</v>
      </c>
      <c r="D1499" s="2">
        <v>10</v>
      </c>
      <c r="E1499" s="2">
        <v>5.2238899999999998E-2</v>
      </c>
      <c r="F1499" t="str">
        <f t="shared" si="23"/>
        <v>Rural Restricted Access</v>
      </c>
    </row>
    <row r="1500" spans="1:6" hidden="1" x14ac:dyDescent="0.25">
      <c r="A1500" s="2">
        <v>43</v>
      </c>
      <c r="B1500" s="2">
        <v>2</v>
      </c>
      <c r="C1500" s="2">
        <v>2</v>
      </c>
      <c r="D1500" s="2">
        <v>11</v>
      </c>
      <c r="E1500" s="2">
        <v>6.3173900000000005E-2</v>
      </c>
      <c r="F1500" t="str">
        <f t="shared" si="23"/>
        <v>Rural Restricted Access</v>
      </c>
    </row>
    <row r="1501" spans="1:6" hidden="1" x14ac:dyDescent="0.25">
      <c r="A1501" s="2">
        <v>43</v>
      </c>
      <c r="B1501" s="2">
        <v>2</v>
      </c>
      <c r="C1501" s="2">
        <v>2</v>
      </c>
      <c r="D1501" s="2">
        <v>12</v>
      </c>
      <c r="E1501" s="2">
        <v>6.9943500000000006E-2</v>
      </c>
      <c r="F1501" t="str">
        <f t="shared" si="23"/>
        <v>Rural Restricted Access</v>
      </c>
    </row>
    <row r="1502" spans="1:6" hidden="1" x14ac:dyDescent="0.25">
      <c r="A1502" s="2">
        <v>43</v>
      </c>
      <c r="B1502" s="2">
        <v>2</v>
      </c>
      <c r="C1502" s="2">
        <v>2</v>
      </c>
      <c r="D1502" s="2">
        <v>13</v>
      </c>
      <c r="E1502" s="2">
        <v>7.2933200000000004E-2</v>
      </c>
      <c r="F1502" t="str">
        <f t="shared" si="23"/>
        <v>Rural Restricted Access</v>
      </c>
    </row>
    <row r="1503" spans="1:6" hidden="1" x14ac:dyDescent="0.25">
      <c r="A1503" s="2">
        <v>43</v>
      </c>
      <c r="B1503" s="2">
        <v>2</v>
      </c>
      <c r="C1503" s="2">
        <v>2</v>
      </c>
      <c r="D1503" s="2">
        <v>14</v>
      </c>
      <c r="E1503" s="2">
        <v>7.3121800000000001E-2</v>
      </c>
      <c r="F1503" t="str">
        <f t="shared" si="23"/>
        <v>Rural Restricted Access</v>
      </c>
    </row>
    <row r="1504" spans="1:6" hidden="1" x14ac:dyDescent="0.25">
      <c r="A1504" s="2">
        <v>43</v>
      </c>
      <c r="B1504" s="2">
        <v>2</v>
      </c>
      <c r="C1504" s="2">
        <v>2</v>
      </c>
      <c r="D1504" s="2">
        <v>15</v>
      </c>
      <c r="E1504" s="2">
        <v>7.3615899999999998E-2</v>
      </c>
      <c r="F1504" t="str">
        <f t="shared" si="23"/>
        <v>Rural Restricted Access</v>
      </c>
    </row>
    <row r="1505" spans="1:6" hidden="1" x14ac:dyDescent="0.25">
      <c r="A1505" s="2">
        <v>43</v>
      </c>
      <c r="B1505" s="2">
        <v>2</v>
      </c>
      <c r="C1505" s="2">
        <v>2</v>
      </c>
      <c r="D1505" s="2">
        <v>16</v>
      </c>
      <c r="E1505" s="2">
        <v>7.4460799999999994E-2</v>
      </c>
      <c r="F1505" t="str">
        <f t="shared" si="23"/>
        <v>Rural Restricted Access</v>
      </c>
    </row>
    <row r="1506" spans="1:6" hidden="1" x14ac:dyDescent="0.25">
      <c r="A1506" s="2">
        <v>43</v>
      </c>
      <c r="B1506" s="2">
        <v>2</v>
      </c>
      <c r="C1506" s="2">
        <v>2</v>
      </c>
      <c r="D1506" s="2">
        <v>17</v>
      </c>
      <c r="E1506" s="2">
        <v>7.4216500000000005E-2</v>
      </c>
      <c r="F1506" t="str">
        <f t="shared" si="23"/>
        <v>Rural Restricted Access</v>
      </c>
    </row>
    <row r="1507" spans="1:6" hidden="1" x14ac:dyDescent="0.25">
      <c r="A1507" s="2">
        <v>43</v>
      </c>
      <c r="B1507" s="2">
        <v>2</v>
      </c>
      <c r="C1507" s="2">
        <v>2</v>
      </c>
      <c r="D1507" s="2">
        <v>18</v>
      </c>
      <c r="E1507" s="2">
        <v>7.0009100000000005E-2</v>
      </c>
      <c r="F1507" t="str">
        <f t="shared" si="23"/>
        <v>Rural Restricted Access</v>
      </c>
    </row>
    <row r="1508" spans="1:6" hidden="1" x14ac:dyDescent="0.25">
      <c r="A1508" s="2">
        <v>43</v>
      </c>
      <c r="B1508" s="2">
        <v>2</v>
      </c>
      <c r="C1508" s="2">
        <v>2</v>
      </c>
      <c r="D1508" s="2">
        <v>19</v>
      </c>
      <c r="E1508" s="2">
        <v>6.1403800000000001E-2</v>
      </c>
      <c r="F1508" t="str">
        <f t="shared" si="23"/>
        <v>Rural Restricted Access</v>
      </c>
    </row>
    <row r="1509" spans="1:6" hidden="1" x14ac:dyDescent="0.25">
      <c r="A1509" s="2">
        <v>43</v>
      </c>
      <c r="B1509" s="2">
        <v>2</v>
      </c>
      <c r="C1509" s="2">
        <v>2</v>
      </c>
      <c r="D1509" s="2">
        <v>20</v>
      </c>
      <c r="E1509" s="2">
        <v>5.0504300000000002E-2</v>
      </c>
      <c r="F1509" t="str">
        <f t="shared" si="23"/>
        <v>Rural Restricted Access</v>
      </c>
    </row>
    <row r="1510" spans="1:6" hidden="1" x14ac:dyDescent="0.25">
      <c r="A1510" s="2">
        <v>43</v>
      </c>
      <c r="B1510" s="2">
        <v>2</v>
      </c>
      <c r="C1510" s="2">
        <v>2</v>
      </c>
      <c r="D1510" s="2">
        <v>21</v>
      </c>
      <c r="E1510" s="2">
        <v>4.1207199999999999E-2</v>
      </c>
      <c r="F1510" t="str">
        <f t="shared" si="23"/>
        <v>Rural Restricted Access</v>
      </c>
    </row>
    <row r="1511" spans="1:6" hidden="1" x14ac:dyDescent="0.25">
      <c r="A1511" s="2">
        <v>43</v>
      </c>
      <c r="B1511" s="2">
        <v>2</v>
      </c>
      <c r="C1511" s="2">
        <v>2</v>
      </c>
      <c r="D1511" s="2">
        <v>22</v>
      </c>
      <c r="E1511" s="2">
        <v>3.3637300000000002E-2</v>
      </c>
      <c r="F1511" t="str">
        <f t="shared" si="23"/>
        <v>Rural Restricted Access</v>
      </c>
    </row>
    <row r="1512" spans="1:6" hidden="1" x14ac:dyDescent="0.25">
      <c r="A1512" s="2">
        <v>43</v>
      </c>
      <c r="B1512" s="2">
        <v>2</v>
      </c>
      <c r="C1512" s="2">
        <v>2</v>
      </c>
      <c r="D1512" s="2">
        <v>23</v>
      </c>
      <c r="E1512" s="2">
        <v>2.6224299999999999E-2</v>
      </c>
      <c r="F1512" t="str">
        <f t="shared" si="23"/>
        <v>Rural Restricted Access</v>
      </c>
    </row>
    <row r="1513" spans="1:6" hidden="1" x14ac:dyDescent="0.25">
      <c r="A1513" s="2">
        <v>43</v>
      </c>
      <c r="B1513" s="2">
        <v>2</v>
      </c>
      <c r="C1513" s="2">
        <v>2</v>
      </c>
      <c r="D1513" s="2">
        <v>24</v>
      </c>
      <c r="E1513" s="2">
        <v>1.9166599999999999E-2</v>
      </c>
      <c r="F1513" t="str">
        <f t="shared" si="23"/>
        <v>Rural Restricted Access</v>
      </c>
    </row>
    <row r="1514" spans="1:6" hidden="1" x14ac:dyDescent="0.25">
      <c r="A1514" s="2">
        <v>43</v>
      </c>
      <c r="B1514" s="2">
        <v>2</v>
      </c>
      <c r="C1514" s="2">
        <v>5</v>
      </c>
      <c r="D1514" s="2">
        <v>1</v>
      </c>
      <c r="E1514" s="2">
        <v>1.07741E-2</v>
      </c>
      <c r="F1514" t="str">
        <f t="shared" si="23"/>
        <v>Rural Restricted Access</v>
      </c>
    </row>
    <row r="1515" spans="1:6" hidden="1" x14ac:dyDescent="0.25">
      <c r="A1515" s="2">
        <v>43</v>
      </c>
      <c r="B1515" s="2">
        <v>2</v>
      </c>
      <c r="C1515" s="2">
        <v>5</v>
      </c>
      <c r="D1515" s="2">
        <v>2</v>
      </c>
      <c r="E1515" s="2">
        <v>7.6437600000000003E-3</v>
      </c>
      <c r="F1515" t="str">
        <f t="shared" si="23"/>
        <v>Rural Restricted Access</v>
      </c>
    </row>
    <row r="1516" spans="1:6" hidden="1" x14ac:dyDescent="0.25">
      <c r="A1516" s="2">
        <v>43</v>
      </c>
      <c r="B1516" s="2">
        <v>2</v>
      </c>
      <c r="C1516" s="2">
        <v>5</v>
      </c>
      <c r="D1516" s="2">
        <v>3</v>
      </c>
      <c r="E1516" s="2">
        <v>6.5464099999999999E-3</v>
      </c>
      <c r="F1516" t="str">
        <f t="shared" si="23"/>
        <v>Rural Restricted Access</v>
      </c>
    </row>
    <row r="1517" spans="1:6" hidden="1" x14ac:dyDescent="0.25">
      <c r="A1517" s="2">
        <v>43</v>
      </c>
      <c r="B1517" s="2">
        <v>2</v>
      </c>
      <c r="C1517" s="2">
        <v>5</v>
      </c>
      <c r="D1517" s="2">
        <v>4</v>
      </c>
      <c r="E1517" s="2">
        <v>6.6348600000000002E-3</v>
      </c>
      <c r="F1517" t="str">
        <f t="shared" si="23"/>
        <v>Rural Restricted Access</v>
      </c>
    </row>
    <row r="1518" spans="1:6" hidden="1" x14ac:dyDescent="0.25">
      <c r="A1518" s="2">
        <v>43</v>
      </c>
      <c r="B1518" s="2">
        <v>2</v>
      </c>
      <c r="C1518" s="2">
        <v>5</v>
      </c>
      <c r="D1518" s="2">
        <v>5</v>
      </c>
      <c r="E1518" s="2">
        <v>9.5399899999999999E-3</v>
      </c>
      <c r="F1518" t="str">
        <f t="shared" si="23"/>
        <v>Rural Restricted Access</v>
      </c>
    </row>
    <row r="1519" spans="1:6" hidden="1" x14ac:dyDescent="0.25">
      <c r="A1519" s="2">
        <v>43</v>
      </c>
      <c r="B1519" s="2">
        <v>2</v>
      </c>
      <c r="C1519" s="2">
        <v>5</v>
      </c>
      <c r="D1519" s="2">
        <v>6</v>
      </c>
      <c r="E1519" s="2">
        <v>2.0055099999999999E-2</v>
      </c>
      <c r="F1519" t="str">
        <f t="shared" si="23"/>
        <v>Rural Restricted Access</v>
      </c>
    </row>
    <row r="1520" spans="1:6" hidden="1" x14ac:dyDescent="0.25">
      <c r="A1520" s="2">
        <v>43</v>
      </c>
      <c r="B1520" s="2">
        <v>2</v>
      </c>
      <c r="C1520" s="2">
        <v>5</v>
      </c>
      <c r="D1520" s="2">
        <v>7</v>
      </c>
      <c r="E1520" s="2">
        <v>4.1029499999999997E-2</v>
      </c>
      <c r="F1520" t="str">
        <f t="shared" si="23"/>
        <v>Rural Restricted Access</v>
      </c>
    </row>
    <row r="1521" spans="1:6" hidden="1" x14ac:dyDescent="0.25">
      <c r="A1521" s="2">
        <v>43</v>
      </c>
      <c r="B1521" s="2">
        <v>2</v>
      </c>
      <c r="C1521" s="2">
        <v>5</v>
      </c>
      <c r="D1521" s="2">
        <v>8</v>
      </c>
      <c r="E1521" s="2">
        <v>5.7972200000000002E-2</v>
      </c>
      <c r="F1521" t="str">
        <f t="shared" si="23"/>
        <v>Rural Restricted Access</v>
      </c>
    </row>
    <row r="1522" spans="1:6" hidden="1" x14ac:dyDescent="0.25">
      <c r="A1522" s="2">
        <v>43</v>
      </c>
      <c r="B1522" s="2">
        <v>2</v>
      </c>
      <c r="C1522" s="2">
        <v>5</v>
      </c>
      <c r="D1522" s="2">
        <v>9</v>
      </c>
      <c r="E1522" s="2">
        <v>5.3471100000000001E-2</v>
      </c>
      <c r="F1522" t="str">
        <f t="shared" si="23"/>
        <v>Rural Restricted Access</v>
      </c>
    </row>
    <row r="1523" spans="1:6" hidden="1" x14ac:dyDescent="0.25">
      <c r="A1523" s="2">
        <v>43</v>
      </c>
      <c r="B1523" s="2">
        <v>2</v>
      </c>
      <c r="C1523" s="2">
        <v>5</v>
      </c>
      <c r="D1523" s="2">
        <v>10</v>
      </c>
      <c r="E1523" s="2">
        <v>5.2547799999999999E-2</v>
      </c>
      <c r="F1523" t="str">
        <f t="shared" si="23"/>
        <v>Rural Restricted Access</v>
      </c>
    </row>
    <row r="1524" spans="1:6" hidden="1" x14ac:dyDescent="0.25">
      <c r="A1524" s="2">
        <v>43</v>
      </c>
      <c r="B1524" s="2">
        <v>2</v>
      </c>
      <c r="C1524" s="2">
        <v>5</v>
      </c>
      <c r="D1524" s="2">
        <v>11</v>
      </c>
      <c r="E1524" s="2">
        <v>5.5060699999999997E-2</v>
      </c>
      <c r="F1524" t="str">
        <f t="shared" si="23"/>
        <v>Rural Restricted Access</v>
      </c>
    </row>
    <row r="1525" spans="1:6" hidden="1" x14ac:dyDescent="0.25">
      <c r="A1525" s="2">
        <v>43</v>
      </c>
      <c r="B1525" s="2">
        <v>2</v>
      </c>
      <c r="C1525" s="2">
        <v>5</v>
      </c>
      <c r="D1525" s="2">
        <v>12</v>
      </c>
      <c r="E1525" s="2">
        <v>5.7674099999999999E-2</v>
      </c>
      <c r="F1525" t="str">
        <f t="shared" si="23"/>
        <v>Rural Restricted Access</v>
      </c>
    </row>
    <row r="1526" spans="1:6" hidden="1" x14ac:dyDescent="0.25">
      <c r="A1526" s="2">
        <v>43</v>
      </c>
      <c r="B1526" s="2">
        <v>2</v>
      </c>
      <c r="C1526" s="2">
        <v>5</v>
      </c>
      <c r="D1526" s="2">
        <v>13</v>
      </c>
      <c r="E1526" s="2">
        <v>5.9142899999999998E-2</v>
      </c>
      <c r="F1526" t="str">
        <f t="shared" si="23"/>
        <v>Rural Restricted Access</v>
      </c>
    </row>
    <row r="1527" spans="1:6" hidden="1" x14ac:dyDescent="0.25">
      <c r="A1527" s="2">
        <v>43</v>
      </c>
      <c r="B1527" s="2">
        <v>2</v>
      </c>
      <c r="C1527" s="2">
        <v>5</v>
      </c>
      <c r="D1527" s="2">
        <v>14</v>
      </c>
      <c r="E1527" s="2">
        <v>6.0801899999999999E-2</v>
      </c>
      <c r="F1527" t="str">
        <f t="shared" si="23"/>
        <v>Rural Restricted Access</v>
      </c>
    </row>
    <row r="1528" spans="1:6" hidden="1" x14ac:dyDescent="0.25">
      <c r="A1528" s="2">
        <v>43</v>
      </c>
      <c r="B1528" s="2">
        <v>2</v>
      </c>
      <c r="C1528" s="2">
        <v>5</v>
      </c>
      <c r="D1528" s="2">
        <v>15</v>
      </c>
      <c r="E1528" s="2">
        <v>6.5298499999999995E-2</v>
      </c>
      <c r="F1528" t="str">
        <f t="shared" si="23"/>
        <v>Rural Restricted Access</v>
      </c>
    </row>
    <row r="1529" spans="1:6" hidden="1" x14ac:dyDescent="0.25">
      <c r="A1529" s="2">
        <v>43</v>
      </c>
      <c r="B1529" s="2">
        <v>2</v>
      </c>
      <c r="C1529" s="2">
        <v>5</v>
      </c>
      <c r="D1529" s="2">
        <v>16</v>
      </c>
      <c r="E1529" s="2">
        <v>7.2608199999999998E-2</v>
      </c>
      <c r="F1529" t="str">
        <f t="shared" si="23"/>
        <v>Rural Restricted Access</v>
      </c>
    </row>
    <row r="1530" spans="1:6" hidden="1" x14ac:dyDescent="0.25">
      <c r="A1530" s="2">
        <v>43</v>
      </c>
      <c r="B1530" s="2">
        <v>2</v>
      </c>
      <c r="C1530" s="2">
        <v>5</v>
      </c>
      <c r="D1530" s="2">
        <v>17</v>
      </c>
      <c r="E1530" s="2">
        <v>7.7381699999999998E-2</v>
      </c>
      <c r="F1530" t="str">
        <f t="shared" si="23"/>
        <v>Rural Restricted Access</v>
      </c>
    </row>
    <row r="1531" spans="1:6" hidden="1" x14ac:dyDescent="0.25">
      <c r="A1531" s="2">
        <v>43</v>
      </c>
      <c r="B1531" s="2">
        <v>2</v>
      </c>
      <c r="C1531" s="2">
        <v>5</v>
      </c>
      <c r="D1531" s="2">
        <v>18</v>
      </c>
      <c r="E1531" s="2">
        <v>7.5481599999999996E-2</v>
      </c>
      <c r="F1531" t="str">
        <f t="shared" si="23"/>
        <v>Rural Restricted Access</v>
      </c>
    </row>
    <row r="1532" spans="1:6" hidden="1" x14ac:dyDescent="0.25">
      <c r="A1532" s="2">
        <v>43</v>
      </c>
      <c r="B1532" s="2">
        <v>2</v>
      </c>
      <c r="C1532" s="2">
        <v>5</v>
      </c>
      <c r="D1532" s="2">
        <v>19</v>
      </c>
      <c r="E1532" s="2">
        <v>5.8705899999999998E-2</v>
      </c>
      <c r="F1532" t="str">
        <f t="shared" si="23"/>
        <v>Rural Restricted Access</v>
      </c>
    </row>
    <row r="1533" spans="1:6" hidden="1" x14ac:dyDescent="0.25">
      <c r="A1533" s="2">
        <v>43</v>
      </c>
      <c r="B1533" s="2">
        <v>2</v>
      </c>
      <c r="C1533" s="2">
        <v>5</v>
      </c>
      <c r="D1533" s="2">
        <v>20</v>
      </c>
      <c r="E1533" s="2">
        <v>4.3986400000000002E-2</v>
      </c>
      <c r="F1533" t="str">
        <f t="shared" si="23"/>
        <v>Rural Restricted Access</v>
      </c>
    </row>
    <row r="1534" spans="1:6" hidden="1" x14ac:dyDescent="0.25">
      <c r="A1534" s="2">
        <v>43</v>
      </c>
      <c r="B1534" s="2">
        <v>2</v>
      </c>
      <c r="C1534" s="2">
        <v>5</v>
      </c>
      <c r="D1534" s="2">
        <v>21</v>
      </c>
      <c r="E1534" s="2">
        <v>3.5730900000000003E-2</v>
      </c>
      <c r="F1534" t="str">
        <f t="shared" si="23"/>
        <v>Rural Restricted Access</v>
      </c>
    </row>
    <row r="1535" spans="1:6" hidden="1" x14ac:dyDescent="0.25">
      <c r="A1535" s="2">
        <v>43</v>
      </c>
      <c r="B1535" s="2">
        <v>2</v>
      </c>
      <c r="C1535" s="2">
        <v>5</v>
      </c>
      <c r="D1535" s="2">
        <v>22</v>
      </c>
      <c r="E1535" s="2">
        <v>3.0742800000000001E-2</v>
      </c>
      <c r="F1535" t="str">
        <f t="shared" si="23"/>
        <v>Rural Restricted Access</v>
      </c>
    </row>
    <row r="1536" spans="1:6" hidden="1" x14ac:dyDescent="0.25">
      <c r="A1536" s="2">
        <v>43</v>
      </c>
      <c r="B1536" s="2">
        <v>2</v>
      </c>
      <c r="C1536" s="2">
        <v>5</v>
      </c>
      <c r="D1536" s="2">
        <v>23</v>
      </c>
      <c r="E1536" s="2">
        <v>2.3852100000000001E-2</v>
      </c>
      <c r="F1536" t="str">
        <f t="shared" si="23"/>
        <v>Rural Restricted Access</v>
      </c>
    </row>
    <row r="1537" spans="1:6" hidden="1" x14ac:dyDescent="0.25">
      <c r="A1537" s="2">
        <v>43</v>
      </c>
      <c r="B1537" s="2">
        <v>2</v>
      </c>
      <c r="C1537" s="2">
        <v>5</v>
      </c>
      <c r="D1537" s="2">
        <v>24</v>
      </c>
      <c r="E1537" s="2">
        <v>1.7317699999999998E-2</v>
      </c>
      <c r="F1537" t="str">
        <f t="shared" si="23"/>
        <v>Rural Restricted Access</v>
      </c>
    </row>
    <row r="1538" spans="1:6" hidden="1" x14ac:dyDescent="0.25">
      <c r="A1538" s="2">
        <v>43</v>
      </c>
      <c r="B1538" s="2">
        <v>3</v>
      </c>
      <c r="C1538" s="2">
        <v>2</v>
      </c>
      <c r="D1538" s="2">
        <v>1</v>
      </c>
      <c r="E1538" s="2">
        <v>1.64213E-2</v>
      </c>
      <c r="F1538" t="str">
        <f t="shared" ref="F1538:F1601" si="24">IF(B1538=$G$2,$H$2,IF(B1538=$G$3,$H$3,IF(B1538=$G$4,$H$4,IF(B1538=$G$5,$H$5,IF(B1538=$G$6,$H$6,"other")))))</f>
        <v>Rural Unrestricted Access</v>
      </c>
    </row>
    <row r="1539" spans="1:6" hidden="1" x14ac:dyDescent="0.25">
      <c r="A1539" s="2">
        <v>43</v>
      </c>
      <c r="B1539" s="2">
        <v>3</v>
      </c>
      <c r="C1539" s="2">
        <v>2</v>
      </c>
      <c r="D1539" s="2">
        <v>2</v>
      </c>
      <c r="E1539" s="2">
        <v>1.11921E-2</v>
      </c>
      <c r="F1539" t="str">
        <f t="shared" si="24"/>
        <v>Rural Unrestricted Access</v>
      </c>
    </row>
    <row r="1540" spans="1:6" hidden="1" x14ac:dyDescent="0.25">
      <c r="A1540" s="2">
        <v>43</v>
      </c>
      <c r="B1540" s="2">
        <v>3</v>
      </c>
      <c r="C1540" s="2">
        <v>2</v>
      </c>
      <c r="D1540" s="2">
        <v>3</v>
      </c>
      <c r="E1540" s="2">
        <v>8.5415000000000005E-3</v>
      </c>
      <c r="F1540" t="str">
        <f t="shared" si="24"/>
        <v>Rural Unrestricted Access</v>
      </c>
    </row>
    <row r="1541" spans="1:6" hidden="1" x14ac:dyDescent="0.25">
      <c r="A1541" s="2">
        <v>43</v>
      </c>
      <c r="B1541" s="2">
        <v>3</v>
      </c>
      <c r="C1541" s="2">
        <v>2</v>
      </c>
      <c r="D1541" s="2">
        <v>4</v>
      </c>
      <c r="E1541" s="2">
        <v>6.7932799999999996E-3</v>
      </c>
      <c r="F1541" t="str">
        <f t="shared" si="24"/>
        <v>Rural Unrestricted Access</v>
      </c>
    </row>
    <row r="1542" spans="1:6" hidden="1" x14ac:dyDescent="0.25">
      <c r="A1542" s="2">
        <v>43</v>
      </c>
      <c r="B1542" s="2">
        <v>3</v>
      </c>
      <c r="C1542" s="2">
        <v>2</v>
      </c>
      <c r="D1542" s="2">
        <v>5</v>
      </c>
      <c r="E1542" s="2">
        <v>7.2189400000000001E-3</v>
      </c>
      <c r="F1542" t="str">
        <f t="shared" si="24"/>
        <v>Rural Unrestricted Access</v>
      </c>
    </row>
    <row r="1543" spans="1:6" hidden="1" x14ac:dyDescent="0.25">
      <c r="A1543" s="2">
        <v>43</v>
      </c>
      <c r="B1543" s="2">
        <v>3</v>
      </c>
      <c r="C1543" s="2">
        <v>2</v>
      </c>
      <c r="D1543" s="2">
        <v>6</v>
      </c>
      <c r="E1543" s="2">
        <v>1.07619E-2</v>
      </c>
      <c r="F1543" t="str">
        <f t="shared" si="24"/>
        <v>Rural Unrestricted Access</v>
      </c>
    </row>
    <row r="1544" spans="1:6" hidden="1" x14ac:dyDescent="0.25">
      <c r="A1544" s="2">
        <v>43</v>
      </c>
      <c r="B1544" s="2">
        <v>3</v>
      </c>
      <c r="C1544" s="2">
        <v>2</v>
      </c>
      <c r="D1544" s="2">
        <v>7</v>
      </c>
      <c r="E1544" s="2">
        <v>1.7680000000000001E-2</v>
      </c>
      <c r="F1544" t="str">
        <f t="shared" si="24"/>
        <v>Rural Unrestricted Access</v>
      </c>
    </row>
    <row r="1545" spans="1:6" hidden="1" x14ac:dyDescent="0.25">
      <c r="A1545" s="2">
        <v>43</v>
      </c>
      <c r="B1545" s="2">
        <v>3</v>
      </c>
      <c r="C1545" s="2">
        <v>2</v>
      </c>
      <c r="D1545" s="2">
        <v>8</v>
      </c>
      <c r="E1545" s="2">
        <v>2.6875099999999999E-2</v>
      </c>
      <c r="F1545" t="str">
        <f t="shared" si="24"/>
        <v>Rural Unrestricted Access</v>
      </c>
    </row>
    <row r="1546" spans="1:6" hidden="1" x14ac:dyDescent="0.25">
      <c r="A1546" s="2">
        <v>43</v>
      </c>
      <c r="B1546" s="2">
        <v>3</v>
      </c>
      <c r="C1546" s="2">
        <v>2</v>
      </c>
      <c r="D1546" s="2">
        <v>9</v>
      </c>
      <c r="E1546" s="2">
        <v>3.8658699999999997E-2</v>
      </c>
      <c r="F1546" t="str">
        <f t="shared" si="24"/>
        <v>Rural Unrestricted Access</v>
      </c>
    </row>
    <row r="1547" spans="1:6" hidden="1" x14ac:dyDescent="0.25">
      <c r="A1547" s="2">
        <v>43</v>
      </c>
      <c r="B1547" s="2">
        <v>3</v>
      </c>
      <c r="C1547" s="2">
        <v>2</v>
      </c>
      <c r="D1547" s="2">
        <v>10</v>
      </c>
      <c r="E1547" s="2">
        <v>5.2238899999999998E-2</v>
      </c>
      <c r="F1547" t="str">
        <f t="shared" si="24"/>
        <v>Rural Unrestricted Access</v>
      </c>
    </row>
    <row r="1548" spans="1:6" hidden="1" x14ac:dyDescent="0.25">
      <c r="A1548" s="2">
        <v>43</v>
      </c>
      <c r="B1548" s="2">
        <v>3</v>
      </c>
      <c r="C1548" s="2">
        <v>2</v>
      </c>
      <c r="D1548" s="2">
        <v>11</v>
      </c>
      <c r="E1548" s="2">
        <v>6.3173900000000005E-2</v>
      </c>
      <c r="F1548" t="str">
        <f t="shared" si="24"/>
        <v>Rural Unrestricted Access</v>
      </c>
    </row>
    <row r="1549" spans="1:6" hidden="1" x14ac:dyDescent="0.25">
      <c r="A1549" s="2">
        <v>43</v>
      </c>
      <c r="B1549" s="2">
        <v>3</v>
      </c>
      <c r="C1549" s="2">
        <v>2</v>
      </c>
      <c r="D1549" s="2">
        <v>12</v>
      </c>
      <c r="E1549" s="2">
        <v>6.9943500000000006E-2</v>
      </c>
      <c r="F1549" t="str">
        <f t="shared" si="24"/>
        <v>Rural Unrestricted Access</v>
      </c>
    </row>
    <row r="1550" spans="1:6" hidden="1" x14ac:dyDescent="0.25">
      <c r="A1550" s="2">
        <v>43</v>
      </c>
      <c r="B1550" s="2">
        <v>3</v>
      </c>
      <c r="C1550" s="2">
        <v>2</v>
      </c>
      <c r="D1550" s="2">
        <v>13</v>
      </c>
      <c r="E1550" s="2">
        <v>7.2933200000000004E-2</v>
      </c>
      <c r="F1550" t="str">
        <f t="shared" si="24"/>
        <v>Rural Unrestricted Access</v>
      </c>
    </row>
    <row r="1551" spans="1:6" hidden="1" x14ac:dyDescent="0.25">
      <c r="A1551" s="2">
        <v>43</v>
      </c>
      <c r="B1551" s="2">
        <v>3</v>
      </c>
      <c r="C1551" s="2">
        <v>2</v>
      </c>
      <c r="D1551" s="2">
        <v>14</v>
      </c>
      <c r="E1551" s="2">
        <v>7.3121800000000001E-2</v>
      </c>
      <c r="F1551" t="str">
        <f t="shared" si="24"/>
        <v>Rural Unrestricted Access</v>
      </c>
    </row>
    <row r="1552" spans="1:6" hidden="1" x14ac:dyDescent="0.25">
      <c r="A1552" s="2">
        <v>43</v>
      </c>
      <c r="B1552" s="2">
        <v>3</v>
      </c>
      <c r="C1552" s="2">
        <v>2</v>
      </c>
      <c r="D1552" s="2">
        <v>15</v>
      </c>
      <c r="E1552" s="2">
        <v>7.3615899999999998E-2</v>
      </c>
      <c r="F1552" t="str">
        <f t="shared" si="24"/>
        <v>Rural Unrestricted Access</v>
      </c>
    </row>
    <row r="1553" spans="1:6" hidden="1" x14ac:dyDescent="0.25">
      <c r="A1553" s="2">
        <v>43</v>
      </c>
      <c r="B1553" s="2">
        <v>3</v>
      </c>
      <c r="C1553" s="2">
        <v>2</v>
      </c>
      <c r="D1553" s="2">
        <v>16</v>
      </c>
      <c r="E1553" s="2">
        <v>7.4460799999999994E-2</v>
      </c>
      <c r="F1553" t="str">
        <f t="shared" si="24"/>
        <v>Rural Unrestricted Access</v>
      </c>
    </row>
    <row r="1554" spans="1:6" hidden="1" x14ac:dyDescent="0.25">
      <c r="A1554" s="2">
        <v>43</v>
      </c>
      <c r="B1554" s="2">
        <v>3</v>
      </c>
      <c r="C1554" s="2">
        <v>2</v>
      </c>
      <c r="D1554" s="2">
        <v>17</v>
      </c>
      <c r="E1554" s="2">
        <v>7.4216500000000005E-2</v>
      </c>
      <c r="F1554" t="str">
        <f t="shared" si="24"/>
        <v>Rural Unrestricted Access</v>
      </c>
    </row>
    <row r="1555" spans="1:6" hidden="1" x14ac:dyDescent="0.25">
      <c r="A1555" s="2">
        <v>43</v>
      </c>
      <c r="B1555" s="2">
        <v>3</v>
      </c>
      <c r="C1555" s="2">
        <v>2</v>
      </c>
      <c r="D1555" s="2">
        <v>18</v>
      </c>
      <c r="E1555" s="2">
        <v>7.0009100000000005E-2</v>
      </c>
      <c r="F1555" t="str">
        <f t="shared" si="24"/>
        <v>Rural Unrestricted Access</v>
      </c>
    </row>
    <row r="1556" spans="1:6" hidden="1" x14ac:dyDescent="0.25">
      <c r="A1556" s="2">
        <v>43</v>
      </c>
      <c r="B1556" s="2">
        <v>3</v>
      </c>
      <c r="C1556" s="2">
        <v>2</v>
      </c>
      <c r="D1556" s="2">
        <v>19</v>
      </c>
      <c r="E1556" s="2">
        <v>6.1403800000000001E-2</v>
      </c>
      <c r="F1556" t="str">
        <f t="shared" si="24"/>
        <v>Rural Unrestricted Access</v>
      </c>
    </row>
    <row r="1557" spans="1:6" hidden="1" x14ac:dyDescent="0.25">
      <c r="A1557" s="2">
        <v>43</v>
      </c>
      <c r="B1557" s="2">
        <v>3</v>
      </c>
      <c r="C1557" s="2">
        <v>2</v>
      </c>
      <c r="D1557" s="2">
        <v>20</v>
      </c>
      <c r="E1557" s="2">
        <v>5.0504300000000002E-2</v>
      </c>
      <c r="F1557" t="str">
        <f t="shared" si="24"/>
        <v>Rural Unrestricted Access</v>
      </c>
    </row>
    <row r="1558" spans="1:6" hidden="1" x14ac:dyDescent="0.25">
      <c r="A1558" s="2">
        <v>43</v>
      </c>
      <c r="B1558" s="2">
        <v>3</v>
      </c>
      <c r="C1558" s="2">
        <v>2</v>
      </c>
      <c r="D1558" s="2">
        <v>21</v>
      </c>
      <c r="E1558" s="2">
        <v>4.1207199999999999E-2</v>
      </c>
      <c r="F1558" t="str">
        <f t="shared" si="24"/>
        <v>Rural Unrestricted Access</v>
      </c>
    </row>
    <row r="1559" spans="1:6" hidden="1" x14ac:dyDescent="0.25">
      <c r="A1559" s="2">
        <v>43</v>
      </c>
      <c r="B1559" s="2">
        <v>3</v>
      </c>
      <c r="C1559" s="2">
        <v>2</v>
      </c>
      <c r="D1559" s="2">
        <v>22</v>
      </c>
      <c r="E1559" s="2">
        <v>3.3637300000000002E-2</v>
      </c>
      <c r="F1559" t="str">
        <f t="shared" si="24"/>
        <v>Rural Unrestricted Access</v>
      </c>
    </row>
    <row r="1560" spans="1:6" hidden="1" x14ac:dyDescent="0.25">
      <c r="A1560" s="2">
        <v>43</v>
      </c>
      <c r="B1560" s="2">
        <v>3</v>
      </c>
      <c r="C1560" s="2">
        <v>2</v>
      </c>
      <c r="D1560" s="2">
        <v>23</v>
      </c>
      <c r="E1560" s="2">
        <v>2.6224299999999999E-2</v>
      </c>
      <c r="F1560" t="str">
        <f t="shared" si="24"/>
        <v>Rural Unrestricted Access</v>
      </c>
    </row>
    <row r="1561" spans="1:6" hidden="1" x14ac:dyDescent="0.25">
      <c r="A1561" s="2">
        <v>43</v>
      </c>
      <c r="B1561" s="2">
        <v>3</v>
      </c>
      <c r="C1561" s="2">
        <v>2</v>
      </c>
      <c r="D1561" s="2">
        <v>24</v>
      </c>
      <c r="E1561" s="2">
        <v>1.9166599999999999E-2</v>
      </c>
      <c r="F1561" t="str">
        <f t="shared" si="24"/>
        <v>Rural Unrestricted Access</v>
      </c>
    </row>
    <row r="1562" spans="1:6" hidden="1" x14ac:dyDescent="0.25">
      <c r="A1562" s="2">
        <v>43</v>
      </c>
      <c r="B1562" s="2">
        <v>3</v>
      </c>
      <c r="C1562" s="2">
        <v>5</v>
      </c>
      <c r="D1562" s="2">
        <v>1</v>
      </c>
      <c r="E1562" s="2">
        <v>1.07741E-2</v>
      </c>
      <c r="F1562" t="str">
        <f t="shared" si="24"/>
        <v>Rural Unrestricted Access</v>
      </c>
    </row>
    <row r="1563" spans="1:6" hidden="1" x14ac:dyDescent="0.25">
      <c r="A1563" s="2">
        <v>43</v>
      </c>
      <c r="B1563" s="2">
        <v>3</v>
      </c>
      <c r="C1563" s="2">
        <v>5</v>
      </c>
      <c r="D1563" s="2">
        <v>2</v>
      </c>
      <c r="E1563" s="2">
        <v>7.6437600000000003E-3</v>
      </c>
      <c r="F1563" t="str">
        <f t="shared" si="24"/>
        <v>Rural Unrestricted Access</v>
      </c>
    </row>
    <row r="1564" spans="1:6" hidden="1" x14ac:dyDescent="0.25">
      <c r="A1564" s="2">
        <v>43</v>
      </c>
      <c r="B1564" s="2">
        <v>3</v>
      </c>
      <c r="C1564" s="2">
        <v>5</v>
      </c>
      <c r="D1564" s="2">
        <v>3</v>
      </c>
      <c r="E1564" s="2">
        <v>6.5464099999999999E-3</v>
      </c>
      <c r="F1564" t="str">
        <f t="shared" si="24"/>
        <v>Rural Unrestricted Access</v>
      </c>
    </row>
    <row r="1565" spans="1:6" hidden="1" x14ac:dyDescent="0.25">
      <c r="A1565" s="2">
        <v>43</v>
      </c>
      <c r="B1565" s="2">
        <v>3</v>
      </c>
      <c r="C1565" s="2">
        <v>5</v>
      </c>
      <c r="D1565" s="2">
        <v>4</v>
      </c>
      <c r="E1565" s="2">
        <v>6.6348600000000002E-3</v>
      </c>
      <c r="F1565" t="str">
        <f t="shared" si="24"/>
        <v>Rural Unrestricted Access</v>
      </c>
    </row>
    <row r="1566" spans="1:6" hidden="1" x14ac:dyDescent="0.25">
      <c r="A1566" s="2">
        <v>43</v>
      </c>
      <c r="B1566" s="2">
        <v>3</v>
      </c>
      <c r="C1566" s="2">
        <v>5</v>
      </c>
      <c r="D1566" s="2">
        <v>5</v>
      </c>
      <c r="E1566" s="2">
        <v>9.5399899999999999E-3</v>
      </c>
      <c r="F1566" t="str">
        <f t="shared" si="24"/>
        <v>Rural Unrestricted Access</v>
      </c>
    </row>
    <row r="1567" spans="1:6" hidden="1" x14ac:dyDescent="0.25">
      <c r="A1567" s="2">
        <v>43</v>
      </c>
      <c r="B1567" s="2">
        <v>3</v>
      </c>
      <c r="C1567" s="2">
        <v>5</v>
      </c>
      <c r="D1567" s="2">
        <v>6</v>
      </c>
      <c r="E1567" s="2">
        <v>2.0055099999999999E-2</v>
      </c>
      <c r="F1567" t="str">
        <f t="shared" si="24"/>
        <v>Rural Unrestricted Access</v>
      </c>
    </row>
    <row r="1568" spans="1:6" hidden="1" x14ac:dyDescent="0.25">
      <c r="A1568" s="2">
        <v>43</v>
      </c>
      <c r="B1568" s="2">
        <v>3</v>
      </c>
      <c r="C1568" s="2">
        <v>5</v>
      </c>
      <c r="D1568" s="2">
        <v>7</v>
      </c>
      <c r="E1568" s="2">
        <v>4.1029499999999997E-2</v>
      </c>
      <c r="F1568" t="str">
        <f t="shared" si="24"/>
        <v>Rural Unrestricted Access</v>
      </c>
    </row>
    <row r="1569" spans="1:6" hidden="1" x14ac:dyDescent="0.25">
      <c r="A1569" s="2">
        <v>43</v>
      </c>
      <c r="B1569" s="2">
        <v>3</v>
      </c>
      <c r="C1569" s="2">
        <v>5</v>
      </c>
      <c r="D1569" s="2">
        <v>8</v>
      </c>
      <c r="E1569" s="2">
        <v>5.7972200000000002E-2</v>
      </c>
      <c r="F1569" t="str">
        <f t="shared" si="24"/>
        <v>Rural Unrestricted Access</v>
      </c>
    </row>
    <row r="1570" spans="1:6" hidden="1" x14ac:dyDescent="0.25">
      <c r="A1570" s="2">
        <v>43</v>
      </c>
      <c r="B1570" s="2">
        <v>3</v>
      </c>
      <c r="C1570" s="2">
        <v>5</v>
      </c>
      <c r="D1570" s="2">
        <v>9</v>
      </c>
      <c r="E1570" s="2">
        <v>5.3471100000000001E-2</v>
      </c>
      <c r="F1570" t="str">
        <f t="shared" si="24"/>
        <v>Rural Unrestricted Access</v>
      </c>
    </row>
    <row r="1571" spans="1:6" hidden="1" x14ac:dyDescent="0.25">
      <c r="A1571" s="2">
        <v>43</v>
      </c>
      <c r="B1571" s="2">
        <v>3</v>
      </c>
      <c r="C1571" s="2">
        <v>5</v>
      </c>
      <c r="D1571" s="2">
        <v>10</v>
      </c>
      <c r="E1571" s="2">
        <v>5.2547799999999999E-2</v>
      </c>
      <c r="F1571" t="str">
        <f t="shared" si="24"/>
        <v>Rural Unrestricted Access</v>
      </c>
    </row>
    <row r="1572" spans="1:6" hidden="1" x14ac:dyDescent="0.25">
      <c r="A1572" s="2">
        <v>43</v>
      </c>
      <c r="B1572" s="2">
        <v>3</v>
      </c>
      <c r="C1572" s="2">
        <v>5</v>
      </c>
      <c r="D1572" s="2">
        <v>11</v>
      </c>
      <c r="E1572" s="2">
        <v>5.5060699999999997E-2</v>
      </c>
      <c r="F1572" t="str">
        <f t="shared" si="24"/>
        <v>Rural Unrestricted Access</v>
      </c>
    </row>
    <row r="1573" spans="1:6" hidden="1" x14ac:dyDescent="0.25">
      <c r="A1573" s="2">
        <v>43</v>
      </c>
      <c r="B1573" s="2">
        <v>3</v>
      </c>
      <c r="C1573" s="2">
        <v>5</v>
      </c>
      <c r="D1573" s="2">
        <v>12</v>
      </c>
      <c r="E1573" s="2">
        <v>5.7674099999999999E-2</v>
      </c>
      <c r="F1573" t="str">
        <f t="shared" si="24"/>
        <v>Rural Unrestricted Access</v>
      </c>
    </row>
    <row r="1574" spans="1:6" hidden="1" x14ac:dyDescent="0.25">
      <c r="A1574" s="2">
        <v>43</v>
      </c>
      <c r="B1574" s="2">
        <v>3</v>
      </c>
      <c r="C1574" s="2">
        <v>5</v>
      </c>
      <c r="D1574" s="2">
        <v>13</v>
      </c>
      <c r="E1574" s="2">
        <v>5.9142899999999998E-2</v>
      </c>
      <c r="F1574" t="str">
        <f t="shared" si="24"/>
        <v>Rural Unrestricted Access</v>
      </c>
    </row>
    <row r="1575" spans="1:6" hidden="1" x14ac:dyDescent="0.25">
      <c r="A1575" s="2">
        <v>43</v>
      </c>
      <c r="B1575" s="2">
        <v>3</v>
      </c>
      <c r="C1575" s="2">
        <v>5</v>
      </c>
      <c r="D1575" s="2">
        <v>14</v>
      </c>
      <c r="E1575" s="2">
        <v>6.0801899999999999E-2</v>
      </c>
      <c r="F1575" t="str">
        <f t="shared" si="24"/>
        <v>Rural Unrestricted Access</v>
      </c>
    </row>
    <row r="1576" spans="1:6" hidden="1" x14ac:dyDescent="0.25">
      <c r="A1576" s="2">
        <v>43</v>
      </c>
      <c r="B1576" s="2">
        <v>3</v>
      </c>
      <c r="C1576" s="2">
        <v>5</v>
      </c>
      <c r="D1576" s="2">
        <v>15</v>
      </c>
      <c r="E1576" s="2">
        <v>6.5298499999999995E-2</v>
      </c>
      <c r="F1576" t="str">
        <f t="shared" si="24"/>
        <v>Rural Unrestricted Access</v>
      </c>
    </row>
    <row r="1577" spans="1:6" hidden="1" x14ac:dyDescent="0.25">
      <c r="A1577" s="2">
        <v>43</v>
      </c>
      <c r="B1577" s="2">
        <v>3</v>
      </c>
      <c r="C1577" s="2">
        <v>5</v>
      </c>
      <c r="D1577" s="2">
        <v>16</v>
      </c>
      <c r="E1577" s="2">
        <v>7.2608199999999998E-2</v>
      </c>
      <c r="F1577" t="str">
        <f t="shared" si="24"/>
        <v>Rural Unrestricted Access</v>
      </c>
    </row>
    <row r="1578" spans="1:6" hidden="1" x14ac:dyDescent="0.25">
      <c r="A1578" s="2">
        <v>43</v>
      </c>
      <c r="B1578" s="2">
        <v>3</v>
      </c>
      <c r="C1578" s="2">
        <v>5</v>
      </c>
      <c r="D1578" s="2">
        <v>17</v>
      </c>
      <c r="E1578" s="2">
        <v>7.7381699999999998E-2</v>
      </c>
      <c r="F1578" t="str">
        <f t="shared" si="24"/>
        <v>Rural Unrestricted Access</v>
      </c>
    </row>
    <row r="1579" spans="1:6" hidden="1" x14ac:dyDescent="0.25">
      <c r="A1579" s="2">
        <v>43</v>
      </c>
      <c r="B1579" s="2">
        <v>3</v>
      </c>
      <c r="C1579" s="2">
        <v>5</v>
      </c>
      <c r="D1579" s="2">
        <v>18</v>
      </c>
      <c r="E1579" s="2">
        <v>7.5481599999999996E-2</v>
      </c>
      <c r="F1579" t="str">
        <f t="shared" si="24"/>
        <v>Rural Unrestricted Access</v>
      </c>
    </row>
    <row r="1580" spans="1:6" hidden="1" x14ac:dyDescent="0.25">
      <c r="A1580" s="2">
        <v>43</v>
      </c>
      <c r="B1580" s="2">
        <v>3</v>
      </c>
      <c r="C1580" s="2">
        <v>5</v>
      </c>
      <c r="D1580" s="2">
        <v>19</v>
      </c>
      <c r="E1580" s="2">
        <v>5.8705899999999998E-2</v>
      </c>
      <c r="F1580" t="str">
        <f t="shared" si="24"/>
        <v>Rural Unrestricted Access</v>
      </c>
    </row>
    <row r="1581" spans="1:6" hidden="1" x14ac:dyDescent="0.25">
      <c r="A1581" s="2">
        <v>43</v>
      </c>
      <c r="B1581" s="2">
        <v>3</v>
      </c>
      <c r="C1581" s="2">
        <v>5</v>
      </c>
      <c r="D1581" s="2">
        <v>20</v>
      </c>
      <c r="E1581" s="2">
        <v>4.3986400000000002E-2</v>
      </c>
      <c r="F1581" t="str">
        <f t="shared" si="24"/>
        <v>Rural Unrestricted Access</v>
      </c>
    </row>
    <row r="1582" spans="1:6" hidden="1" x14ac:dyDescent="0.25">
      <c r="A1582" s="2">
        <v>43</v>
      </c>
      <c r="B1582" s="2">
        <v>3</v>
      </c>
      <c r="C1582" s="2">
        <v>5</v>
      </c>
      <c r="D1582" s="2">
        <v>21</v>
      </c>
      <c r="E1582" s="2">
        <v>3.5730900000000003E-2</v>
      </c>
      <c r="F1582" t="str">
        <f t="shared" si="24"/>
        <v>Rural Unrestricted Access</v>
      </c>
    </row>
    <row r="1583" spans="1:6" hidden="1" x14ac:dyDescent="0.25">
      <c r="A1583" s="2">
        <v>43</v>
      </c>
      <c r="B1583" s="2">
        <v>3</v>
      </c>
      <c r="C1583" s="2">
        <v>5</v>
      </c>
      <c r="D1583" s="2">
        <v>22</v>
      </c>
      <c r="E1583" s="2">
        <v>3.0742800000000001E-2</v>
      </c>
      <c r="F1583" t="str">
        <f t="shared" si="24"/>
        <v>Rural Unrestricted Access</v>
      </c>
    </row>
    <row r="1584" spans="1:6" hidden="1" x14ac:dyDescent="0.25">
      <c r="A1584" s="2">
        <v>43</v>
      </c>
      <c r="B1584" s="2">
        <v>3</v>
      </c>
      <c r="C1584" s="2">
        <v>5</v>
      </c>
      <c r="D1584" s="2">
        <v>23</v>
      </c>
      <c r="E1584" s="2">
        <v>2.3852100000000001E-2</v>
      </c>
      <c r="F1584" t="str">
        <f t="shared" si="24"/>
        <v>Rural Unrestricted Access</v>
      </c>
    </row>
    <row r="1585" spans="1:6" hidden="1" x14ac:dyDescent="0.25">
      <c r="A1585" s="2">
        <v>43</v>
      </c>
      <c r="B1585" s="2">
        <v>3</v>
      </c>
      <c r="C1585" s="2">
        <v>5</v>
      </c>
      <c r="D1585" s="2">
        <v>24</v>
      </c>
      <c r="E1585" s="2">
        <v>1.7317699999999998E-2</v>
      </c>
      <c r="F1585" t="str">
        <f t="shared" si="24"/>
        <v>Rural Unrestricted Access</v>
      </c>
    </row>
    <row r="1586" spans="1:6" hidden="1" x14ac:dyDescent="0.25">
      <c r="A1586" s="2">
        <v>43</v>
      </c>
      <c r="B1586" s="2">
        <v>4</v>
      </c>
      <c r="C1586" s="2">
        <v>2</v>
      </c>
      <c r="D1586" s="2">
        <v>1</v>
      </c>
      <c r="E1586" s="2">
        <v>2.1473900000000001E-2</v>
      </c>
      <c r="F1586" t="str">
        <f t="shared" si="24"/>
        <v>Urban Restricted Access</v>
      </c>
    </row>
    <row r="1587" spans="1:6" hidden="1" x14ac:dyDescent="0.25">
      <c r="A1587" s="2">
        <v>43</v>
      </c>
      <c r="B1587" s="2">
        <v>4</v>
      </c>
      <c r="C1587" s="2">
        <v>2</v>
      </c>
      <c r="D1587" s="2">
        <v>2</v>
      </c>
      <c r="E1587" s="2">
        <v>1.44428E-2</v>
      </c>
      <c r="F1587" t="str">
        <f t="shared" si="24"/>
        <v>Urban Restricted Access</v>
      </c>
    </row>
    <row r="1588" spans="1:6" hidden="1" x14ac:dyDescent="0.25">
      <c r="A1588" s="2">
        <v>43</v>
      </c>
      <c r="B1588" s="2">
        <v>4</v>
      </c>
      <c r="C1588" s="2">
        <v>2</v>
      </c>
      <c r="D1588" s="2">
        <v>3</v>
      </c>
      <c r="E1588" s="2">
        <v>1.09684E-2</v>
      </c>
      <c r="F1588" t="str">
        <f t="shared" si="24"/>
        <v>Urban Restricted Access</v>
      </c>
    </row>
    <row r="1589" spans="1:6" hidden="1" x14ac:dyDescent="0.25">
      <c r="A1589" s="2">
        <v>43</v>
      </c>
      <c r="B1589" s="2">
        <v>4</v>
      </c>
      <c r="C1589" s="2">
        <v>2</v>
      </c>
      <c r="D1589" s="2">
        <v>4</v>
      </c>
      <c r="E1589" s="2">
        <v>7.4945100000000002E-3</v>
      </c>
      <c r="F1589" t="str">
        <f t="shared" si="24"/>
        <v>Urban Restricted Access</v>
      </c>
    </row>
    <row r="1590" spans="1:6" hidden="1" x14ac:dyDescent="0.25">
      <c r="A1590" s="2">
        <v>43</v>
      </c>
      <c r="B1590" s="2">
        <v>4</v>
      </c>
      <c r="C1590" s="2">
        <v>2</v>
      </c>
      <c r="D1590" s="2">
        <v>5</v>
      </c>
      <c r="E1590" s="2">
        <v>6.8385499999999997E-3</v>
      </c>
      <c r="F1590" t="str">
        <f t="shared" si="24"/>
        <v>Urban Restricted Access</v>
      </c>
    </row>
    <row r="1591" spans="1:6" hidden="1" x14ac:dyDescent="0.25">
      <c r="A1591" s="2">
        <v>43</v>
      </c>
      <c r="B1591" s="2">
        <v>4</v>
      </c>
      <c r="C1591" s="2">
        <v>2</v>
      </c>
      <c r="D1591" s="2">
        <v>6</v>
      </c>
      <c r="E1591" s="2">
        <v>1.03588E-2</v>
      </c>
      <c r="F1591" t="str">
        <f t="shared" si="24"/>
        <v>Urban Restricted Access</v>
      </c>
    </row>
    <row r="1592" spans="1:6" hidden="1" x14ac:dyDescent="0.25">
      <c r="A1592" s="2">
        <v>43</v>
      </c>
      <c r="B1592" s="2">
        <v>4</v>
      </c>
      <c r="C1592" s="2">
        <v>2</v>
      </c>
      <c r="D1592" s="2">
        <v>7</v>
      </c>
      <c r="E1592" s="2">
        <v>1.84304E-2</v>
      </c>
      <c r="F1592" t="str">
        <f t="shared" si="24"/>
        <v>Urban Restricted Access</v>
      </c>
    </row>
    <row r="1593" spans="1:6" hidden="1" x14ac:dyDescent="0.25">
      <c r="A1593" s="2">
        <v>43</v>
      </c>
      <c r="B1593" s="2">
        <v>4</v>
      </c>
      <c r="C1593" s="2">
        <v>2</v>
      </c>
      <c r="D1593" s="2">
        <v>8</v>
      </c>
      <c r="E1593" s="2">
        <v>2.6811700000000001E-2</v>
      </c>
      <c r="F1593" t="str">
        <f t="shared" si="24"/>
        <v>Urban Restricted Access</v>
      </c>
    </row>
    <row r="1594" spans="1:6" hidden="1" x14ac:dyDescent="0.25">
      <c r="A1594" s="2">
        <v>43</v>
      </c>
      <c r="B1594" s="2">
        <v>4</v>
      </c>
      <c r="C1594" s="2">
        <v>2</v>
      </c>
      <c r="D1594" s="2">
        <v>9</v>
      </c>
      <c r="E1594" s="2">
        <v>3.6385199999999999E-2</v>
      </c>
      <c r="F1594" t="str">
        <f t="shared" si="24"/>
        <v>Urban Restricted Access</v>
      </c>
    </row>
    <row r="1595" spans="1:6" hidden="1" x14ac:dyDescent="0.25">
      <c r="A1595" s="2">
        <v>43</v>
      </c>
      <c r="B1595" s="2">
        <v>4</v>
      </c>
      <c r="C1595" s="2">
        <v>2</v>
      </c>
      <c r="D1595" s="2">
        <v>10</v>
      </c>
      <c r="E1595" s="2">
        <v>4.7540699999999998E-2</v>
      </c>
      <c r="F1595" t="str">
        <f t="shared" si="24"/>
        <v>Urban Restricted Access</v>
      </c>
    </row>
    <row r="1596" spans="1:6" hidden="1" x14ac:dyDescent="0.25">
      <c r="A1596" s="2">
        <v>43</v>
      </c>
      <c r="B1596" s="2">
        <v>4</v>
      </c>
      <c r="C1596" s="2">
        <v>2</v>
      </c>
      <c r="D1596" s="2">
        <v>11</v>
      </c>
      <c r="E1596" s="2">
        <v>5.7466400000000001E-2</v>
      </c>
      <c r="F1596" t="str">
        <f t="shared" si="24"/>
        <v>Urban Restricted Access</v>
      </c>
    </row>
    <row r="1597" spans="1:6" hidden="1" x14ac:dyDescent="0.25">
      <c r="A1597" s="2">
        <v>43</v>
      </c>
      <c r="B1597" s="2">
        <v>4</v>
      </c>
      <c r="C1597" s="2">
        <v>2</v>
      </c>
      <c r="D1597" s="2">
        <v>12</v>
      </c>
      <c r="E1597" s="2">
        <v>6.50786E-2</v>
      </c>
      <c r="F1597" t="str">
        <f t="shared" si="24"/>
        <v>Urban Restricted Access</v>
      </c>
    </row>
    <row r="1598" spans="1:6" hidden="1" x14ac:dyDescent="0.25">
      <c r="A1598" s="2">
        <v>43</v>
      </c>
      <c r="B1598" s="2">
        <v>4</v>
      </c>
      <c r="C1598" s="2">
        <v>2</v>
      </c>
      <c r="D1598" s="2">
        <v>13</v>
      </c>
      <c r="E1598" s="2">
        <v>7.1322800000000006E-2</v>
      </c>
      <c r="F1598" t="str">
        <f t="shared" si="24"/>
        <v>Urban Restricted Access</v>
      </c>
    </row>
    <row r="1599" spans="1:6" hidden="1" x14ac:dyDescent="0.25">
      <c r="A1599" s="2">
        <v>43</v>
      </c>
      <c r="B1599" s="2">
        <v>4</v>
      </c>
      <c r="C1599" s="2">
        <v>2</v>
      </c>
      <c r="D1599" s="2">
        <v>14</v>
      </c>
      <c r="E1599" s="2">
        <v>7.1491700000000005E-2</v>
      </c>
      <c r="F1599" t="str">
        <f t="shared" si="24"/>
        <v>Urban Restricted Access</v>
      </c>
    </row>
    <row r="1600" spans="1:6" hidden="1" x14ac:dyDescent="0.25">
      <c r="A1600" s="2">
        <v>43</v>
      </c>
      <c r="B1600" s="2">
        <v>4</v>
      </c>
      <c r="C1600" s="2">
        <v>2</v>
      </c>
      <c r="D1600" s="2">
        <v>15</v>
      </c>
      <c r="E1600" s="2">
        <v>7.1722599999999997E-2</v>
      </c>
      <c r="F1600" t="str">
        <f t="shared" si="24"/>
        <v>Urban Restricted Access</v>
      </c>
    </row>
    <row r="1601" spans="1:6" hidden="1" x14ac:dyDescent="0.25">
      <c r="A1601" s="2">
        <v>43</v>
      </c>
      <c r="B1601" s="2">
        <v>4</v>
      </c>
      <c r="C1601" s="2">
        <v>2</v>
      </c>
      <c r="D1601" s="2">
        <v>16</v>
      </c>
      <c r="E1601" s="2">
        <v>7.2006100000000003E-2</v>
      </c>
      <c r="F1601" t="str">
        <f t="shared" si="24"/>
        <v>Urban Restricted Access</v>
      </c>
    </row>
    <row r="1602" spans="1:6" hidden="1" x14ac:dyDescent="0.25">
      <c r="A1602" s="2">
        <v>43</v>
      </c>
      <c r="B1602" s="2">
        <v>4</v>
      </c>
      <c r="C1602" s="2">
        <v>2</v>
      </c>
      <c r="D1602" s="2">
        <v>17</v>
      </c>
      <c r="E1602" s="2">
        <v>7.1148699999999995E-2</v>
      </c>
      <c r="F1602" t="str">
        <f t="shared" ref="F1602:F1665" si="25">IF(B1602=$G$2,$H$2,IF(B1602=$G$3,$H$3,IF(B1602=$G$4,$H$4,IF(B1602=$G$5,$H$5,IF(B1602=$G$6,$H$6,"other")))))</f>
        <v>Urban Restricted Access</v>
      </c>
    </row>
    <row r="1603" spans="1:6" hidden="1" x14ac:dyDescent="0.25">
      <c r="A1603" s="2">
        <v>43</v>
      </c>
      <c r="B1603" s="2">
        <v>4</v>
      </c>
      <c r="C1603" s="2">
        <v>2</v>
      </c>
      <c r="D1603" s="2">
        <v>18</v>
      </c>
      <c r="E1603" s="2">
        <v>6.7887400000000001E-2</v>
      </c>
      <c r="F1603" t="str">
        <f t="shared" si="25"/>
        <v>Urban Restricted Access</v>
      </c>
    </row>
    <row r="1604" spans="1:6" hidden="1" x14ac:dyDescent="0.25">
      <c r="A1604" s="2">
        <v>43</v>
      </c>
      <c r="B1604" s="2">
        <v>4</v>
      </c>
      <c r="C1604" s="2">
        <v>2</v>
      </c>
      <c r="D1604" s="2">
        <v>19</v>
      </c>
      <c r="E1604" s="2">
        <v>6.1771800000000002E-2</v>
      </c>
      <c r="F1604" t="str">
        <f t="shared" si="25"/>
        <v>Urban Restricted Access</v>
      </c>
    </row>
    <row r="1605" spans="1:6" hidden="1" x14ac:dyDescent="0.25">
      <c r="A1605" s="2">
        <v>43</v>
      </c>
      <c r="B1605" s="2">
        <v>4</v>
      </c>
      <c r="C1605" s="2">
        <v>2</v>
      </c>
      <c r="D1605" s="2">
        <v>20</v>
      </c>
      <c r="E1605" s="2">
        <v>5.1688199999999997E-2</v>
      </c>
      <c r="F1605" t="str">
        <f t="shared" si="25"/>
        <v>Urban Restricted Access</v>
      </c>
    </row>
    <row r="1606" spans="1:6" hidden="1" x14ac:dyDescent="0.25">
      <c r="A1606" s="2">
        <v>43</v>
      </c>
      <c r="B1606" s="2">
        <v>4</v>
      </c>
      <c r="C1606" s="2">
        <v>2</v>
      </c>
      <c r="D1606" s="2">
        <v>21</v>
      </c>
      <c r="E1606" s="2">
        <v>4.2865800000000003E-2</v>
      </c>
      <c r="F1606" t="str">
        <f t="shared" si="25"/>
        <v>Urban Restricted Access</v>
      </c>
    </row>
    <row r="1607" spans="1:6" hidden="1" x14ac:dyDescent="0.25">
      <c r="A1607" s="2">
        <v>43</v>
      </c>
      <c r="B1607" s="2">
        <v>4</v>
      </c>
      <c r="C1607" s="2">
        <v>2</v>
      </c>
      <c r="D1607" s="2">
        <v>22</v>
      </c>
      <c r="E1607" s="2">
        <v>3.80302E-2</v>
      </c>
      <c r="F1607" t="str">
        <f t="shared" si="25"/>
        <v>Urban Restricted Access</v>
      </c>
    </row>
    <row r="1608" spans="1:6" hidden="1" x14ac:dyDescent="0.25">
      <c r="A1608" s="2">
        <v>43</v>
      </c>
      <c r="B1608" s="2">
        <v>4</v>
      </c>
      <c r="C1608" s="2">
        <v>2</v>
      </c>
      <c r="D1608" s="2">
        <v>23</v>
      </c>
      <c r="E1608" s="2">
        <v>3.2207199999999998E-2</v>
      </c>
      <c r="F1608" t="str">
        <f t="shared" si="25"/>
        <v>Urban Restricted Access</v>
      </c>
    </row>
    <row r="1609" spans="1:6" hidden="1" x14ac:dyDescent="0.25">
      <c r="A1609" s="2">
        <v>43</v>
      </c>
      <c r="B1609" s="2">
        <v>4</v>
      </c>
      <c r="C1609" s="2">
        <v>2</v>
      </c>
      <c r="D1609" s="2">
        <v>24</v>
      </c>
      <c r="E1609" s="2">
        <v>2.4567700000000001E-2</v>
      </c>
      <c r="F1609" t="str">
        <f t="shared" si="25"/>
        <v>Urban Restricted Access</v>
      </c>
    </row>
    <row r="1610" spans="1:6" hidden="1" x14ac:dyDescent="0.25">
      <c r="A1610" s="2">
        <v>43</v>
      </c>
      <c r="B1610" s="2">
        <v>4</v>
      </c>
      <c r="C1610" s="2">
        <v>5</v>
      </c>
      <c r="D1610" s="2">
        <v>1</v>
      </c>
      <c r="E1610" s="2">
        <v>9.8621100000000003E-3</v>
      </c>
      <c r="F1610" t="str">
        <f t="shared" si="25"/>
        <v>Urban Restricted Access</v>
      </c>
    </row>
    <row r="1611" spans="1:6" hidden="1" x14ac:dyDescent="0.25">
      <c r="A1611" s="2">
        <v>43</v>
      </c>
      <c r="B1611" s="2">
        <v>4</v>
      </c>
      <c r="C1611" s="2">
        <v>5</v>
      </c>
      <c r="D1611" s="2">
        <v>2</v>
      </c>
      <c r="E1611" s="2">
        <v>6.2724800000000004E-3</v>
      </c>
      <c r="F1611" t="str">
        <f t="shared" si="25"/>
        <v>Urban Restricted Access</v>
      </c>
    </row>
    <row r="1612" spans="1:6" hidden="1" x14ac:dyDescent="0.25">
      <c r="A1612" s="2">
        <v>43</v>
      </c>
      <c r="B1612" s="2">
        <v>4</v>
      </c>
      <c r="C1612" s="2">
        <v>5</v>
      </c>
      <c r="D1612" s="2">
        <v>3</v>
      </c>
      <c r="E1612" s="2">
        <v>5.0576700000000002E-3</v>
      </c>
      <c r="F1612" t="str">
        <f t="shared" si="25"/>
        <v>Urban Restricted Access</v>
      </c>
    </row>
    <row r="1613" spans="1:6" hidden="1" x14ac:dyDescent="0.25">
      <c r="A1613" s="2">
        <v>43</v>
      </c>
      <c r="B1613" s="2">
        <v>4</v>
      </c>
      <c r="C1613" s="2">
        <v>5</v>
      </c>
      <c r="D1613" s="2">
        <v>4</v>
      </c>
      <c r="E1613" s="2">
        <v>4.6668600000000001E-3</v>
      </c>
      <c r="F1613" t="str">
        <f t="shared" si="25"/>
        <v>Urban Restricted Access</v>
      </c>
    </row>
    <row r="1614" spans="1:6" hidden="1" x14ac:dyDescent="0.25">
      <c r="A1614" s="2">
        <v>43</v>
      </c>
      <c r="B1614" s="2">
        <v>4</v>
      </c>
      <c r="C1614" s="2">
        <v>5</v>
      </c>
      <c r="D1614" s="2">
        <v>5</v>
      </c>
      <c r="E1614" s="2">
        <v>6.9946899999999996E-3</v>
      </c>
      <c r="F1614" t="str">
        <f t="shared" si="25"/>
        <v>Urban Restricted Access</v>
      </c>
    </row>
    <row r="1615" spans="1:6" hidden="1" x14ac:dyDescent="0.25">
      <c r="A1615" s="2">
        <v>43</v>
      </c>
      <c r="B1615" s="2">
        <v>4</v>
      </c>
      <c r="C1615" s="2">
        <v>5</v>
      </c>
      <c r="D1615" s="2">
        <v>6</v>
      </c>
      <c r="E1615" s="2">
        <v>1.8494E-2</v>
      </c>
      <c r="F1615" t="str">
        <f t="shared" si="25"/>
        <v>Urban Restricted Access</v>
      </c>
    </row>
    <row r="1616" spans="1:6" hidden="1" x14ac:dyDescent="0.25">
      <c r="A1616" s="2">
        <v>43</v>
      </c>
      <c r="B1616" s="2">
        <v>4</v>
      </c>
      <c r="C1616" s="2">
        <v>5</v>
      </c>
      <c r="D1616" s="2">
        <v>7</v>
      </c>
      <c r="E1616" s="2">
        <v>4.5956499999999997E-2</v>
      </c>
      <c r="F1616" t="str">
        <f t="shared" si="25"/>
        <v>Urban Restricted Access</v>
      </c>
    </row>
    <row r="1617" spans="1:6" hidden="1" x14ac:dyDescent="0.25">
      <c r="A1617" s="2">
        <v>43</v>
      </c>
      <c r="B1617" s="2">
        <v>4</v>
      </c>
      <c r="C1617" s="2">
        <v>5</v>
      </c>
      <c r="D1617" s="2">
        <v>8</v>
      </c>
      <c r="E1617" s="2">
        <v>6.9644399999999995E-2</v>
      </c>
      <c r="F1617" t="str">
        <f t="shared" si="25"/>
        <v>Urban Restricted Access</v>
      </c>
    </row>
    <row r="1618" spans="1:6" hidden="1" x14ac:dyDescent="0.25">
      <c r="A1618" s="2">
        <v>43</v>
      </c>
      <c r="B1618" s="2">
        <v>4</v>
      </c>
      <c r="C1618" s="2">
        <v>5</v>
      </c>
      <c r="D1618" s="2">
        <v>9</v>
      </c>
      <c r="E1618" s="2">
        <v>6.0827899999999997E-2</v>
      </c>
      <c r="F1618" t="str">
        <f t="shared" si="25"/>
        <v>Urban Restricted Access</v>
      </c>
    </row>
    <row r="1619" spans="1:6" hidden="1" x14ac:dyDescent="0.25">
      <c r="A1619" s="2">
        <v>43</v>
      </c>
      <c r="B1619" s="2">
        <v>4</v>
      </c>
      <c r="C1619" s="2">
        <v>5</v>
      </c>
      <c r="D1619" s="2">
        <v>10</v>
      </c>
      <c r="E1619" s="2">
        <v>5.0286200000000003E-2</v>
      </c>
      <c r="F1619" t="str">
        <f t="shared" si="25"/>
        <v>Urban Restricted Access</v>
      </c>
    </row>
    <row r="1620" spans="1:6" hidden="1" x14ac:dyDescent="0.25">
      <c r="A1620" s="2">
        <v>43</v>
      </c>
      <c r="B1620" s="2">
        <v>4</v>
      </c>
      <c r="C1620" s="2">
        <v>5</v>
      </c>
      <c r="D1620" s="2">
        <v>11</v>
      </c>
      <c r="E1620" s="2">
        <v>4.9935100000000003E-2</v>
      </c>
      <c r="F1620" t="str">
        <f t="shared" si="25"/>
        <v>Urban Restricted Access</v>
      </c>
    </row>
    <row r="1621" spans="1:6" hidden="1" x14ac:dyDescent="0.25">
      <c r="A1621" s="2">
        <v>43</v>
      </c>
      <c r="B1621" s="2">
        <v>4</v>
      </c>
      <c r="C1621" s="2">
        <v>5</v>
      </c>
      <c r="D1621" s="2">
        <v>12</v>
      </c>
      <c r="E1621" s="2">
        <v>5.4365400000000001E-2</v>
      </c>
      <c r="F1621" t="str">
        <f t="shared" si="25"/>
        <v>Urban Restricted Access</v>
      </c>
    </row>
    <row r="1622" spans="1:6" hidden="1" x14ac:dyDescent="0.25">
      <c r="A1622" s="2">
        <v>43</v>
      </c>
      <c r="B1622" s="2">
        <v>4</v>
      </c>
      <c r="C1622" s="2">
        <v>5</v>
      </c>
      <c r="D1622" s="2">
        <v>13</v>
      </c>
      <c r="E1622" s="2">
        <v>5.7646200000000002E-2</v>
      </c>
      <c r="F1622" t="str">
        <f t="shared" si="25"/>
        <v>Urban Restricted Access</v>
      </c>
    </row>
    <row r="1623" spans="1:6" hidden="1" x14ac:dyDescent="0.25">
      <c r="A1623" s="2">
        <v>43</v>
      </c>
      <c r="B1623" s="2">
        <v>4</v>
      </c>
      <c r="C1623" s="2">
        <v>5</v>
      </c>
      <c r="D1623" s="2">
        <v>14</v>
      </c>
      <c r="E1623" s="2">
        <v>5.8031899999999997E-2</v>
      </c>
      <c r="F1623" t="str">
        <f t="shared" si="25"/>
        <v>Urban Restricted Access</v>
      </c>
    </row>
    <row r="1624" spans="1:6" hidden="1" x14ac:dyDescent="0.25">
      <c r="A1624" s="2">
        <v>43</v>
      </c>
      <c r="B1624" s="2">
        <v>4</v>
      </c>
      <c r="C1624" s="2">
        <v>5</v>
      </c>
      <c r="D1624" s="2">
        <v>15</v>
      </c>
      <c r="E1624" s="2">
        <v>6.2255400000000002E-2</v>
      </c>
      <c r="F1624" t="str">
        <f t="shared" si="25"/>
        <v>Urban Restricted Access</v>
      </c>
    </row>
    <row r="1625" spans="1:6" hidden="1" x14ac:dyDescent="0.25">
      <c r="A1625" s="2">
        <v>43</v>
      </c>
      <c r="B1625" s="2">
        <v>4</v>
      </c>
      <c r="C1625" s="2">
        <v>5</v>
      </c>
      <c r="D1625" s="2">
        <v>16</v>
      </c>
      <c r="E1625" s="2">
        <v>7.1004899999999996E-2</v>
      </c>
      <c r="F1625" t="str">
        <f t="shared" si="25"/>
        <v>Urban Restricted Access</v>
      </c>
    </row>
    <row r="1626" spans="1:6" hidden="1" x14ac:dyDescent="0.25">
      <c r="A1626" s="2">
        <v>43</v>
      </c>
      <c r="B1626" s="2">
        <v>4</v>
      </c>
      <c r="C1626" s="2">
        <v>5</v>
      </c>
      <c r="D1626" s="2">
        <v>17</v>
      </c>
      <c r="E1626" s="2">
        <v>7.6972499999999999E-2</v>
      </c>
      <c r="F1626" t="str">
        <f t="shared" si="25"/>
        <v>Urban Restricted Access</v>
      </c>
    </row>
    <row r="1627" spans="1:6" hidden="1" x14ac:dyDescent="0.25">
      <c r="A1627" s="2">
        <v>43</v>
      </c>
      <c r="B1627" s="2">
        <v>4</v>
      </c>
      <c r="C1627" s="2">
        <v>5</v>
      </c>
      <c r="D1627" s="2">
        <v>18</v>
      </c>
      <c r="E1627" s="2">
        <v>7.7432000000000001E-2</v>
      </c>
      <c r="F1627" t="str">
        <f t="shared" si="25"/>
        <v>Urban Restricted Access</v>
      </c>
    </row>
    <row r="1628" spans="1:6" hidden="1" x14ac:dyDescent="0.25">
      <c r="A1628" s="2">
        <v>43</v>
      </c>
      <c r="B1628" s="2">
        <v>4</v>
      </c>
      <c r="C1628" s="2">
        <v>5</v>
      </c>
      <c r="D1628" s="2">
        <v>19</v>
      </c>
      <c r="E1628" s="2">
        <v>5.9783000000000003E-2</v>
      </c>
      <c r="F1628" t="str">
        <f t="shared" si="25"/>
        <v>Urban Restricted Access</v>
      </c>
    </row>
    <row r="1629" spans="1:6" hidden="1" x14ac:dyDescent="0.25">
      <c r="A1629" s="2">
        <v>43</v>
      </c>
      <c r="B1629" s="2">
        <v>4</v>
      </c>
      <c r="C1629" s="2">
        <v>5</v>
      </c>
      <c r="D1629" s="2">
        <v>20</v>
      </c>
      <c r="E1629" s="2">
        <v>4.4392300000000003E-2</v>
      </c>
      <c r="F1629" t="str">
        <f t="shared" si="25"/>
        <v>Urban Restricted Access</v>
      </c>
    </row>
    <row r="1630" spans="1:6" hidden="1" x14ac:dyDescent="0.25">
      <c r="A1630" s="2">
        <v>43</v>
      </c>
      <c r="B1630" s="2">
        <v>4</v>
      </c>
      <c r="C1630" s="2">
        <v>5</v>
      </c>
      <c r="D1630" s="2">
        <v>21</v>
      </c>
      <c r="E1630" s="2">
        <v>3.54458E-2</v>
      </c>
      <c r="F1630" t="str">
        <f t="shared" si="25"/>
        <v>Urban Restricted Access</v>
      </c>
    </row>
    <row r="1631" spans="1:6" hidden="1" x14ac:dyDescent="0.25">
      <c r="A1631" s="2">
        <v>43</v>
      </c>
      <c r="B1631" s="2">
        <v>4</v>
      </c>
      <c r="C1631" s="2">
        <v>5</v>
      </c>
      <c r="D1631" s="2">
        <v>22</v>
      </c>
      <c r="E1631" s="2">
        <v>3.1823999999999998E-2</v>
      </c>
      <c r="F1631" t="str">
        <f t="shared" si="25"/>
        <v>Urban Restricted Access</v>
      </c>
    </row>
    <row r="1632" spans="1:6" hidden="1" x14ac:dyDescent="0.25">
      <c r="A1632" s="2">
        <v>43</v>
      </c>
      <c r="B1632" s="2">
        <v>4</v>
      </c>
      <c r="C1632" s="2">
        <v>5</v>
      </c>
      <c r="D1632" s="2">
        <v>23</v>
      </c>
      <c r="E1632" s="2">
        <v>2.4941899999999999E-2</v>
      </c>
      <c r="F1632" t="str">
        <f t="shared" si="25"/>
        <v>Urban Restricted Access</v>
      </c>
    </row>
    <row r="1633" spans="1:6" hidden="1" x14ac:dyDescent="0.25">
      <c r="A1633" s="2">
        <v>43</v>
      </c>
      <c r="B1633" s="2">
        <v>4</v>
      </c>
      <c r="C1633" s="2">
        <v>5</v>
      </c>
      <c r="D1633" s="2">
        <v>24</v>
      </c>
      <c r="E1633" s="2">
        <v>1.79068E-2</v>
      </c>
      <c r="F1633" t="str">
        <f t="shared" si="25"/>
        <v>Urban Restricted Access</v>
      </c>
    </row>
    <row r="1634" spans="1:6" hidden="1" x14ac:dyDescent="0.25">
      <c r="A1634" s="2">
        <v>43</v>
      </c>
      <c r="B1634" s="2">
        <v>5</v>
      </c>
      <c r="C1634" s="2">
        <v>2</v>
      </c>
      <c r="D1634" s="2">
        <v>1</v>
      </c>
      <c r="E1634" s="2">
        <v>2.1473900000000001E-2</v>
      </c>
      <c r="F1634" t="str">
        <f t="shared" si="25"/>
        <v>Urban Unrestricted Access</v>
      </c>
    </row>
    <row r="1635" spans="1:6" hidden="1" x14ac:dyDescent="0.25">
      <c r="A1635" s="2">
        <v>43</v>
      </c>
      <c r="B1635" s="2">
        <v>5</v>
      </c>
      <c r="C1635" s="2">
        <v>2</v>
      </c>
      <c r="D1635" s="2">
        <v>2</v>
      </c>
      <c r="E1635" s="2">
        <v>1.44428E-2</v>
      </c>
      <c r="F1635" t="str">
        <f t="shared" si="25"/>
        <v>Urban Unrestricted Access</v>
      </c>
    </row>
    <row r="1636" spans="1:6" hidden="1" x14ac:dyDescent="0.25">
      <c r="A1636" s="2">
        <v>43</v>
      </c>
      <c r="B1636" s="2">
        <v>5</v>
      </c>
      <c r="C1636" s="2">
        <v>2</v>
      </c>
      <c r="D1636" s="2">
        <v>3</v>
      </c>
      <c r="E1636" s="2">
        <v>1.09684E-2</v>
      </c>
      <c r="F1636" t="str">
        <f t="shared" si="25"/>
        <v>Urban Unrestricted Access</v>
      </c>
    </row>
    <row r="1637" spans="1:6" hidden="1" x14ac:dyDescent="0.25">
      <c r="A1637" s="2">
        <v>43</v>
      </c>
      <c r="B1637" s="2">
        <v>5</v>
      </c>
      <c r="C1637" s="2">
        <v>2</v>
      </c>
      <c r="D1637" s="2">
        <v>4</v>
      </c>
      <c r="E1637" s="2">
        <v>7.4945100000000002E-3</v>
      </c>
      <c r="F1637" t="str">
        <f t="shared" si="25"/>
        <v>Urban Unrestricted Access</v>
      </c>
    </row>
    <row r="1638" spans="1:6" hidden="1" x14ac:dyDescent="0.25">
      <c r="A1638" s="2">
        <v>43</v>
      </c>
      <c r="B1638" s="2">
        <v>5</v>
      </c>
      <c r="C1638" s="2">
        <v>2</v>
      </c>
      <c r="D1638" s="2">
        <v>5</v>
      </c>
      <c r="E1638" s="2">
        <v>6.8385499999999997E-3</v>
      </c>
      <c r="F1638" t="str">
        <f t="shared" si="25"/>
        <v>Urban Unrestricted Access</v>
      </c>
    </row>
    <row r="1639" spans="1:6" hidden="1" x14ac:dyDescent="0.25">
      <c r="A1639" s="2">
        <v>43</v>
      </c>
      <c r="B1639" s="2">
        <v>5</v>
      </c>
      <c r="C1639" s="2">
        <v>2</v>
      </c>
      <c r="D1639" s="2">
        <v>6</v>
      </c>
      <c r="E1639" s="2">
        <v>1.03588E-2</v>
      </c>
      <c r="F1639" t="str">
        <f t="shared" si="25"/>
        <v>Urban Unrestricted Access</v>
      </c>
    </row>
    <row r="1640" spans="1:6" hidden="1" x14ac:dyDescent="0.25">
      <c r="A1640" s="2">
        <v>43</v>
      </c>
      <c r="B1640" s="2">
        <v>5</v>
      </c>
      <c r="C1640" s="2">
        <v>2</v>
      </c>
      <c r="D1640" s="2">
        <v>7</v>
      </c>
      <c r="E1640" s="2">
        <v>1.84304E-2</v>
      </c>
      <c r="F1640" t="str">
        <f t="shared" si="25"/>
        <v>Urban Unrestricted Access</v>
      </c>
    </row>
    <row r="1641" spans="1:6" hidden="1" x14ac:dyDescent="0.25">
      <c r="A1641" s="2">
        <v>43</v>
      </c>
      <c r="B1641" s="2">
        <v>5</v>
      </c>
      <c r="C1641" s="2">
        <v>2</v>
      </c>
      <c r="D1641" s="2">
        <v>8</v>
      </c>
      <c r="E1641" s="2">
        <v>2.6811700000000001E-2</v>
      </c>
      <c r="F1641" t="str">
        <f t="shared" si="25"/>
        <v>Urban Unrestricted Access</v>
      </c>
    </row>
    <row r="1642" spans="1:6" hidden="1" x14ac:dyDescent="0.25">
      <c r="A1642" s="2">
        <v>43</v>
      </c>
      <c r="B1642" s="2">
        <v>5</v>
      </c>
      <c r="C1642" s="2">
        <v>2</v>
      </c>
      <c r="D1642" s="2">
        <v>9</v>
      </c>
      <c r="E1642" s="2">
        <v>3.6385199999999999E-2</v>
      </c>
      <c r="F1642" t="str">
        <f t="shared" si="25"/>
        <v>Urban Unrestricted Access</v>
      </c>
    </row>
    <row r="1643" spans="1:6" hidden="1" x14ac:dyDescent="0.25">
      <c r="A1643" s="2">
        <v>43</v>
      </c>
      <c r="B1643" s="2">
        <v>5</v>
      </c>
      <c r="C1643" s="2">
        <v>2</v>
      </c>
      <c r="D1643" s="2">
        <v>10</v>
      </c>
      <c r="E1643" s="2">
        <v>4.7540699999999998E-2</v>
      </c>
      <c r="F1643" t="str">
        <f t="shared" si="25"/>
        <v>Urban Unrestricted Access</v>
      </c>
    </row>
    <row r="1644" spans="1:6" hidden="1" x14ac:dyDescent="0.25">
      <c r="A1644" s="2">
        <v>43</v>
      </c>
      <c r="B1644" s="2">
        <v>5</v>
      </c>
      <c r="C1644" s="2">
        <v>2</v>
      </c>
      <c r="D1644" s="2">
        <v>11</v>
      </c>
      <c r="E1644" s="2">
        <v>5.7466400000000001E-2</v>
      </c>
      <c r="F1644" t="str">
        <f t="shared" si="25"/>
        <v>Urban Unrestricted Access</v>
      </c>
    </row>
    <row r="1645" spans="1:6" hidden="1" x14ac:dyDescent="0.25">
      <c r="A1645" s="2">
        <v>43</v>
      </c>
      <c r="B1645" s="2">
        <v>5</v>
      </c>
      <c r="C1645" s="2">
        <v>2</v>
      </c>
      <c r="D1645" s="2">
        <v>12</v>
      </c>
      <c r="E1645" s="2">
        <v>6.50786E-2</v>
      </c>
      <c r="F1645" t="str">
        <f t="shared" si="25"/>
        <v>Urban Unrestricted Access</v>
      </c>
    </row>
    <row r="1646" spans="1:6" hidden="1" x14ac:dyDescent="0.25">
      <c r="A1646" s="2">
        <v>43</v>
      </c>
      <c r="B1646" s="2">
        <v>5</v>
      </c>
      <c r="C1646" s="2">
        <v>2</v>
      </c>
      <c r="D1646" s="2">
        <v>13</v>
      </c>
      <c r="E1646" s="2">
        <v>7.1322800000000006E-2</v>
      </c>
      <c r="F1646" t="str">
        <f t="shared" si="25"/>
        <v>Urban Unrestricted Access</v>
      </c>
    </row>
    <row r="1647" spans="1:6" hidden="1" x14ac:dyDescent="0.25">
      <c r="A1647" s="2">
        <v>43</v>
      </c>
      <c r="B1647" s="2">
        <v>5</v>
      </c>
      <c r="C1647" s="2">
        <v>2</v>
      </c>
      <c r="D1647" s="2">
        <v>14</v>
      </c>
      <c r="E1647" s="2">
        <v>7.1491700000000005E-2</v>
      </c>
      <c r="F1647" t="str">
        <f t="shared" si="25"/>
        <v>Urban Unrestricted Access</v>
      </c>
    </row>
    <row r="1648" spans="1:6" hidden="1" x14ac:dyDescent="0.25">
      <c r="A1648" s="2">
        <v>43</v>
      </c>
      <c r="B1648" s="2">
        <v>5</v>
      </c>
      <c r="C1648" s="2">
        <v>2</v>
      </c>
      <c r="D1648" s="2">
        <v>15</v>
      </c>
      <c r="E1648" s="2">
        <v>7.1722599999999997E-2</v>
      </c>
      <c r="F1648" t="str">
        <f t="shared" si="25"/>
        <v>Urban Unrestricted Access</v>
      </c>
    </row>
    <row r="1649" spans="1:6" hidden="1" x14ac:dyDescent="0.25">
      <c r="A1649" s="2">
        <v>43</v>
      </c>
      <c r="B1649" s="2">
        <v>5</v>
      </c>
      <c r="C1649" s="2">
        <v>2</v>
      </c>
      <c r="D1649" s="2">
        <v>16</v>
      </c>
      <c r="E1649" s="2">
        <v>7.2006100000000003E-2</v>
      </c>
      <c r="F1649" t="str">
        <f t="shared" si="25"/>
        <v>Urban Unrestricted Access</v>
      </c>
    </row>
    <row r="1650" spans="1:6" hidden="1" x14ac:dyDescent="0.25">
      <c r="A1650" s="2">
        <v>43</v>
      </c>
      <c r="B1650" s="2">
        <v>5</v>
      </c>
      <c r="C1650" s="2">
        <v>2</v>
      </c>
      <c r="D1650" s="2">
        <v>17</v>
      </c>
      <c r="E1650" s="2">
        <v>7.1148699999999995E-2</v>
      </c>
      <c r="F1650" t="str">
        <f t="shared" si="25"/>
        <v>Urban Unrestricted Access</v>
      </c>
    </row>
    <row r="1651" spans="1:6" hidden="1" x14ac:dyDescent="0.25">
      <c r="A1651" s="2">
        <v>43</v>
      </c>
      <c r="B1651" s="2">
        <v>5</v>
      </c>
      <c r="C1651" s="2">
        <v>2</v>
      </c>
      <c r="D1651" s="2">
        <v>18</v>
      </c>
      <c r="E1651" s="2">
        <v>6.7887400000000001E-2</v>
      </c>
      <c r="F1651" t="str">
        <f t="shared" si="25"/>
        <v>Urban Unrestricted Access</v>
      </c>
    </row>
    <row r="1652" spans="1:6" hidden="1" x14ac:dyDescent="0.25">
      <c r="A1652" s="2">
        <v>43</v>
      </c>
      <c r="B1652" s="2">
        <v>5</v>
      </c>
      <c r="C1652" s="2">
        <v>2</v>
      </c>
      <c r="D1652" s="2">
        <v>19</v>
      </c>
      <c r="E1652" s="2">
        <v>6.1771800000000002E-2</v>
      </c>
      <c r="F1652" t="str">
        <f t="shared" si="25"/>
        <v>Urban Unrestricted Access</v>
      </c>
    </row>
    <row r="1653" spans="1:6" hidden="1" x14ac:dyDescent="0.25">
      <c r="A1653" s="2">
        <v>43</v>
      </c>
      <c r="B1653" s="2">
        <v>5</v>
      </c>
      <c r="C1653" s="2">
        <v>2</v>
      </c>
      <c r="D1653" s="2">
        <v>20</v>
      </c>
      <c r="E1653" s="2">
        <v>5.1688199999999997E-2</v>
      </c>
      <c r="F1653" t="str">
        <f t="shared" si="25"/>
        <v>Urban Unrestricted Access</v>
      </c>
    </row>
    <row r="1654" spans="1:6" hidden="1" x14ac:dyDescent="0.25">
      <c r="A1654" s="2">
        <v>43</v>
      </c>
      <c r="B1654" s="2">
        <v>5</v>
      </c>
      <c r="C1654" s="2">
        <v>2</v>
      </c>
      <c r="D1654" s="2">
        <v>21</v>
      </c>
      <c r="E1654" s="2">
        <v>4.2865800000000003E-2</v>
      </c>
      <c r="F1654" t="str">
        <f t="shared" si="25"/>
        <v>Urban Unrestricted Access</v>
      </c>
    </row>
    <row r="1655" spans="1:6" hidden="1" x14ac:dyDescent="0.25">
      <c r="A1655" s="2">
        <v>43</v>
      </c>
      <c r="B1655" s="2">
        <v>5</v>
      </c>
      <c r="C1655" s="2">
        <v>2</v>
      </c>
      <c r="D1655" s="2">
        <v>22</v>
      </c>
      <c r="E1655" s="2">
        <v>3.80302E-2</v>
      </c>
      <c r="F1655" t="str">
        <f t="shared" si="25"/>
        <v>Urban Unrestricted Access</v>
      </c>
    </row>
    <row r="1656" spans="1:6" hidden="1" x14ac:dyDescent="0.25">
      <c r="A1656" s="2">
        <v>43</v>
      </c>
      <c r="B1656" s="2">
        <v>5</v>
      </c>
      <c r="C1656" s="2">
        <v>2</v>
      </c>
      <c r="D1656" s="2">
        <v>23</v>
      </c>
      <c r="E1656" s="2">
        <v>3.2207199999999998E-2</v>
      </c>
      <c r="F1656" t="str">
        <f t="shared" si="25"/>
        <v>Urban Unrestricted Access</v>
      </c>
    </row>
    <row r="1657" spans="1:6" hidden="1" x14ac:dyDescent="0.25">
      <c r="A1657" s="2">
        <v>43</v>
      </c>
      <c r="B1657" s="2">
        <v>5</v>
      </c>
      <c r="C1657" s="2">
        <v>2</v>
      </c>
      <c r="D1657" s="2">
        <v>24</v>
      </c>
      <c r="E1657" s="2">
        <v>2.4567700000000001E-2</v>
      </c>
      <c r="F1657" t="str">
        <f t="shared" si="25"/>
        <v>Urban Unrestricted Access</v>
      </c>
    </row>
    <row r="1658" spans="1:6" x14ac:dyDescent="0.25">
      <c r="A1658" s="2">
        <v>43</v>
      </c>
      <c r="B1658" s="2">
        <v>5</v>
      </c>
      <c r="C1658" s="2">
        <v>5</v>
      </c>
      <c r="D1658" s="2">
        <v>1</v>
      </c>
      <c r="E1658" s="2">
        <v>9.8621100000000003E-3</v>
      </c>
      <c r="F1658" t="str">
        <f t="shared" si="25"/>
        <v>Urban Unrestricted Access</v>
      </c>
    </row>
    <row r="1659" spans="1:6" x14ac:dyDescent="0.25">
      <c r="A1659" s="2">
        <v>43</v>
      </c>
      <c r="B1659" s="2">
        <v>5</v>
      </c>
      <c r="C1659" s="2">
        <v>5</v>
      </c>
      <c r="D1659" s="2">
        <v>2</v>
      </c>
      <c r="E1659" s="2">
        <v>6.2724800000000004E-3</v>
      </c>
      <c r="F1659" t="str">
        <f t="shared" si="25"/>
        <v>Urban Unrestricted Access</v>
      </c>
    </row>
    <row r="1660" spans="1:6" x14ac:dyDescent="0.25">
      <c r="A1660" s="2">
        <v>43</v>
      </c>
      <c r="B1660" s="2">
        <v>5</v>
      </c>
      <c r="C1660" s="2">
        <v>5</v>
      </c>
      <c r="D1660" s="2">
        <v>3</v>
      </c>
      <c r="E1660" s="2">
        <v>5.0576700000000002E-3</v>
      </c>
      <c r="F1660" t="str">
        <f t="shared" si="25"/>
        <v>Urban Unrestricted Access</v>
      </c>
    </row>
    <row r="1661" spans="1:6" x14ac:dyDescent="0.25">
      <c r="A1661" s="2">
        <v>43</v>
      </c>
      <c r="B1661" s="2">
        <v>5</v>
      </c>
      <c r="C1661" s="2">
        <v>5</v>
      </c>
      <c r="D1661" s="2">
        <v>4</v>
      </c>
      <c r="E1661" s="2">
        <v>4.6668600000000001E-3</v>
      </c>
      <c r="F1661" t="str">
        <f t="shared" si="25"/>
        <v>Urban Unrestricted Access</v>
      </c>
    </row>
    <row r="1662" spans="1:6" x14ac:dyDescent="0.25">
      <c r="A1662" s="2">
        <v>43</v>
      </c>
      <c r="B1662" s="2">
        <v>5</v>
      </c>
      <c r="C1662" s="2">
        <v>5</v>
      </c>
      <c r="D1662" s="2">
        <v>5</v>
      </c>
      <c r="E1662" s="2">
        <v>6.9946899999999996E-3</v>
      </c>
      <c r="F1662" t="str">
        <f t="shared" si="25"/>
        <v>Urban Unrestricted Access</v>
      </c>
    </row>
    <row r="1663" spans="1:6" x14ac:dyDescent="0.25">
      <c r="A1663" s="2">
        <v>43</v>
      </c>
      <c r="B1663" s="2">
        <v>5</v>
      </c>
      <c r="C1663" s="2">
        <v>5</v>
      </c>
      <c r="D1663" s="2">
        <v>6</v>
      </c>
      <c r="E1663" s="2">
        <v>1.8494E-2</v>
      </c>
      <c r="F1663" t="str">
        <f t="shared" si="25"/>
        <v>Urban Unrestricted Access</v>
      </c>
    </row>
    <row r="1664" spans="1:6" x14ac:dyDescent="0.25">
      <c r="A1664" s="2">
        <v>43</v>
      </c>
      <c r="B1664" s="2">
        <v>5</v>
      </c>
      <c r="C1664" s="2">
        <v>5</v>
      </c>
      <c r="D1664" s="2">
        <v>7</v>
      </c>
      <c r="E1664" s="2">
        <v>4.5956499999999997E-2</v>
      </c>
      <c r="F1664" t="str">
        <f t="shared" si="25"/>
        <v>Urban Unrestricted Access</v>
      </c>
    </row>
    <row r="1665" spans="1:6" x14ac:dyDescent="0.25">
      <c r="A1665" s="2">
        <v>43</v>
      </c>
      <c r="B1665" s="2">
        <v>5</v>
      </c>
      <c r="C1665" s="2">
        <v>5</v>
      </c>
      <c r="D1665" s="2">
        <v>8</v>
      </c>
      <c r="E1665" s="2">
        <v>6.9644399999999995E-2</v>
      </c>
      <c r="F1665" t="str">
        <f t="shared" si="25"/>
        <v>Urban Unrestricted Access</v>
      </c>
    </row>
    <row r="1666" spans="1:6" x14ac:dyDescent="0.25">
      <c r="A1666" s="2">
        <v>43</v>
      </c>
      <c r="B1666" s="2">
        <v>5</v>
      </c>
      <c r="C1666" s="2">
        <v>5</v>
      </c>
      <c r="D1666" s="2">
        <v>9</v>
      </c>
      <c r="E1666" s="2">
        <v>6.0827899999999997E-2</v>
      </c>
      <c r="F1666" t="str">
        <f t="shared" ref="F1666:F1729" si="26">IF(B1666=$G$2,$H$2,IF(B1666=$G$3,$H$3,IF(B1666=$G$4,$H$4,IF(B1666=$G$5,$H$5,IF(B1666=$G$6,$H$6,"other")))))</f>
        <v>Urban Unrestricted Access</v>
      </c>
    </row>
    <row r="1667" spans="1:6" x14ac:dyDescent="0.25">
      <c r="A1667" s="2">
        <v>43</v>
      </c>
      <c r="B1667" s="2">
        <v>5</v>
      </c>
      <c r="C1667" s="2">
        <v>5</v>
      </c>
      <c r="D1667" s="2">
        <v>10</v>
      </c>
      <c r="E1667" s="2">
        <v>5.0286200000000003E-2</v>
      </c>
      <c r="F1667" t="str">
        <f t="shared" si="26"/>
        <v>Urban Unrestricted Access</v>
      </c>
    </row>
    <row r="1668" spans="1:6" x14ac:dyDescent="0.25">
      <c r="A1668" s="2">
        <v>43</v>
      </c>
      <c r="B1668" s="2">
        <v>5</v>
      </c>
      <c r="C1668" s="2">
        <v>5</v>
      </c>
      <c r="D1668" s="2">
        <v>11</v>
      </c>
      <c r="E1668" s="2">
        <v>4.9935100000000003E-2</v>
      </c>
      <c r="F1668" t="str">
        <f t="shared" si="26"/>
        <v>Urban Unrestricted Access</v>
      </c>
    </row>
    <row r="1669" spans="1:6" x14ac:dyDescent="0.25">
      <c r="A1669" s="2">
        <v>43</v>
      </c>
      <c r="B1669" s="2">
        <v>5</v>
      </c>
      <c r="C1669" s="2">
        <v>5</v>
      </c>
      <c r="D1669" s="2">
        <v>12</v>
      </c>
      <c r="E1669" s="2">
        <v>5.4365400000000001E-2</v>
      </c>
      <c r="F1669" t="str">
        <f t="shared" si="26"/>
        <v>Urban Unrestricted Access</v>
      </c>
    </row>
    <row r="1670" spans="1:6" x14ac:dyDescent="0.25">
      <c r="A1670" s="2">
        <v>43</v>
      </c>
      <c r="B1670" s="2">
        <v>5</v>
      </c>
      <c r="C1670" s="2">
        <v>5</v>
      </c>
      <c r="D1670" s="2">
        <v>13</v>
      </c>
      <c r="E1670" s="2">
        <v>5.7646200000000002E-2</v>
      </c>
      <c r="F1670" t="str">
        <f t="shared" si="26"/>
        <v>Urban Unrestricted Access</v>
      </c>
    </row>
    <row r="1671" spans="1:6" x14ac:dyDescent="0.25">
      <c r="A1671" s="2">
        <v>43</v>
      </c>
      <c r="B1671" s="2">
        <v>5</v>
      </c>
      <c r="C1671" s="2">
        <v>5</v>
      </c>
      <c r="D1671" s="2">
        <v>14</v>
      </c>
      <c r="E1671" s="2">
        <v>5.8031899999999997E-2</v>
      </c>
      <c r="F1671" t="str">
        <f t="shared" si="26"/>
        <v>Urban Unrestricted Access</v>
      </c>
    </row>
    <row r="1672" spans="1:6" x14ac:dyDescent="0.25">
      <c r="A1672" s="2">
        <v>43</v>
      </c>
      <c r="B1672" s="2">
        <v>5</v>
      </c>
      <c r="C1672" s="2">
        <v>5</v>
      </c>
      <c r="D1672" s="2">
        <v>15</v>
      </c>
      <c r="E1672" s="2">
        <v>6.2255400000000002E-2</v>
      </c>
      <c r="F1672" t="str">
        <f t="shared" si="26"/>
        <v>Urban Unrestricted Access</v>
      </c>
    </row>
    <row r="1673" spans="1:6" x14ac:dyDescent="0.25">
      <c r="A1673" s="2">
        <v>43</v>
      </c>
      <c r="B1673" s="2">
        <v>5</v>
      </c>
      <c r="C1673" s="2">
        <v>5</v>
      </c>
      <c r="D1673" s="2">
        <v>16</v>
      </c>
      <c r="E1673" s="2">
        <v>7.1004899999999996E-2</v>
      </c>
      <c r="F1673" t="str">
        <f t="shared" si="26"/>
        <v>Urban Unrestricted Access</v>
      </c>
    </row>
    <row r="1674" spans="1:6" x14ac:dyDescent="0.25">
      <c r="A1674" s="2">
        <v>43</v>
      </c>
      <c r="B1674" s="2">
        <v>5</v>
      </c>
      <c r="C1674" s="2">
        <v>5</v>
      </c>
      <c r="D1674" s="2">
        <v>17</v>
      </c>
      <c r="E1674" s="2">
        <v>7.6972499999999999E-2</v>
      </c>
      <c r="F1674" t="str">
        <f t="shared" si="26"/>
        <v>Urban Unrestricted Access</v>
      </c>
    </row>
    <row r="1675" spans="1:6" x14ac:dyDescent="0.25">
      <c r="A1675" s="2">
        <v>43</v>
      </c>
      <c r="B1675" s="2">
        <v>5</v>
      </c>
      <c r="C1675" s="2">
        <v>5</v>
      </c>
      <c r="D1675" s="2">
        <v>18</v>
      </c>
      <c r="E1675" s="2">
        <v>7.7432000000000001E-2</v>
      </c>
      <c r="F1675" t="str">
        <f t="shared" si="26"/>
        <v>Urban Unrestricted Access</v>
      </c>
    </row>
    <row r="1676" spans="1:6" x14ac:dyDescent="0.25">
      <c r="A1676" s="2">
        <v>43</v>
      </c>
      <c r="B1676" s="2">
        <v>5</v>
      </c>
      <c r="C1676" s="2">
        <v>5</v>
      </c>
      <c r="D1676" s="2">
        <v>19</v>
      </c>
      <c r="E1676" s="2">
        <v>5.9783000000000003E-2</v>
      </c>
      <c r="F1676" t="str">
        <f t="shared" si="26"/>
        <v>Urban Unrestricted Access</v>
      </c>
    </row>
    <row r="1677" spans="1:6" x14ac:dyDescent="0.25">
      <c r="A1677" s="2">
        <v>43</v>
      </c>
      <c r="B1677" s="2">
        <v>5</v>
      </c>
      <c r="C1677" s="2">
        <v>5</v>
      </c>
      <c r="D1677" s="2">
        <v>20</v>
      </c>
      <c r="E1677" s="2">
        <v>4.4392300000000003E-2</v>
      </c>
      <c r="F1677" t="str">
        <f t="shared" si="26"/>
        <v>Urban Unrestricted Access</v>
      </c>
    </row>
    <row r="1678" spans="1:6" x14ac:dyDescent="0.25">
      <c r="A1678" s="2">
        <v>43</v>
      </c>
      <c r="B1678" s="2">
        <v>5</v>
      </c>
      <c r="C1678" s="2">
        <v>5</v>
      </c>
      <c r="D1678" s="2">
        <v>21</v>
      </c>
      <c r="E1678" s="2">
        <v>3.54458E-2</v>
      </c>
      <c r="F1678" t="str">
        <f t="shared" si="26"/>
        <v>Urban Unrestricted Access</v>
      </c>
    </row>
    <row r="1679" spans="1:6" x14ac:dyDescent="0.25">
      <c r="A1679" s="2">
        <v>43</v>
      </c>
      <c r="B1679" s="2">
        <v>5</v>
      </c>
      <c r="C1679" s="2">
        <v>5</v>
      </c>
      <c r="D1679" s="2">
        <v>22</v>
      </c>
      <c r="E1679" s="2">
        <v>3.1823999999999998E-2</v>
      </c>
      <c r="F1679" t="str">
        <f t="shared" si="26"/>
        <v>Urban Unrestricted Access</v>
      </c>
    </row>
    <row r="1680" spans="1:6" x14ac:dyDescent="0.25">
      <c r="A1680" s="2">
        <v>43</v>
      </c>
      <c r="B1680" s="2">
        <v>5</v>
      </c>
      <c r="C1680" s="2">
        <v>5</v>
      </c>
      <c r="D1680" s="2">
        <v>23</v>
      </c>
      <c r="E1680" s="2">
        <v>2.4941899999999999E-2</v>
      </c>
      <c r="F1680" t="str">
        <f t="shared" si="26"/>
        <v>Urban Unrestricted Access</v>
      </c>
    </row>
    <row r="1681" spans="1:6" x14ac:dyDescent="0.25">
      <c r="A1681" s="2">
        <v>43</v>
      </c>
      <c r="B1681" s="2">
        <v>5</v>
      </c>
      <c r="C1681" s="2">
        <v>5</v>
      </c>
      <c r="D1681" s="2">
        <v>24</v>
      </c>
      <c r="E1681" s="2">
        <v>1.79068E-2</v>
      </c>
      <c r="F1681" t="str">
        <f t="shared" si="26"/>
        <v>Urban Unrestricted Access</v>
      </c>
    </row>
    <row r="1682" spans="1:6" hidden="1" x14ac:dyDescent="0.25">
      <c r="A1682" s="2">
        <v>51</v>
      </c>
      <c r="B1682" s="2">
        <v>1</v>
      </c>
      <c r="C1682" s="2">
        <v>2</v>
      </c>
      <c r="D1682" s="2">
        <v>1</v>
      </c>
      <c r="E1682" s="2">
        <v>2.1473900000000001E-2</v>
      </c>
      <c r="F1682" t="str">
        <f t="shared" si="26"/>
        <v>Off-Network</v>
      </c>
    </row>
    <row r="1683" spans="1:6" hidden="1" x14ac:dyDescent="0.25">
      <c r="A1683" s="2">
        <v>51</v>
      </c>
      <c r="B1683" s="2">
        <v>1</v>
      </c>
      <c r="C1683" s="2">
        <v>2</v>
      </c>
      <c r="D1683" s="2">
        <v>2</v>
      </c>
      <c r="E1683" s="2">
        <v>1.44428E-2</v>
      </c>
      <c r="F1683" t="str">
        <f t="shared" si="26"/>
        <v>Off-Network</v>
      </c>
    </row>
    <row r="1684" spans="1:6" hidden="1" x14ac:dyDescent="0.25">
      <c r="A1684" s="2">
        <v>51</v>
      </c>
      <c r="B1684" s="2">
        <v>1</v>
      </c>
      <c r="C1684" s="2">
        <v>2</v>
      </c>
      <c r="D1684" s="2">
        <v>3</v>
      </c>
      <c r="E1684" s="2">
        <v>1.09684E-2</v>
      </c>
      <c r="F1684" t="str">
        <f t="shared" si="26"/>
        <v>Off-Network</v>
      </c>
    </row>
    <row r="1685" spans="1:6" hidden="1" x14ac:dyDescent="0.25">
      <c r="A1685" s="2">
        <v>51</v>
      </c>
      <c r="B1685" s="2">
        <v>1</v>
      </c>
      <c r="C1685" s="2">
        <v>2</v>
      </c>
      <c r="D1685" s="2">
        <v>4</v>
      </c>
      <c r="E1685" s="2">
        <v>7.4945100000000002E-3</v>
      </c>
      <c r="F1685" t="str">
        <f t="shared" si="26"/>
        <v>Off-Network</v>
      </c>
    </row>
    <row r="1686" spans="1:6" hidden="1" x14ac:dyDescent="0.25">
      <c r="A1686" s="2">
        <v>51</v>
      </c>
      <c r="B1686" s="2">
        <v>1</v>
      </c>
      <c r="C1686" s="2">
        <v>2</v>
      </c>
      <c r="D1686" s="2">
        <v>5</v>
      </c>
      <c r="E1686" s="2">
        <v>6.8385499999999997E-3</v>
      </c>
      <c r="F1686" t="str">
        <f t="shared" si="26"/>
        <v>Off-Network</v>
      </c>
    </row>
    <row r="1687" spans="1:6" hidden="1" x14ac:dyDescent="0.25">
      <c r="A1687" s="2">
        <v>51</v>
      </c>
      <c r="B1687" s="2">
        <v>1</v>
      </c>
      <c r="C1687" s="2">
        <v>2</v>
      </c>
      <c r="D1687" s="2">
        <v>6</v>
      </c>
      <c r="E1687" s="2">
        <v>1.03588E-2</v>
      </c>
      <c r="F1687" t="str">
        <f t="shared" si="26"/>
        <v>Off-Network</v>
      </c>
    </row>
    <row r="1688" spans="1:6" hidden="1" x14ac:dyDescent="0.25">
      <c r="A1688" s="2">
        <v>51</v>
      </c>
      <c r="B1688" s="2">
        <v>1</v>
      </c>
      <c r="C1688" s="2">
        <v>2</v>
      </c>
      <c r="D1688" s="2">
        <v>7</v>
      </c>
      <c r="E1688" s="2">
        <v>1.84304E-2</v>
      </c>
      <c r="F1688" t="str">
        <f t="shared" si="26"/>
        <v>Off-Network</v>
      </c>
    </row>
    <row r="1689" spans="1:6" hidden="1" x14ac:dyDescent="0.25">
      <c r="A1689" s="2">
        <v>51</v>
      </c>
      <c r="B1689" s="2">
        <v>1</v>
      </c>
      <c r="C1689" s="2">
        <v>2</v>
      </c>
      <c r="D1689" s="2">
        <v>8</v>
      </c>
      <c r="E1689" s="2">
        <v>2.6811700000000001E-2</v>
      </c>
      <c r="F1689" t="str">
        <f t="shared" si="26"/>
        <v>Off-Network</v>
      </c>
    </row>
    <row r="1690" spans="1:6" hidden="1" x14ac:dyDescent="0.25">
      <c r="A1690" s="2">
        <v>51</v>
      </c>
      <c r="B1690" s="2">
        <v>1</v>
      </c>
      <c r="C1690" s="2">
        <v>2</v>
      </c>
      <c r="D1690" s="2">
        <v>9</v>
      </c>
      <c r="E1690" s="2">
        <v>3.6385199999999999E-2</v>
      </c>
      <c r="F1690" t="str">
        <f t="shared" si="26"/>
        <v>Off-Network</v>
      </c>
    </row>
    <row r="1691" spans="1:6" hidden="1" x14ac:dyDescent="0.25">
      <c r="A1691" s="2">
        <v>51</v>
      </c>
      <c r="B1691" s="2">
        <v>1</v>
      </c>
      <c r="C1691" s="2">
        <v>2</v>
      </c>
      <c r="D1691" s="2">
        <v>10</v>
      </c>
      <c r="E1691" s="2">
        <v>4.7540699999999998E-2</v>
      </c>
      <c r="F1691" t="str">
        <f t="shared" si="26"/>
        <v>Off-Network</v>
      </c>
    </row>
    <row r="1692" spans="1:6" hidden="1" x14ac:dyDescent="0.25">
      <c r="A1692" s="2">
        <v>51</v>
      </c>
      <c r="B1692" s="2">
        <v>1</v>
      </c>
      <c r="C1692" s="2">
        <v>2</v>
      </c>
      <c r="D1692" s="2">
        <v>11</v>
      </c>
      <c r="E1692" s="2">
        <v>5.7466400000000001E-2</v>
      </c>
      <c r="F1692" t="str">
        <f t="shared" si="26"/>
        <v>Off-Network</v>
      </c>
    </row>
    <row r="1693" spans="1:6" hidden="1" x14ac:dyDescent="0.25">
      <c r="A1693" s="2">
        <v>51</v>
      </c>
      <c r="B1693" s="2">
        <v>1</v>
      </c>
      <c r="C1693" s="2">
        <v>2</v>
      </c>
      <c r="D1693" s="2">
        <v>12</v>
      </c>
      <c r="E1693" s="2">
        <v>6.50786E-2</v>
      </c>
      <c r="F1693" t="str">
        <f t="shared" si="26"/>
        <v>Off-Network</v>
      </c>
    </row>
    <row r="1694" spans="1:6" hidden="1" x14ac:dyDescent="0.25">
      <c r="A1694" s="2">
        <v>51</v>
      </c>
      <c r="B1694" s="2">
        <v>1</v>
      </c>
      <c r="C1694" s="2">
        <v>2</v>
      </c>
      <c r="D1694" s="2">
        <v>13</v>
      </c>
      <c r="E1694" s="2">
        <v>7.1322800000000006E-2</v>
      </c>
      <c r="F1694" t="str">
        <f t="shared" si="26"/>
        <v>Off-Network</v>
      </c>
    </row>
    <row r="1695" spans="1:6" hidden="1" x14ac:dyDescent="0.25">
      <c r="A1695" s="2">
        <v>51</v>
      </c>
      <c r="B1695" s="2">
        <v>1</v>
      </c>
      <c r="C1695" s="2">
        <v>2</v>
      </c>
      <c r="D1695" s="2">
        <v>14</v>
      </c>
      <c r="E1695" s="2">
        <v>7.1491700000000005E-2</v>
      </c>
      <c r="F1695" t="str">
        <f t="shared" si="26"/>
        <v>Off-Network</v>
      </c>
    </row>
    <row r="1696" spans="1:6" hidden="1" x14ac:dyDescent="0.25">
      <c r="A1696" s="2">
        <v>51</v>
      </c>
      <c r="B1696" s="2">
        <v>1</v>
      </c>
      <c r="C1696" s="2">
        <v>2</v>
      </c>
      <c r="D1696" s="2">
        <v>15</v>
      </c>
      <c r="E1696" s="2">
        <v>7.1722599999999997E-2</v>
      </c>
      <c r="F1696" t="str">
        <f t="shared" si="26"/>
        <v>Off-Network</v>
      </c>
    </row>
    <row r="1697" spans="1:6" hidden="1" x14ac:dyDescent="0.25">
      <c r="A1697" s="2">
        <v>51</v>
      </c>
      <c r="B1697" s="2">
        <v>1</v>
      </c>
      <c r="C1697" s="2">
        <v>2</v>
      </c>
      <c r="D1697" s="2">
        <v>16</v>
      </c>
      <c r="E1697" s="2">
        <v>7.2006100000000003E-2</v>
      </c>
      <c r="F1697" t="str">
        <f t="shared" si="26"/>
        <v>Off-Network</v>
      </c>
    </row>
    <row r="1698" spans="1:6" hidden="1" x14ac:dyDescent="0.25">
      <c r="A1698" s="2">
        <v>51</v>
      </c>
      <c r="B1698" s="2">
        <v>1</v>
      </c>
      <c r="C1698" s="2">
        <v>2</v>
      </c>
      <c r="D1698" s="2">
        <v>17</v>
      </c>
      <c r="E1698" s="2">
        <v>7.1148699999999995E-2</v>
      </c>
      <c r="F1698" t="str">
        <f t="shared" si="26"/>
        <v>Off-Network</v>
      </c>
    </row>
    <row r="1699" spans="1:6" hidden="1" x14ac:dyDescent="0.25">
      <c r="A1699" s="2">
        <v>51</v>
      </c>
      <c r="B1699" s="2">
        <v>1</v>
      </c>
      <c r="C1699" s="2">
        <v>2</v>
      </c>
      <c r="D1699" s="2">
        <v>18</v>
      </c>
      <c r="E1699" s="2">
        <v>6.7887400000000001E-2</v>
      </c>
      <c r="F1699" t="str">
        <f t="shared" si="26"/>
        <v>Off-Network</v>
      </c>
    </row>
    <row r="1700" spans="1:6" hidden="1" x14ac:dyDescent="0.25">
      <c r="A1700" s="2">
        <v>51</v>
      </c>
      <c r="B1700" s="2">
        <v>1</v>
      </c>
      <c r="C1700" s="2">
        <v>2</v>
      </c>
      <c r="D1700" s="2">
        <v>19</v>
      </c>
      <c r="E1700" s="2">
        <v>6.1771800000000002E-2</v>
      </c>
      <c r="F1700" t="str">
        <f t="shared" si="26"/>
        <v>Off-Network</v>
      </c>
    </row>
    <row r="1701" spans="1:6" hidden="1" x14ac:dyDescent="0.25">
      <c r="A1701" s="2">
        <v>51</v>
      </c>
      <c r="B1701" s="2">
        <v>1</v>
      </c>
      <c r="C1701" s="2">
        <v>2</v>
      </c>
      <c r="D1701" s="2">
        <v>20</v>
      </c>
      <c r="E1701" s="2">
        <v>5.1688199999999997E-2</v>
      </c>
      <c r="F1701" t="str">
        <f t="shared" si="26"/>
        <v>Off-Network</v>
      </c>
    </row>
    <row r="1702" spans="1:6" hidden="1" x14ac:dyDescent="0.25">
      <c r="A1702" s="2">
        <v>51</v>
      </c>
      <c r="B1702" s="2">
        <v>1</v>
      </c>
      <c r="C1702" s="2">
        <v>2</v>
      </c>
      <c r="D1702" s="2">
        <v>21</v>
      </c>
      <c r="E1702" s="2">
        <v>4.2865800000000003E-2</v>
      </c>
      <c r="F1702" t="str">
        <f t="shared" si="26"/>
        <v>Off-Network</v>
      </c>
    </row>
    <row r="1703" spans="1:6" hidden="1" x14ac:dyDescent="0.25">
      <c r="A1703" s="2">
        <v>51</v>
      </c>
      <c r="B1703" s="2">
        <v>1</v>
      </c>
      <c r="C1703" s="2">
        <v>2</v>
      </c>
      <c r="D1703" s="2">
        <v>22</v>
      </c>
      <c r="E1703" s="2">
        <v>3.80302E-2</v>
      </c>
      <c r="F1703" t="str">
        <f t="shared" si="26"/>
        <v>Off-Network</v>
      </c>
    </row>
    <row r="1704" spans="1:6" hidden="1" x14ac:dyDescent="0.25">
      <c r="A1704" s="2">
        <v>51</v>
      </c>
      <c r="B1704" s="2">
        <v>1</v>
      </c>
      <c r="C1704" s="2">
        <v>2</v>
      </c>
      <c r="D1704" s="2">
        <v>23</v>
      </c>
      <c r="E1704" s="2">
        <v>3.2207199999999998E-2</v>
      </c>
      <c r="F1704" t="str">
        <f t="shared" si="26"/>
        <v>Off-Network</v>
      </c>
    </row>
    <row r="1705" spans="1:6" hidden="1" x14ac:dyDescent="0.25">
      <c r="A1705" s="2">
        <v>51</v>
      </c>
      <c r="B1705" s="2">
        <v>1</v>
      </c>
      <c r="C1705" s="2">
        <v>2</v>
      </c>
      <c r="D1705" s="2">
        <v>24</v>
      </c>
      <c r="E1705" s="2">
        <v>2.4567700000000001E-2</v>
      </c>
      <c r="F1705" t="str">
        <f t="shared" si="26"/>
        <v>Off-Network</v>
      </c>
    </row>
    <row r="1706" spans="1:6" hidden="1" x14ac:dyDescent="0.25">
      <c r="A1706" s="2">
        <v>51</v>
      </c>
      <c r="B1706" s="2">
        <v>1</v>
      </c>
      <c r="C1706" s="2">
        <v>5</v>
      </c>
      <c r="D1706" s="2">
        <v>1</v>
      </c>
      <c r="E1706" s="2">
        <v>9.8621100000000003E-3</v>
      </c>
      <c r="F1706" t="str">
        <f t="shared" si="26"/>
        <v>Off-Network</v>
      </c>
    </row>
    <row r="1707" spans="1:6" hidden="1" x14ac:dyDescent="0.25">
      <c r="A1707" s="2">
        <v>51</v>
      </c>
      <c r="B1707" s="2">
        <v>1</v>
      </c>
      <c r="C1707" s="2">
        <v>5</v>
      </c>
      <c r="D1707" s="2">
        <v>2</v>
      </c>
      <c r="E1707" s="2">
        <v>6.2724800000000004E-3</v>
      </c>
      <c r="F1707" t="str">
        <f t="shared" si="26"/>
        <v>Off-Network</v>
      </c>
    </row>
    <row r="1708" spans="1:6" hidden="1" x14ac:dyDescent="0.25">
      <c r="A1708" s="2">
        <v>51</v>
      </c>
      <c r="B1708" s="2">
        <v>1</v>
      </c>
      <c r="C1708" s="2">
        <v>5</v>
      </c>
      <c r="D1708" s="2">
        <v>3</v>
      </c>
      <c r="E1708" s="2">
        <v>5.0576700000000002E-3</v>
      </c>
      <c r="F1708" t="str">
        <f t="shared" si="26"/>
        <v>Off-Network</v>
      </c>
    </row>
    <row r="1709" spans="1:6" hidden="1" x14ac:dyDescent="0.25">
      <c r="A1709" s="2">
        <v>51</v>
      </c>
      <c r="B1709" s="2">
        <v>1</v>
      </c>
      <c r="C1709" s="2">
        <v>5</v>
      </c>
      <c r="D1709" s="2">
        <v>4</v>
      </c>
      <c r="E1709" s="2">
        <v>4.6668600000000001E-3</v>
      </c>
      <c r="F1709" t="str">
        <f t="shared" si="26"/>
        <v>Off-Network</v>
      </c>
    </row>
    <row r="1710" spans="1:6" hidden="1" x14ac:dyDescent="0.25">
      <c r="A1710" s="2">
        <v>51</v>
      </c>
      <c r="B1710" s="2">
        <v>1</v>
      </c>
      <c r="C1710" s="2">
        <v>5</v>
      </c>
      <c r="D1710" s="2">
        <v>5</v>
      </c>
      <c r="E1710" s="2">
        <v>6.9946899999999996E-3</v>
      </c>
      <c r="F1710" t="str">
        <f t="shared" si="26"/>
        <v>Off-Network</v>
      </c>
    </row>
    <row r="1711" spans="1:6" hidden="1" x14ac:dyDescent="0.25">
      <c r="A1711" s="2">
        <v>51</v>
      </c>
      <c r="B1711" s="2">
        <v>1</v>
      </c>
      <c r="C1711" s="2">
        <v>5</v>
      </c>
      <c r="D1711" s="2">
        <v>6</v>
      </c>
      <c r="E1711" s="2">
        <v>1.8494E-2</v>
      </c>
      <c r="F1711" t="str">
        <f t="shared" si="26"/>
        <v>Off-Network</v>
      </c>
    </row>
    <row r="1712" spans="1:6" hidden="1" x14ac:dyDescent="0.25">
      <c r="A1712" s="2">
        <v>51</v>
      </c>
      <c r="B1712" s="2">
        <v>1</v>
      </c>
      <c r="C1712" s="2">
        <v>5</v>
      </c>
      <c r="D1712" s="2">
        <v>7</v>
      </c>
      <c r="E1712" s="2">
        <v>4.5956499999999997E-2</v>
      </c>
      <c r="F1712" t="str">
        <f t="shared" si="26"/>
        <v>Off-Network</v>
      </c>
    </row>
    <row r="1713" spans="1:6" hidden="1" x14ac:dyDescent="0.25">
      <c r="A1713" s="2">
        <v>51</v>
      </c>
      <c r="B1713" s="2">
        <v>1</v>
      </c>
      <c r="C1713" s="2">
        <v>5</v>
      </c>
      <c r="D1713" s="2">
        <v>8</v>
      </c>
      <c r="E1713" s="2">
        <v>6.9644399999999995E-2</v>
      </c>
      <c r="F1713" t="str">
        <f t="shared" si="26"/>
        <v>Off-Network</v>
      </c>
    </row>
    <row r="1714" spans="1:6" hidden="1" x14ac:dyDescent="0.25">
      <c r="A1714" s="2">
        <v>51</v>
      </c>
      <c r="B1714" s="2">
        <v>1</v>
      </c>
      <c r="C1714" s="2">
        <v>5</v>
      </c>
      <c r="D1714" s="2">
        <v>9</v>
      </c>
      <c r="E1714" s="2">
        <v>6.0827899999999997E-2</v>
      </c>
      <c r="F1714" t="str">
        <f t="shared" si="26"/>
        <v>Off-Network</v>
      </c>
    </row>
    <row r="1715" spans="1:6" hidden="1" x14ac:dyDescent="0.25">
      <c r="A1715" s="2">
        <v>51</v>
      </c>
      <c r="B1715" s="2">
        <v>1</v>
      </c>
      <c r="C1715" s="2">
        <v>5</v>
      </c>
      <c r="D1715" s="2">
        <v>10</v>
      </c>
      <c r="E1715" s="2">
        <v>5.0286200000000003E-2</v>
      </c>
      <c r="F1715" t="str">
        <f t="shared" si="26"/>
        <v>Off-Network</v>
      </c>
    </row>
    <row r="1716" spans="1:6" hidden="1" x14ac:dyDescent="0.25">
      <c r="A1716" s="2">
        <v>51</v>
      </c>
      <c r="B1716" s="2">
        <v>1</v>
      </c>
      <c r="C1716" s="2">
        <v>5</v>
      </c>
      <c r="D1716" s="2">
        <v>11</v>
      </c>
      <c r="E1716" s="2">
        <v>4.9935100000000003E-2</v>
      </c>
      <c r="F1716" t="str">
        <f t="shared" si="26"/>
        <v>Off-Network</v>
      </c>
    </row>
    <row r="1717" spans="1:6" hidden="1" x14ac:dyDescent="0.25">
      <c r="A1717" s="2">
        <v>51</v>
      </c>
      <c r="B1717" s="2">
        <v>1</v>
      </c>
      <c r="C1717" s="2">
        <v>5</v>
      </c>
      <c r="D1717" s="2">
        <v>12</v>
      </c>
      <c r="E1717" s="2">
        <v>5.4365400000000001E-2</v>
      </c>
      <c r="F1717" t="str">
        <f t="shared" si="26"/>
        <v>Off-Network</v>
      </c>
    </row>
    <row r="1718" spans="1:6" hidden="1" x14ac:dyDescent="0.25">
      <c r="A1718" s="2">
        <v>51</v>
      </c>
      <c r="B1718" s="2">
        <v>1</v>
      </c>
      <c r="C1718" s="2">
        <v>5</v>
      </c>
      <c r="D1718" s="2">
        <v>13</v>
      </c>
      <c r="E1718" s="2">
        <v>5.7646200000000002E-2</v>
      </c>
      <c r="F1718" t="str">
        <f t="shared" si="26"/>
        <v>Off-Network</v>
      </c>
    </row>
    <row r="1719" spans="1:6" hidden="1" x14ac:dyDescent="0.25">
      <c r="A1719" s="2">
        <v>51</v>
      </c>
      <c r="B1719" s="2">
        <v>1</v>
      </c>
      <c r="C1719" s="2">
        <v>5</v>
      </c>
      <c r="D1719" s="2">
        <v>14</v>
      </c>
      <c r="E1719" s="2">
        <v>5.8031899999999997E-2</v>
      </c>
      <c r="F1719" t="str">
        <f t="shared" si="26"/>
        <v>Off-Network</v>
      </c>
    </row>
    <row r="1720" spans="1:6" hidden="1" x14ac:dyDescent="0.25">
      <c r="A1720" s="2">
        <v>51</v>
      </c>
      <c r="B1720" s="2">
        <v>1</v>
      </c>
      <c r="C1720" s="2">
        <v>5</v>
      </c>
      <c r="D1720" s="2">
        <v>15</v>
      </c>
      <c r="E1720" s="2">
        <v>6.2255400000000002E-2</v>
      </c>
      <c r="F1720" t="str">
        <f t="shared" si="26"/>
        <v>Off-Network</v>
      </c>
    </row>
    <row r="1721" spans="1:6" hidden="1" x14ac:dyDescent="0.25">
      <c r="A1721" s="2">
        <v>51</v>
      </c>
      <c r="B1721" s="2">
        <v>1</v>
      </c>
      <c r="C1721" s="2">
        <v>5</v>
      </c>
      <c r="D1721" s="2">
        <v>16</v>
      </c>
      <c r="E1721" s="2">
        <v>7.1004899999999996E-2</v>
      </c>
      <c r="F1721" t="str">
        <f t="shared" si="26"/>
        <v>Off-Network</v>
      </c>
    </row>
    <row r="1722" spans="1:6" hidden="1" x14ac:dyDescent="0.25">
      <c r="A1722" s="2">
        <v>51</v>
      </c>
      <c r="B1722" s="2">
        <v>1</v>
      </c>
      <c r="C1722" s="2">
        <v>5</v>
      </c>
      <c r="D1722" s="2">
        <v>17</v>
      </c>
      <c r="E1722" s="2">
        <v>7.6972499999999999E-2</v>
      </c>
      <c r="F1722" t="str">
        <f t="shared" si="26"/>
        <v>Off-Network</v>
      </c>
    </row>
    <row r="1723" spans="1:6" hidden="1" x14ac:dyDescent="0.25">
      <c r="A1723" s="2">
        <v>51</v>
      </c>
      <c r="B1723" s="2">
        <v>1</v>
      </c>
      <c r="C1723" s="2">
        <v>5</v>
      </c>
      <c r="D1723" s="2">
        <v>18</v>
      </c>
      <c r="E1723" s="2">
        <v>7.7432000000000001E-2</v>
      </c>
      <c r="F1723" t="str">
        <f t="shared" si="26"/>
        <v>Off-Network</v>
      </c>
    </row>
    <row r="1724" spans="1:6" hidden="1" x14ac:dyDescent="0.25">
      <c r="A1724" s="2">
        <v>51</v>
      </c>
      <c r="B1724" s="2">
        <v>1</v>
      </c>
      <c r="C1724" s="2">
        <v>5</v>
      </c>
      <c r="D1724" s="2">
        <v>19</v>
      </c>
      <c r="E1724" s="2">
        <v>5.9783000000000003E-2</v>
      </c>
      <c r="F1724" t="str">
        <f t="shared" si="26"/>
        <v>Off-Network</v>
      </c>
    </row>
    <row r="1725" spans="1:6" hidden="1" x14ac:dyDescent="0.25">
      <c r="A1725" s="2">
        <v>51</v>
      </c>
      <c r="B1725" s="2">
        <v>1</v>
      </c>
      <c r="C1725" s="2">
        <v>5</v>
      </c>
      <c r="D1725" s="2">
        <v>20</v>
      </c>
      <c r="E1725" s="2">
        <v>4.4392300000000003E-2</v>
      </c>
      <c r="F1725" t="str">
        <f t="shared" si="26"/>
        <v>Off-Network</v>
      </c>
    </row>
    <row r="1726" spans="1:6" hidden="1" x14ac:dyDescent="0.25">
      <c r="A1726" s="2">
        <v>51</v>
      </c>
      <c r="B1726" s="2">
        <v>1</v>
      </c>
      <c r="C1726" s="2">
        <v>5</v>
      </c>
      <c r="D1726" s="2">
        <v>21</v>
      </c>
      <c r="E1726" s="2">
        <v>3.54458E-2</v>
      </c>
      <c r="F1726" t="str">
        <f t="shared" si="26"/>
        <v>Off-Network</v>
      </c>
    </row>
    <row r="1727" spans="1:6" hidden="1" x14ac:dyDescent="0.25">
      <c r="A1727" s="2">
        <v>51</v>
      </c>
      <c r="B1727" s="2">
        <v>1</v>
      </c>
      <c r="C1727" s="2">
        <v>5</v>
      </c>
      <c r="D1727" s="2">
        <v>22</v>
      </c>
      <c r="E1727" s="2">
        <v>3.1823999999999998E-2</v>
      </c>
      <c r="F1727" t="str">
        <f t="shared" si="26"/>
        <v>Off-Network</v>
      </c>
    </row>
    <row r="1728" spans="1:6" hidden="1" x14ac:dyDescent="0.25">
      <c r="A1728" s="2">
        <v>51</v>
      </c>
      <c r="B1728" s="2">
        <v>1</v>
      </c>
      <c r="C1728" s="2">
        <v>5</v>
      </c>
      <c r="D1728" s="2">
        <v>23</v>
      </c>
      <c r="E1728" s="2">
        <v>2.4941899999999999E-2</v>
      </c>
      <c r="F1728" t="str">
        <f t="shared" si="26"/>
        <v>Off-Network</v>
      </c>
    </row>
    <row r="1729" spans="1:6" hidden="1" x14ac:dyDescent="0.25">
      <c r="A1729" s="2">
        <v>51</v>
      </c>
      <c r="B1729" s="2">
        <v>1</v>
      </c>
      <c r="C1729" s="2">
        <v>5</v>
      </c>
      <c r="D1729" s="2">
        <v>24</v>
      </c>
      <c r="E1729" s="2">
        <v>1.79068E-2</v>
      </c>
      <c r="F1729" t="str">
        <f t="shared" si="26"/>
        <v>Off-Network</v>
      </c>
    </row>
    <row r="1730" spans="1:6" hidden="1" x14ac:dyDescent="0.25">
      <c r="A1730" s="2">
        <v>51</v>
      </c>
      <c r="B1730" s="2">
        <v>2</v>
      </c>
      <c r="C1730" s="2">
        <v>2</v>
      </c>
      <c r="D1730" s="2">
        <v>1</v>
      </c>
      <c r="E1730" s="2">
        <v>1.64213E-2</v>
      </c>
      <c r="F1730" t="str">
        <f t="shared" ref="F1730:F1793" si="27">IF(B1730=$G$2,$H$2,IF(B1730=$G$3,$H$3,IF(B1730=$G$4,$H$4,IF(B1730=$G$5,$H$5,IF(B1730=$G$6,$H$6,"other")))))</f>
        <v>Rural Restricted Access</v>
      </c>
    </row>
    <row r="1731" spans="1:6" hidden="1" x14ac:dyDescent="0.25">
      <c r="A1731" s="2">
        <v>51</v>
      </c>
      <c r="B1731" s="2">
        <v>2</v>
      </c>
      <c r="C1731" s="2">
        <v>2</v>
      </c>
      <c r="D1731" s="2">
        <v>2</v>
      </c>
      <c r="E1731" s="2">
        <v>1.11921E-2</v>
      </c>
      <c r="F1731" t="str">
        <f t="shared" si="27"/>
        <v>Rural Restricted Access</v>
      </c>
    </row>
    <row r="1732" spans="1:6" hidden="1" x14ac:dyDescent="0.25">
      <c r="A1732" s="2">
        <v>51</v>
      </c>
      <c r="B1732" s="2">
        <v>2</v>
      </c>
      <c r="C1732" s="2">
        <v>2</v>
      </c>
      <c r="D1732" s="2">
        <v>3</v>
      </c>
      <c r="E1732" s="2">
        <v>8.5415000000000005E-3</v>
      </c>
      <c r="F1732" t="str">
        <f t="shared" si="27"/>
        <v>Rural Restricted Access</v>
      </c>
    </row>
    <row r="1733" spans="1:6" hidden="1" x14ac:dyDescent="0.25">
      <c r="A1733" s="2">
        <v>51</v>
      </c>
      <c r="B1733" s="2">
        <v>2</v>
      </c>
      <c r="C1733" s="2">
        <v>2</v>
      </c>
      <c r="D1733" s="2">
        <v>4</v>
      </c>
      <c r="E1733" s="2">
        <v>6.7932799999999996E-3</v>
      </c>
      <c r="F1733" t="str">
        <f t="shared" si="27"/>
        <v>Rural Restricted Access</v>
      </c>
    </row>
    <row r="1734" spans="1:6" hidden="1" x14ac:dyDescent="0.25">
      <c r="A1734" s="2">
        <v>51</v>
      </c>
      <c r="B1734" s="2">
        <v>2</v>
      </c>
      <c r="C1734" s="2">
        <v>2</v>
      </c>
      <c r="D1734" s="2">
        <v>5</v>
      </c>
      <c r="E1734" s="2">
        <v>7.2189400000000001E-3</v>
      </c>
      <c r="F1734" t="str">
        <f t="shared" si="27"/>
        <v>Rural Restricted Access</v>
      </c>
    </row>
    <row r="1735" spans="1:6" hidden="1" x14ac:dyDescent="0.25">
      <c r="A1735" s="2">
        <v>51</v>
      </c>
      <c r="B1735" s="2">
        <v>2</v>
      </c>
      <c r="C1735" s="2">
        <v>2</v>
      </c>
      <c r="D1735" s="2">
        <v>6</v>
      </c>
      <c r="E1735" s="2">
        <v>1.07619E-2</v>
      </c>
      <c r="F1735" t="str">
        <f t="shared" si="27"/>
        <v>Rural Restricted Access</v>
      </c>
    </row>
    <row r="1736" spans="1:6" hidden="1" x14ac:dyDescent="0.25">
      <c r="A1736" s="2">
        <v>51</v>
      </c>
      <c r="B1736" s="2">
        <v>2</v>
      </c>
      <c r="C1736" s="2">
        <v>2</v>
      </c>
      <c r="D1736" s="2">
        <v>7</v>
      </c>
      <c r="E1736" s="2">
        <v>1.7680000000000001E-2</v>
      </c>
      <c r="F1736" t="str">
        <f t="shared" si="27"/>
        <v>Rural Restricted Access</v>
      </c>
    </row>
    <row r="1737" spans="1:6" hidden="1" x14ac:dyDescent="0.25">
      <c r="A1737" s="2">
        <v>51</v>
      </c>
      <c r="B1737" s="2">
        <v>2</v>
      </c>
      <c r="C1737" s="2">
        <v>2</v>
      </c>
      <c r="D1737" s="2">
        <v>8</v>
      </c>
      <c r="E1737" s="2">
        <v>2.6875099999999999E-2</v>
      </c>
      <c r="F1737" t="str">
        <f t="shared" si="27"/>
        <v>Rural Restricted Access</v>
      </c>
    </row>
    <row r="1738" spans="1:6" hidden="1" x14ac:dyDescent="0.25">
      <c r="A1738" s="2">
        <v>51</v>
      </c>
      <c r="B1738" s="2">
        <v>2</v>
      </c>
      <c r="C1738" s="2">
        <v>2</v>
      </c>
      <c r="D1738" s="2">
        <v>9</v>
      </c>
      <c r="E1738" s="2">
        <v>3.8658699999999997E-2</v>
      </c>
      <c r="F1738" t="str">
        <f t="shared" si="27"/>
        <v>Rural Restricted Access</v>
      </c>
    </row>
    <row r="1739" spans="1:6" hidden="1" x14ac:dyDescent="0.25">
      <c r="A1739" s="2">
        <v>51</v>
      </c>
      <c r="B1739" s="2">
        <v>2</v>
      </c>
      <c r="C1739" s="2">
        <v>2</v>
      </c>
      <c r="D1739" s="2">
        <v>10</v>
      </c>
      <c r="E1739" s="2">
        <v>5.2238899999999998E-2</v>
      </c>
      <c r="F1739" t="str">
        <f t="shared" si="27"/>
        <v>Rural Restricted Access</v>
      </c>
    </row>
    <row r="1740" spans="1:6" hidden="1" x14ac:dyDescent="0.25">
      <c r="A1740" s="2">
        <v>51</v>
      </c>
      <c r="B1740" s="2">
        <v>2</v>
      </c>
      <c r="C1740" s="2">
        <v>2</v>
      </c>
      <c r="D1740" s="2">
        <v>11</v>
      </c>
      <c r="E1740" s="2">
        <v>6.3173900000000005E-2</v>
      </c>
      <c r="F1740" t="str">
        <f t="shared" si="27"/>
        <v>Rural Restricted Access</v>
      </c>
    </row>
    <row r="1741" spans="1:6" hidden="1" x14ac:dyDescent="0.25">
      <c r="A1741" s="2">
        <v>51</v>
      </c>
      <c r="B1741" s="2">
        <v>2</v>
      </c>
      <c r="C1741" s="2">
        <v>2</v>
      </c>
      <c r="D1741" s="2">
        <v>12</v>
      </c>
      <c r="E1741" s="2">
        <v>6.9943500000000006E-2</v>
      </c>
      <c r="F1741" t="str">
        <f t="shared" si="27"/>
        <v>Rural Restricted Access</v>
      </c>
    </row>
    <row r="1742" spans="1:6" hidden="1" x14ac:dyDescent="0.25">
      <c r="A1742" s="2">
        <v>51</v>
      </c>
      <c r="B1742" s="2">
        <v>2</v>
      </c>
      <c r="C1742" s="2">
        <v>2</v>
      </c>
      <c r="D1742" s="2">
        <v>13</v>
      </c>
      <c r="E1742" s="2">
        <v>7.2933200000000004E-2</v>
      </c>
      <c r="F1742" t="str">
        <f t="shared" si="27"/>
        <v>Rural Restricted Access</v>
      </c>
    </row>
    <row r="1743" spans="1:6" hidden="1" x14ac:dyDescent="0.25">
      <c r="A1743" s="2">
        <v>51</v>
      </c>
      <c r="B1743" s="2">
        <v>2</v>
      </c>
      <c r="C1743" s="2">
        <v>2</v>
      </c>
      <c r="D1743" s="2">
        <v>14</v>
      </c>
      <c r="E1743" s="2">
        <v>7.3121800000000001E-2</v>
      </c>
      <c r="F1743" t="str">
        <f t="shared" si="27"/>
        <v>Rural Restricted Access</v>
      </c>
    </row>
    <row r="1744" spans="1:6" hidden="1" x14ac:dyDescent="0.25">
      <c r="A1744" s="2">
        <v>51</v>
      </c>
      <c r="B1744" s="2">
        <v>2</v>
      </c>
      <c r="C1744" s="2">
        <v>2</v>
      </c>
      <c r="D1744" s="2">
        <v>15</v>
      </c>
      <c r="E1744" s="2">
        <v>7.3615899999999998E-2</v>
      </c>
      <c r="F1744" t="str">
        <f t="shared" si="27"/>
        <v>Rural Restricted Access</v>
      </c>
    </row>
    <row r="1745" spans="1:6" hidden="1" x14ac:dyDescent="0.25">
      <c r="A1745" s="2">
        <v>51</v>
      </c>
      <c r="B1745" s="2">
        <v>2</v>
      </c>
      <c r="C1745" s="2">
        <v>2</v>
      </c>
      <c r="D1745" s="2">
        <v>16</v>
      </c>
      <c r="E1745" s="2">
        <v>7.4460799999999994E-2</v>
      </c>
      <c r="F1745" t="str">
        <f t="shared" si="27"/>
        <v>Rural Restricted Access</v>
      </c>
    </row>
    <row r="1746" spans="1:6" hidden="1" x14ac:dyDescent="0.25">
      <c r="A1746" s="2">
        <v>51</v>
      </c>
      <c r="B1746" s="2">
        <v>2</v>
      </c>
      <c r="C1746" s="2">
        <v>2</v>
      </c>
      <c r="D1746" s="2">
        <v>17</v>
      </c>
      <c r="E1746" s="2">
        <v>7.4216500000000005E-2</v>
      </c>
      <c r="F1746" t="str">
        <f t="shared" si="27"/>
        <v>Rural Restricted Access</v>
      </c>
    </row>
    <row r="1747" spans="1:6" hidden="1" x14ac:dyDescent="0.25">
      <c r="A1747" s="2">
        <v>51</v>
      </c>
      <c r="B1747" s="2">
        <v>2</v>
      </c>
      <c r="C1747" s="2">
        <v>2</v>
      </c>
      <c r="D1747" s="2">
        <v>18</v>
      </c>
      <c r="E1747" s="2">
        <v>7.0009100000000005E-2</v>
      </c>
      <c r="F1747" t="str">
        <f t="shared" si="27"/>
        <v>Rural Restricted Access</v>
      </c>
    </row>
    <row r="1748" spans="1:6" hidden="1" x14ac:dyDescent="0.25">
      <c r="A1748" s="2">
        <v>51</v>
      </c>
      <c r="B1748" s="2">
        <v>2</v>
      </c>
      <c r="C1748" s="2">
        <v>2</v>
      </c>
      <c r="D1748" s="2">
        <v>19</v>
      </c>
      <c r="E1748" s="2">
        <v>6.1403800000000001E-2</v>
      </c>
      <c r="F1748" t="str">
        <f t="shared" si="27"/>
        <v>Rural Restricted Access</v>
      </c>
    </row>
    <row r="1749" spans="1:6" hidden="1" x14ac:dyDescent="0.25">
      <c r="A1749" s="2">
        <v>51</v>
      </c>
      <c r="B1749" s="2">
        <v>2</v>
      </c>
      <c r="C1749" s="2">
        <v>2</v>
      </c>
      <c r="D1749" s="2">
        <v>20</v>
      </c>
      <c r="E1749" s="2">
        <v>5.0504300000000002E-2</v>
      </c>
      <c r="F1749" t="str">
        <f t="shared" si="27"/>
        <v>Rural Restricted Access</v>
      </c>
    </row>
    <row r="1750" spans="1:6" hidden="1" x14ac:dyDescent="0.25">
      <c r="A1750" s="2">
        <v>51</v>
      </c>
      <c r="B1750" s="2">
        <v>2</v>
      </c>
      <c r="C1750" s="2">
        <v>2</v>
      </c>
      <c r="D1750" s="2">
        <v>21</v>
      </c>
      <c r="E1750" s="2">
        <v>4.1207199999999999E-2</v>
      </c>
      <c r="F1750" t="str">
        <f t="shared" si="27"/>
        <v>Rural Restricted Access</v>
      </c>
    </row>
    <row r="1751" spans="1:6" hidden="1" x14ac:dyDescent="0.25">
      <c r="A1751" s="2">
        <v>51</v>
      </c>
      <c r="B1751" s="2">
        <v>2</v>
      </c>
      <c r="C1751" s="2">
        <v>2</v>
      </c>
      <c r="D1751" s="2">
        <v>22</v>
      </c>
      <c r="E1751" s="2">
        <v>3.3637300000000002E-2</v>
      </c>
      <c r="F1751" t="str">
        <f t="shared" si="27"/>
        <v>Rural Restricted Access</v>
      </c>
    </row>
    <row r="1752" spans="1:6" hidden="1" x14ac:dyDescent="0.25">
      <c r="A1752" s="2">
        <v>51</v>
      </c>
      <c r="B1752" s="2">
        <v>2</v>
      </c>
      <c r="C1752" s="2">
        <v>2</v>
      </c>
      <c r="D1752" s="2">
        <v>23</v>
      </c>
      <c r="E1752" s="2">
        <v>2.6224299999999999E-2</v>
      </c>
      <c r="F1752" t="str">
        <f t="shared" si="27"/>
        <v>Rural Restricted Access</v>
      </c>
    </row>
    <row r="1753" spans="1:6" hidden="1" x14ac:dyDescent="0.25">
      <c r="A1753" s="2">
        <v>51</v>
      </c>
      <c r="B1753" s="2">
        <v>2</v>
      </c>
      <c r="C1753" s="2">
        <v>2</v>
      </c>
      <c r="D1753" s="2">
        <v>24</v>
      </c>
      <c r="E1753" s="2">
        <v>1.9166599999999999E-2</v>
      </c>
      <c r="F1753" t="str">
        <f t="shared" si="27"/>
        <v>Rural Restricted Access</v>
      </c>
    </row>
    <row r="1754" spans="1:6" hidden="1" x14ac:dyDescent="0.25">
      <c r="A1754" s="2">
        <v>51</v>
      </c>
      <c r="B1754" s="2">
        <v>2</v>
      </c>
      <c r="C1754" s="2">
        <v>5</v>
      </c>
      <c r="D1754" s="2">
        <v>1</v>
      </c>
      <c r="E1754" s="2">
        <v>1.07741E-2</v>
      </c>
      <c r="F1754" t="str">
        <f t="shared" si="27"/>
        <v>Rural Restricted Access</v>
      </c>
    </row>
    <row r="1755" spans="1:6" hidden="1" x14ac:dyDescent="0.25">
      <c r="A1755" s="2">
        <v>51</v>
      </c>
      <c r="B1755" s="2">
        <v>2</v>
      </c>
      <c r="C1755" s="2">
        <v>5</v>
      </c>
      <c r="D1755" s="2">
        <v>2</v>
      </c>
      <c r="E1755" s="2">
        <v>7.6437600000000003E-3</v>
      </c>
      <c r="F1755" t="str">
        <f t="shared" si="27"/>
        <v>Rural Restricted Access</v>
      </c>
    </row>
    <row r="1756" spans="1:6" hidden="1" x14ac:dyDescent="0.25">
      <c r="A1756" s="2">
        <v>51</v>
      </c>
      <c r="B1756" s="2">
        <v>2</v>
      </c>
      <c r="C1756" s="2">
        <v>5</v>
      </c>
      <c r="D1756" s="2">
        <v>3</v>
      </c>
      <c r="E1756" s="2">
        <v>6.5464099999999999E-3</v>
      </c>
      <c r="F1756" t="str">
        <f t="shared" si="27"/>
        <v>Rural Restricted Access</v>
      </c>
    </row>
    <row r="1757" spans="1:6" hidden="1" x14ac:dyDescent="0.25">
      <c r="A1757" s="2">
        <v>51</v>
      </c>
      <c r="B1757" s="2">
        <v>2</v>
      </c>
      <c r="C1757" s="2">
        <v>5</v>
      </c>
      <c r="D1757" s="2">
        <v>4</v>
      </c>
      <c r="E1757" s="2">
        <v>6.6348600000000002E-3</v>
      </c>
      <c r="F1757" t="str">
        <f t="shared" si="27"/>
        <v>Rural Restricted Access</v>
      </c>
    </row>
    <row r="1758" spans="1:6" hidden="1" x14ac:dyDescent="0.25">
      <c r="A1758" s="2">
        <v>51</v>
      </c>
      <c r="B1758" s="2">
        <v>2</v>
      </c>
      <c r="C1758" s="2">
        <v>5</v>
      </c>
      <c r="D1758" s="2">
        <v>5</v>
      </c>
      <c r="E1758" s="2">
        <v>9.5399899999999999E-3</v>
      </c>
      <c r="F1758" t="str">
        <f t="shared" si="27"/>
        <v>Rural Restricted Access</v>
      </c>
    </row>
    <row r="1759" spans="1:6" hidden="1" x14ac:dyDescent="0.25">
      <c r="A1759" s="2">
        <v>51</v>
      </c>
      <c r="B1759" s="2">
        <v>2</v>
      </c>
      <c r="C1759" s="2">
        <v>5</v>
      </c>
      <c r="D1759" s="2">
        <v>6</v>
      </c>
      <c r="E1759" s="2">
        <v>2.0055099999999999E-2</v>
      </c>
      <c r="F1759" t="str">
        <f t="shared" si="27"/>
        <v>Rural Restricted Access</v>
      </c>
    </row>
    <row r="1760" spans="1:6" hidden="1" x14ac:dyDescent="0.25">
      <c r="A1760" s="2">
        <v>51</v>
      </c>
      <c r="B1760" s="2">
        <v>2</v>
      </c>
      <c r="C1760" s="2">
        <v>5</v>
      </c>
      <c r="D1760" s="2">
        <v>7</v>
      </c>
      <c r="E1760" s="2">
        <v>4.1029499999999997E-2</v>
      </c>
      <c r="F1760" t="str">
        <f t="shared" si="27"/>
        <v>Rural Restricted Access</v>
      </c>
    </row>
    <row r="1761" spans="1:6" hidden="1" x14ac:dyDescent="0.25">
      <c r="A1761" s="2">
        <v>51</v>
      </c>
      <c r="B1761" s="2">
        <v>2</v>
      </c>
      <c r="C1761" s="2">
        <v>5</v>
      </c>
      <c r="D1761" s="2">
        <v>8</v>
      </c>
      <c r="E1761" s="2">
        <v>5.7972200000000002E-2</v>
      </c>
      <c r="F1761" t="str">
        <f t="shared" si="27"/>
        <v>Rural Restricted Access</v>
      </c>
    </row>
    <row r="1762" spans="1:6" hidden="1" x14ac:dyDescent="0.25">
      <c r="A1762" s="2">
        <v>51</v>
      </c>
      <c r="B1762" s="2">
        <v>2</v>
      </c>
      <c r="C1762" s="2">
        <v>5</v>
      </c>
      <c r="D1762" s="2">
        <v>9</v>
      </c>
      <c r="E1762" s="2">
        <v>5.3471100000000001E-2</v>
      </c>
      <c r="F1762" t="str">
        <f t="shared" si="27"/>
        <v>Rural Restricted Access</v>
      </c>
    </row>
    <row r="1763" spans="1:6" hidden="1" x14ac:dyDescent="0.25">
      <c r="A1763" s="2">
        <v>51</v>
      </c>
      <c r="B1763" s="2">
        <v>2</v>
      </c>
      <c r="C1763" s="2">
        <v>5</v>
      </c>
      <c r="D1763" s="2">
        <v>10</v>
      </c>
      <c r="E1763" s="2">
        <v>5.2547799999999999E-2</v>
      </c>
      <c r="F1763" t="str">
        <f t="shared" si="27"/>
        <v>Rural Restricted Access</v>
      </c>
    </row>
    <row r="1764" spans="1:6" hidden="1" x14ac:dyDescent="0.25">
      <c r="A1764" s="2">
        <v>51</v>
      </c>
      <c r="B1764" s="2">
        <v>2</v>
      </c>
      <c r="C1764" s="2">
        <v>5</v>
      </c>
      <c r="D1764" s="2">
        <v>11</v>
      </c>
      <c r="E1764" s="2">
        <v>5.5060699999999997E-2</v>
      </c>
      <c r="F1764" t="str">
        <f t="shared" si="27"/>
        <v>Rural Restricted Access</v>
      </c>
    </row>
    <row r="1765" spans="1:6" hidden="1" x14ac:dyDescent="0.25">
      <c r="A1765" s="2">
        <v>51</v>
      </c>
      <c r="B1765" s="2">
        <v>2</v>
      </c>
      <c r="C1765" s="2">
        <v>5</v>
      </c>
      <c r="D1765" s="2">
        <v>12</v>
      </c>
      <c r="E1765" s="2">
        <v>5.7674099999999999E-2</v>
      </c>
      <c r="F1765" t="str">
        <f t="shared" si="27"/>
        <v>Rural Restricted Access</v>
      </c>
    </row>
    <row r="1766" spans="1:6" hidden="1" x14ac:dyDescent="0.25">
      <c r="A1766" s="2">
        <v>51</v>
      </c>
      <c r="B1766" s="2">
        <v>2</v>
      </c>
      <c r="C1766" s="2">
        <v>5</v>
      </c>
      <c r="D1766" s="2">
        <v>13</v>
      </c>
      <c r="E1766" s="2">
        <v>5.9142899999999998E-2</v>
      </c>
      <c r="F1766" t="str">
        <f t="shared" si="27"/>
        <v>Rural Restricted Access</v>
      </c>
    </row>
    <row r="1767" spans="1:6" hidden="1" x14ac:dyDescent="0.25">
      <c r="A1767" s="2">
        <v>51</v>
      </c>
      <c r="B1767" s="2">
        <v>2</v>
      </c>
      <c r="C1767" s="2">
        <v>5</v>
      </c>
      <c r="D1767" s="2">
        <v>14</v>
      </c>
      <c r="E1767" s="2">
        <v>6.0801899999999999E-2</v>
      </c>
      <c r="F1767" t="str">
        <f t="shared" si="27"/>
        <v>Rural Restricted Access</v>
      </c>
    </row>
    <row r="1768" spans="1:6" hidden="1" x14ac:dyDescent="0.25">
      <c r="A1768" s="2">
        <v>51</v>
      </c>
      <c r="B1768" s="2">
        <v>2</v>
      </c>
      <c r="C1768" s="2">
        <v>5</v>
      </c>
      <c r="D1768" s="2">
        <v>15</v>
      </c>
      <c r="E1768" s="2">
        <v>6.5298499999999995E-2</v>
      </c>
      <c r="F1768" t="str">
        <f t="shared" si="27"/>
        <v>Rural Restricted Access</v>
      </c>
    </row>
    <row r="1769" spans="1:6" hidden="1" x14ac:dyDescent="0.25">
      <c r="A1769" s="2">
        <v>51</v>
      </c>
      <c r="B1769" s="2">
        <v>2</v>
      </c>
      <c r="C1769" s="2">
        <v>5</v>
      </c>
      <c r="D1769" s="2">
        <v>16</v>
      </c>
      <c r="E1769" s="2">
        <v>7.2608199999999998E-2</v>
      </c>
      <c r="F1769" t="str">
        <f t="shared" si="27"/>
        <v>Rural Restricted Access</v>
      </c>
    </row>
    <row r="1770" spans="1:6" hidden="1" x14ac:dyDescent="0.25">
      <c r="A1770" s="2">
        <v>51</v>
      </c>
      <c r="B1770" s="2">
        <v>2</v>
      </c>
      <c r="C1770" s="2">
        <v>5</v>
      </c>
      <c r="D1770" s="2">
        <v>17</v>
      </c>
      <c r="E1770" s="2">
        <v>7.7381699999999998E-2</v>
      </c>
      <c r="F1770" t="str">
        <f t="shared" si="27"/>
        <v>Rural Restricted Access</v>
      </c>
    </row>
    <row r="1771" spans="1:6" hidden="1" x14ac:dyDescent="0.25">
      <c r="A1771" s="2">
        <v>51</v>
      </c>
      <c r="B1771" s="2">
        <v>2</v>
      </c>
      <c r="C1771" s="2">
        <v>5</v>
      </c>
      <c r="D1771" s="2">
        <v>18</v>
      </c>
      <c r="E1771" s="2">
        <v>7.5481599999999996E-2</v>
      </c>
      <c r="F1771" t="str">
        <f t="shared" si="27"/>
        <v>Rural Restricted Access</v>
      </c>
    </row>
    <row r="1772" spans="1:6" hidden="1" x14ac:dyDescent="0.25">
      <c r="A1772" s="2">
        <v>51</v>
      </c>
      <c r="B1772" s="2">
        <v>2</v>
      </c>
      <c r="C1772" s="2">
        <v>5</v>
      </c>
      <c r="D1772" s="2">
        <v>19</v>
      </c>
      <c r="E1772" s="2">
        <v>5.8705899999999998E-2</v>
      </c>
      <c r="F1772" t="str">
        <f t="shared" si="27"/>
        <v>Rural Restricted Access</v>
      </c>
    </row>
    <row r="1773" spans="1:6" hidden="1" x14ac:dyDescent="0.25">
      <c r="A1773" s="2">
        <v>51</v>
      </c>
      <c r="B1773" s="2">
        <v>2</v>
      </c>
      <c r="C1773" s="2">
        <v>5</v>
      </c>
      <c r="D1773" s="2">
        <v>20</v>
      </c>
      <c r="E1773" s="2">
        <v>4.3986400000000002E-2</v>
      </c>
      <c r="F1773" t="str">
        <f t="shared" si="27"/>
        <v>Rural Restricted Access</v>
      </c>
    </row>
    <row r="1774" spans="1:6" hidden="1" x14ac:dyDescent="0.25">
      <c r="A1774" s="2">
        <v>51</v>
      </c>
      <c r="B1774" s="2">
        <v>2</v>
      </c>
      <c r="C1774" s="2">
        <v>5</v>
      </c>
      <c r="D1774" s="2">
        <v>21</v>
      </c>
      <c r="E1774" s="2">
        <v>3.5730900000000003E-2</v>
      </c>
      <c r="F1774" t="str">
        <f t="shared" si="27"/>
        <v>Rural Restricted Access</v>
      </c>
    </row>
    <row r="1775" spans="1:6" hidden="1" x14ac:dyDescent="0.25">
      <c r="A1775" s="2">
        <v>51</v>
      </c>
      <c r="B1775" s="2">
        <v>2</v>
      </c>
      <c r="C1775" s="2">
        <v>5</v>
      </c>
      <c r="D1775" s="2">
        <v>22</v>
      </c>
      <c r="E1775" s="2">
        <v>3.0742800000000001E-2</v>
      </c>
      <c r="F1775" t="str">
        <f t="shared" si="27"/>
        <v>Rural Restricted Access</v>
      </c>
    </row>
    <row r="1776" spans="1:6" hidden="1" x14ac:dyDescent="0.25">
      <c r="A1776" s="2">
        <v>51</v>
      </c>
      <c r="B1776" s="2">
        <v>2</v>
      </c>
      <c r="C1776" s="2">
        <v>5</v>
      </c>
      <c r="D1776" s="2">
        <v>23</v>
      </c>
      <c r="E1776" s="2">
        <v>2.3852100000000001E-2</v>
      </c>
      <c r="F1776" t="str">
        <f t="shared" si="27"/>
        <v>Rural Restricted Access</v>
      </c>
    </row>
    <row r="1777" spans="1:6" hidden="1" x14ac:dyDescent="0.25">
      <c r="A1777" s="2">
        <v>51</v>
      </c>
      <c r="B1777" s="2">
        <v>2</v>
      </c>
      <c r="C1777" s="2">
        <v>5</v>
      </c>
      <c r="D1777" s="2">
        <v>24</v>
      </c>
      <c r="E1777" s="2">
        <v>1.7317699999999998E-2</v>
      </c>
      <c r="F1777" t="str">
        <f t="shared" si="27"/>
        <v>Rural Restricted Access</v>
      </c>
    </row>
    <row r="1778" spans="1:6" hidden="1" x14ac:dyDescent="0.25">
      <c r="A1778" s="2">
        <v>51</v>
      </c>
      <c r="B1778" s="2">
        <v>3</v>
      </c>
      <c r="C1778" s="2">
        <v>2</v>
      </c>
      <c r="D1778" s="2">
        <v>1</v>
      </c>
      <c r="E1778" s="2">
        <v>1.64213E-2</v>
      </c>
      <c r="F1778" t="str">
        <f t="shared" si="27"/>
        <v>Rural Unrestricted Access</v>
      </c>
    </row>
    <row r="1779" spans="1:6" hidden="1" x14ac:dyDescent="0.25">
      <c r="A1779" s="2">
        <v>51</v>
      </c>
      <c r="B1779" s="2">
        <v>3</v>
      </c>
      <c r="C1779" s="2">
        <v>2</v>
      </c>
      <c r="D1779" s="2">
        <v>2</v>
      </c>
      <c r="E1779" s="2">
        <v>1.11921E-2</v>
      </c>
      <c r="F1779" t="str">
        <f t="shared" si="27"/>
        <v>Rural Unrestricted Access</v>
      </c>
    </row>
    <row r="1780" spans="1:6" hidden="1" x14ac:dyDescent="0.25">
      <c r="A1780" s="2">
        <v>51</v>
      </c>
      <c r="B1780" s="2">
        <v>3</v>
      </c>
      <c r="C1780" s="2">
        <v>2</v>
      </c>
      <c r="D1780" s="2">
        <v>3</v>
      </c>
      <c r="E1780" s="2">
        <v>8.5415000000000005E-3</v>
      </c>
      <c r="F1780" t="str">
        <f t="shared" si="27"/>
        <v>Rural Unrestricted Access</v>
      </c>
    </row>
    <row r="1781" spans="1:6" hidden="1" x14ac:dyDescent="0.25">
      <c r="A1781" s="2">
        <v>51</v>
      </c>
      <c r="B1781" s="2">
        <v>3</v>
      </c>
      <c r="C1781" s="2">
        <v>2</v>
      </c>
      <c r="D1781" s="2">
        <v>4</v>
      </c>
      <c r="E1781" s="2">
        <v>6.7932799999999996E-3</v>
      </c>
      <c r="F1781" t="str">
        <f t="shared" si="27"/>
        <v>Rural Unrestricted Access</v>
      </c>
    </row>
    <row r="1782" spans="1:6" hidden="1" x14ac:dyDescent="0.25">
      <c r="A1782" s="2">
        <v>51</v>
      </c>
      <c r="B1782" s="2">
        <v>3</v>
      </c>
      <c r="C1782" s="2">
        <v>2</v>
      </c>
      <c r="D1782" s="2">
        <v>5</v>
      </c>
      <c r="E1782" s="2">
        <v>7.2189400000000001E-3</v>
      </c>
      <c r="F1782" t="str">
        <f t="shared" si="27"/>
        <v>Rural Unrestricted Access</v>
      </c>
    </row>
    <row r="1783" spans="1:6" hidden="1" x14ac:dyDescent="0.25">
      <c r="A1783" s="2">
        <v>51</v>
      </c>
      <c r="B1783" s="2">
        <v>3</v>
      </c>
      <c r="C1783" s="2">
        <v>2</v>
      </c>
      <c r="D1783" s="2">
        <v>6</v>
      </c>
      <c r="E1783" s="2">
        <v>1.07619E-2</v>
      </c>
      <c r="F1783" t="str">
        <f t="shared" si="27"/>
        <v>Rural Unrestricted Access</v>
      </c>
    </row>
    <row r="1784" spans="1:6" hidden="1" x14ac:dyDescent="0.25">
      <c r="A1784" s="2">
        <v>51</v>
      </c>
      <c r="B1784" s="2">
        <v>3</v>
      </c>
      <c r="C1784" s="2">
        <v>2</v>
      </c>
      <c r="D1784" s="2">
        <v>7</v>
      </c>
      <c r="E1784" s="2">
        <v>1.7680000000000001E-2</v>
      </c>
      <c r="F1784" t="str">
        <f t="shared" si="27"/>
        <v>Rural Unrestricted Access</v>
      </c>
    </row>
    <row r="1785" spans="1:6" hidden="1" x14ac:dyDescent="0.25">
      <c r="A1785" s="2">
        <v>51</v>
      </c>
      <c r="B1785" s="2">
        <v>3</v>
      </c>
      <c r="C1785" s="2">
        <v>2</v>
      </c>
      <c r="D1785" s="2">
        <v>8</v>
      </c>
      <c r="E1785" s="2">
        <v>2.6875099999999999E-2</v>
      </c>
      <c r="F1785" t="str">
        <f t="shared" si="27"/>
        <v>Rural Unrestricted Access</v>
      </c>
    </row>
    <row r="1786" spans="1:6" hidden="1" x14ac:dyDescent="0.25">
      <c r="A1786" s="2">
        <v>51</v>
      </c>
      <c r="B1786" s="2">
        <v>3</v>
      </c>
      <c r="C1786" s="2">
        <v>2</v>
      </c>
      <c r="D1786" s="2">
        <v>9</v>
      </c>
      <c r="E1786" s="2">
        <v>3.8658699999999997E-2</v>
      </c>
      <c r="F1786" t="str">
        <f t="shared" si="27"/>
        <v>Rural Unrestricted Access</v>
      </c>
    </row>
    <row r="1787" spans="1:6" hidden="1" x14ac:dyDescent="0.25">
      <c r="A1787" s="2">
        <v>51</v>
      </c>
      <c r="B1787" s="2">
        <v>3</v>
      </c>
      <c r="C1787" s="2">
        <v>2</v>
      </c>
      <c r="D1787" s="2">
        <v>10</v>
      </c>
      <c r="E1787" s="2">
        <v>5.2238899999999998E-2</v>
      </c>
      <c r="F1787" t="str">
        <f t="shared" si="27"/>
        <v>Rural Unrestricted Access</v>
      </c>
    </row>
    <row r="1788" spans="1:6" hidden="1" x14ac:dyDescent="0.25">
      <c r="A1788" s="2">
        <v>51</v>
      </c>
      <c r="B1788" s="2">
        <v>3</v>
      </c>
      <c r="C1788" s="2">
        <v>2</v>
      </c>
      <c r="D1788" s="2">
        <v>11</v>
      </c>
      <c r="E1788" s="2">
        <v>6.3173900000000005E-2</v>
      </c>
      <c r="F1788" t="str">
        <f t="shared" si="27"/>
        <v>Rural Unrestricted Access</v>
      </c>
    </row>
    <row r="1789" spans="1:6" hidden="1" x14ac:dyDescent="0.25">
      <c r="A1789" s="2">
        <v>51</v>
      </c>
      <c r="B1789" s="2">
        <v>3</v>
      </c>
      <c r="C1789" s="2">
        <v>2</v>
      </c>
      <c r="D1789" s="2">
        <v>12</v>
      </c>
      <c r="E1789" s="2">
        <v>6.9943500000000006E-2</v>
      </c>
      <c r="F1789" t="str">
        <f t="shared" si="27"/>
        <v>Rural Unrestricted Access</v>
      </c>
    </row>
    <row r="1790" spans="1:6" hidden="1" x14ac:dyDescent="0.25">
      <c r="A1790" s="2">
        <v>51</v>
      </c>
      <c r="B1790" s="2">
        <v>3</v>
      </c>
      <c r="C1790" s="2">
        <v>2</v>
      </c>
      <c r="D1790" s="2">
        <v>13</v>
      </c>
      <c r="E1790" s="2">
        <v>7.2933200000000004E-2</v>
      </c>
      <c r="F1790" t="str">
        <f t="shared" si="27"/>
        <v>Rural Unrestricted Access</v>
      </c>
    </row>
    <row r="1791" spans="1:6" hidden="1" x14ac:dyDescent="0.25">
      <c r="A1791" s="2">
        <v>51</v>
      </c>
      <c r="B1791" s="2">
        <v>3</v>
      </c>
      <c r="C1791" s="2">
        <v>2</v>
      </c>
      <c r="D1791" s="2">
        <v>14</v>
      </c>
      <c r="E1791" s="2">
        <v>7.3121800000000001E-2</v>
      </c>
      <c r="F1791" t="str">
        <f t="shared" si="27"/>
        <v>Rural Unrestricted Access</v>
      </c>
    </row>
    <row r="1792" spans="1:6" hidden="1" x14ac:dyDescent="0.25">
      <c r="A1792" s="2">
        <v>51</v>
      </c>
      <c r="B1792" s="2">
        <v>3</v>
      </c>
      <c r="C1792" s="2">
        <v>2</v>
      </c>
      <c r="D1792" s="2">
        <v>15</v>
      </c>
      <c r="E1792" s="2">
        <v>7.3615899999999998E-2</v>
      </c>
      <c r="F1792" t="str">
        <f t="shared" si="27"/>
        <v>Rural Unrestricted Access</v>
      </c>
    </row>
    <row r="1793" spans="1:6" hidden="1" x14ac:dyDescent="0.25">
      <c r="A1793" s="2">
        <v>51</v>
      </c>
      <c r="B1793" s="2">
        <v>3</v>
      </c>
      <c r="C1793" s="2">
        <v>2</v>
      </c>
      <c r="D1793" s="2">
        <v>16</v>
      </c>
      <c r="E1793" s="2">
        <v>7.4460799999999994E-2</v>
      </c>
      <c r="F1793" t="str">
        <f t="shared" si="27"/>
        <v>Rural Unrestricted Access</v>
      </c>
    </row>
    <row r="1794" spans="1:6" hidden="1" x14ac:dyDescent="0.25">
      <c r="A1794" s="2">
        <v>51</v>
      </c>
      <c r="B1794" s="2">
        <v>3</v>
      </c>
      <c r="C1794" s="2">
        <v>2</v>
      </c>
      <c r="D1794" s="2">
        <v>17</v>
      </c>
      <c r="E1794" s="2">
        <v>7.4216500000000005E-2</v>
      </c>
      <c r="F1794" t="str">
        <f t="shared" ref="F1794:F1857" si="28">IF(B1794=$G$2,$H$2,IF(B1794=$G$3,$H$3,IF(B1794=$G$4,$H$4,IF(B1794=$G$5,$H$5,IF(B1794=$G$6,$H$6,"other")))))</f>
        <v>Rural Unrestricted Access</v>
      </c>
    </row>
    <row r="1795" spans="1:6" hidden="1" x14ac:dyDescent="0.25">
      <c r="A1795" s="2">
        <v>51</v>
      </c>
      <c r="B1795" s="2">
        <v>3</v>
      </c>
      <c r="C1795" s="2">
        <v>2</v>
      </c>
      <c r="D1795" s="2">
        <v>18</v>
      </c>
      <c r="E1795" s="2">
        <v>7.0009100000000005E-2</v>
      </c>
      <c r="F1795" t="str">
        <f t="shared" si="28"/>
        <v>Rural Unrestricted Access</v>
      </c>
    </row>
    <row r="1796" spans="1:6" hidden="1" x14ac:dyDescent="0.25">
      <c r="A1796" s="2">
        <v>51</v>
      </c>
      <c r="B1796" s="2">
        <v>3</v>
      </c>
      <c r="C1796" s="2">
        <v>2</v>
      </c>
      <c r="D1796" s="2">
        <v>19</v>
      </c>
      <c r="E1796" s="2">
        <v>6.1403800000000001E-2</v>
      </c>
      <c r="F1796" t="str">
        <f t="shared" si="28"/>
        <v>Rural Unrestricted Access</v>
      </c>
    </row>
    <row r="1797" spans="1:6" hidden="1" x14ac:dyDescent="0.25">
      <c r="A1797" s="2">
        <v>51</v>
      </c>
      <c r="B1797" s="2">
        <v>3</v>
      </c>
      <c r="C1797" s="2">
        <v>2</v>
      </c>
      <c r="D1797" s="2">
        <v>20</v>
      </c>
      <c r="E1797" s="2">
        <v>5.0504300000000002E-2</v>
      </c>
      <c r="F1797" t="str">
        <f t="shared" si="28"/>
        <v>Rural Unrestricted Access</v>
      </c>
    </row>
    <row r="1798" spans="1:6" hidden="1" x14ac:dyDescent="0.25">
      <c r="A1798" s="2">
        <v>51</v>
      </c>
      <c r="B1798" s="2">
        <v>3</v>
      </c>
      <c r="C1798" s="2">
        <v>2</v>
      </c>
      <c r="D1798" s="2">
        <v>21</v>
      </c>
      <c r="E1798" s="2">
        <v>4.1207199999999999E-2</v>
      </c>
      <c r="F1798" t="str">
        <f t="shared" si="28"/>
        <v>Rural Unrestricted Access</v>
      </c>
    </row>
    <row r="1799" spans="1:6" hidden="1" x14ac:dyDescent="0.25">
      <c r="A1799" s="2">
        <v>51</v>
      </c>
      <c r="B1799" s="2">
        <v>3</v>
      </c>
      <c r="C1799" s="2">
        <v>2</v>
      </c>
      <c r="D1799" s="2">
        <v>22</v>
      </c>
      <c r="E1799" s="2">
        <v>3.3637300000000002E-2</v>
      </c>
      <c r="F1799" t="str">
        <f t="shared" si="28"/>
        <v>Rural Unrestricted Access</v>
      </c>
    </row>
    <row r="1800" spans="1:6" hidden="1" x14ac:dyDescent="0.25">
      <c r="A1800" s="2">
        <v>51</v>
      </c>
      <c r="B1800" s="2">
        <v>3</v>
      </c>
      <c r="C1800" s="2">
        <v>2</v>
      </c>
      <c r="D1800" s="2">
        <v>23</v>
      </c>
      <c r="E1800" s="2">
        <v>2.6224299999999999E-2</v>
      </c>
      <c r="F1800" t="str">
        <f t="shared" si="28"/>
        <v>Rural Unrestricted Access</v>
      </c>
    </row>
    <row r="1801" spans="1:6" hidden="1" x14ac:dyDescent="0.25">
      <c r="A1801" s="2">
        <v>51</v>
      </c>
      <c r="B1801" s="2">
        <v>3</v>
      </c>
      <c r="C1801" s="2">
        <v>2</v>
      </c>
      <c r="D1801" s="2">
        <v>24</v>
      </c>
      <c r="E1801" s="2">
        <v>1.9166599999999999E-2</v>
      </c>
      <c r="F1801" t="str">
        <f t="shared" si="28"/>
        <v>Rural Unrestricted Access</v>
      </c>
    </row>
    <row r="1802" spans="1:6" hidden="1" x14ac:dyDescent="0.25">
      <c r="A1802" s="2">
        <v>51</v>
      </c>
      <c r="B1802" s="2">
        <v>3</v>
      </c>
      <c r="C1802" s="2">
        <v>5</v>
      </c>
      <c r="D1802" s="2">
        <v>1</v>
      </c>
      <c r="E1802" s="2">
        <v>1.07741E-2</v>
      </c>
      <c r="F1802" t="str">
        <f t="shared" si="28"/>
        <v>Rural Unrestricted Access</v>
      </c>
    </row>
    <row r="1803" spans="1:6" hidden="1" x14ac:dyDescent="0.25">
      <c r="A1803" s="2">
        <v>51</v>
      </c>
      <c r="B1803" s="2">
        <v>3</v>
      </c>
      <c r="C1803" s="2">
        <v>5</v>
      </c>
      <c r="D1803" s="2">
        <v>2</v>
      </c>
      <c r="E1803" s="2">
        <v>7.6437600000000003E-3</v>
      </c>
      <c r="F1803" t="str">
        <f t="shared" si="28"/>
        <v>Rural Unrestricted Access</v>
      </c>
    </row>
    <row r="1804" spans="1:6" hidden="1" x14ac:dyDescent="0.25">
      <c r="A1804" s="2">
        <v>51</v>
      </c>
      <c r="B1804" s="2">
        <v>3</v>
      </c>
      <c r="C1804" s="2">
        <v>5</v>
      </c>
      <c r="D1804" s="2">
        <v>3</v>
      </c>
      <c r="E1804" s="2">
        <v>6.5464099999999999E-3</v>
      </c>
      <c r="F1804" t="str">
        <f t="shared" si="28"/>
        <v>Rural Unrestricted Access</v>
      </c>
    </row>
    <row r="1805" spans="1:6" hidden="1" x14ac:dyDescent="0.25">
      <c r="A1805" s="2">
        <v>51</v>
      </c>
      <c r="B1805" s="2">
        <v>3</v>
      </c>
      <c r="C1805" s="2">
        <v>5</v>
      </c>
      <c r="D1805" s="2">
        <v>4</v>
      </c>
      <c r="E1805" s="2">
        <v>6.6348600000000002E-3</v>
      </c>
      <c r="F1805" t="str">
        <f t="shared" si="28"/>
        <v>Rural Unrestricted Access</v>
      </c>
    </row>
    <row r="1806" spans="1:6" hidden="1" x14ac:dyDescent="0.25">
      <c r="A1806" s="2">
        <v>51</v>
      </c>
      <c r="B1806" s="2">
        <v>3</v>
      </c>
      <c r="C1806" s="2">
        <v>5</v>
      </c>
      <c r="D1806" s="2">
        <v>5</v>
      </c>
      <c r="E1806" s="2">
        <v>9.5399899999999999E-3</v>
      </c>
      <c r="F1806" t="str">
        <f t="shared" si="28"/>
        <v>Rural Unrestricted Access</v>
      </c>
    </row>
    <row r="1807" spans="1:6" hidden="1" x14ac:dyDescent="0.25">
      <c r="A1807" s="2">
        <v>51</v>
      </c>
      <c r="B1807" s="2">
        <v>3</v>
      </c>
      <c r="C1807" s="2">
        <v>5</v>
      </c>
      <c r="D1807" s="2">
        <v>6</v>
      </c>
      <c r="E1807" s="2">
        <v>2.0055099999999999E-2</v>
      </c>
      <c r="F1807" t="str">
        <f t="shared" si="28"/>
        <v>Rural Unrestricted Access</v>
      </c>
    </row>
    <row r="1808" spans="1:6" hidden="1" x14ac:dyDescent="0.25">
      <c r="A1808" s="2">
        <v>51</v>
      </c>
      <c r="B1808" s="2">
        <v>3</v>
      </c>
      <c r="C1808" s="2">
        <v>5</v>
      </c>
      <c r="D1808" s="2">
        <v>7</v>
      </c>
      <c r="E1808" s="2">
        <v>4.1029499999999997E-2</v>
      </c>
      <c r="F1808" t="str">
        <f t="shared" si="28"/>
        <v>Rural Unrestricted Access</v>
      </c>
    </row>
    <row r="1809" spans="1:6" hidden="1" x14ac:dyDescent="0.25">
      <c r="A1809" s="2">
        <v>51</v>
      </c>
      <c r="B1809" s="2">
        <v>3</v>
      </c>
      <c r="C1809" s="2">
        <v>5</v>
      </c>
      <c r="D1809" s="2">
        <v>8</v>
      </c>
      <c r="E1809" s="2">
        <v>5.7972200000000002E-2</v>
      </c>
      <c r="F1809" t="str">
        <f t="shared" si="28"/>
        <v>Rural Unrestricted Access</v>
      </c>
    </row>
    <row r="1810" spans="1:6" hidden="1" x14ac:dyDescent="0.25">
      <c r="A1810" s="2">
        <v>51</v>
      </c>
      <c r="B1810" s="2">
        <v>3</v>
      </c>
      <c r="C1810" s="2">
        <v>5</v>
      </c>
      <c r="D1810" s="2">
        <v>9</v>
      </c>
      <c r="E1810" s="2">
        <v>5.3471100000000001E-2</v>
      </c>
      <c r="F1810" t="str">
        <f t="shared" si="28"/>
        <v>Rural Unrestricted Access</v>
      </c>
    </row>
    <row r="1811" spans="1:6" hidden="1" x14ac:dyDescent="0.25">
      <c r="A1811" s="2">
        <v>51</v>
      </c>
      <c r="B1811" s="2">
        <v>3</v>
      </c>
      <c r="C1811" s="2">
        <v>5</v>
      </c>
      <c r="D1811" s="2">
        <v>10</v>
      </c>
      <c r="E1811" s="2">
        <v>5.2547799999999999E-2</v>
      </c>
      <c r="F1811" t="str">
        <f t="shared" si="28"/>
        <v>Rural Unrestricted Access</v>
      </c>
    </row>
    <row r="1812" spans="1:6" hidden="1" x14ac:dyDescent="0.25">
      <c r="A1812" s="2">
        <v>51</v>
      </c>
      <c r="B1812" s="2">
        <v>3</v>
      </c>
      <c r="C1812" s="2">
        <v>5</v>
      </c>
      <c r="D1812" s="2">
        <v>11</v>
      </c>
      <c r="E1812" s="2">
        <v>5.5060699999999997E-2</v>
      </c>
      <c r="F1812" t="str">
        <f t="shared" si="28"/>
        <v>Rural Unrestricted Access</v>
      </c>
    </row>
    <row r="1813" spans="1:6" hidden="1" x14ac:dyDescent="0.25">
      <c r="A1813" s="2">
        <v>51</v>
      </c>
      <c r="B1813" s="2">
        <v>3</v>
      </c>
      <c r="C1813" s="2">
        <v>5</v>
      </c>
      <c r="D1813" s="2">
        <v>12</v>
      </c>
      <c r="E1813" s="2">
        <v>5.7674099999999999E-2</v>
      </c>
      <c r="F1813" t="str">
        <f t="shared" si="28"/>
        <v>Rural Unrestricted Access</v>
      </c>
    </row>
    <row r="1814" spans="1:6" hidden="1" x14ac:dyDescent="0.25">
      <c r="A1814" s="2">
        <v>51</v>
      </c>
      <c r="B1814" s="2">
        <v>3</v>
      </c>
      <c r="C1814" s="2">
        <v>5</v>
      </c>
      <c r="D1814" s="2">
        <v>13</v>
      </c>
      <c r="E1814" s="2">
        <v>5.9142899999999998E-2</v>
      </c>
      <c r="F1814" t="str">
        <f t="shared" si="28"/>
        <v>Rural Unrestricted Access</v>
      </c>
    </row>
    <row r="1815" spans="1:6" hidden="1" x14ac:dyDescent="0.25">
      <c r="A1815" s="2">
        <v>51</v>
      </c>
      <c r="B1815" s="2">
        <v>3</v>
      </c>
      <c r="C1815" s="2">
        <v>5</v>
      </c>
      <c r="D1815" s="2">
        <v>14</v>
      </c>
      <c r="E1815" s="2">
        <v>6.0801899999999999E-2</v>
      </c>
      <c r="F1815" t="str">
        <f t="shared" si="28"/>
        <v>Rural Unrestricted Access</v>
      </c>
    </row>
    <row r="1816" spans="1:6" hidden="1" x14ac:dyDescent="0.25">
      <c r="A1816" s="2">
        <v>51</v>
      </c>
      <c r="B1816" s="2">
        <v>3</v>
      </c>
      <c r="C1816" s="2">
        <v>5</v>
      </c>
      <c r="D1816" s="2">
        <v>15</v>
      </c>
      <c r="E1816" s="2">
        <v>6.5298499999999995E-2</v>
      </c>
      <c r="F1816" t="str">
        <f t="shared" si="28"/>
        <v>Rural Unrestricted Access</v>
      </c>
    </row>
    <row r="1817" spans="1:6" hidden="1" x14ac:dyDescent="0.25">
      <c r="A1817" s="2">
        <v>51</v>
      </c>
      <c r="B1817" s="2">
        <v>3</v>
      </c>
      <c r="C1817" s="2">
        <v>5</v>
      </c>
      <c r="D1817" s="2">
        <v>16</v>
      </c>
      <c r="E1817" s="2">
        <v>7.2608199999999998E-2</v>
      </c>
      <c r="F1817" t="str">
        <f t="shared" si="28"/>
        <v>Rural Unrestricted Access</v>
      </c>
    </row>
    <row r="1818" spans="1:6" hidden="1" x14ac:dyDescent="0.25">
      <c r="A1818" s="2">
        <v>51</v>
      </c>
      <c r="B1818" s="2">
        <v>3</v>
      </c>
      <c r="C1818" s="2">
        <v>5</v>
      </c>
      <c r="D1818" s="2">
        <v>17</v>
      </c>
      <c r="E1818" s="2">
        <v>7.7381699999999998E-2</v>
      </c>
      <c r="F1818" t="str">
        <f t="shared" si="28"/>
        <v>Rural Unrestricted Access</v>
      </c>
    </row>
    <row r="1819" spans="1:6" hidden="1" x14ac:dyDescent="0.25">
      <c r="A1819" s="2">
        <v>51</v>
      </c>
      <c r="B1819" s="2">
        <v>3</v>
      </c>
      <c r="C1819" s="2">
        <v>5</v>
      </c>
      <c r="D1819" s="2">
        <v>18</v>
      </c>
      <c r="E1819" s="2">
        <v>7.5481599999999996E-2</v>
      </c>
      <c r="F1819" t="str">
        <f t="shared" si="28"/>
        <v>Rural Unrestricted Access</v>
      </c>
    </row>
    <row r="1820" spans="1:6" hidden="1" x14ac:dyDescent="0.25">
      <c r="A1820" s="2">
        <v>51</v>
      </c>
      <c r="B1820" s="2">
        <v>3</v>
      </c>
      <c r="C1820" s="2">
        <v>5</v>
      </c>
      <c r="D1820" s="2">
        <v>19</v>
      </c>
      <c r="E1820" s="2">
        <v>5.8705899999999998E-2</v>
      </c>
      <c r="F1820" t="str">
        <f t="shared" si="28"/>
        <v>Rural Unrestricted Access</v>
      </c>
    </row>
    <row r="1821" spans="1:6" hidden="1" x14ac:dyDescent="0.25">
      <c r="A1821" s="2">
        <v>51</v>
      </c>
      <c r="B1821" s="2">
        <v>3</v>
      </c>
      <c r="C1821" s="2">
        <v>5</v>
      </c>
      <c r="D1821" s="2">
        <v>20</v>
      </c>
      <c r="E1821" s="2">
        <v>4.3986400000000002E-2</v>
      </c>
      <c r="F1821" t="str">
        <f t="shared" si="28"/>
        <v>Rural Unrestricted Access</v>
      </c>
    </row>
    <row r="1822" spans="1:6" hidden="1" x14ac:dyDescent="0.25">
      <c r="A1822" s="2">
        <v>51</v>
      </c>
      <c r="B1822" s="2">
        <v>3</v>
      </c>
      <c r="C1822" s="2">
        <v>5</v>
      </c>
      <c r="D1822" s="2">
        <v>21</v>
      </c>
      <c r="E1822" s="2">
        <v>3.5730900000000003E-2</v>
      </c>
      <c r="F1822" t="str">
        <f t="shared" si="28"/>
        <v>Rural Unrestricted Access</v>
      </c>
    </row>
    <row r="1823" spans="1:6" hidden="1" x14ac:dyDescent="0.25">
      <c r="A1823" s="2">
        <v>51</v>
      </c>
      <c r="B1823" s="2">
        <v>3</v>
      </c>
      <c r="C1823" s="2">
        <v>5</v>
      </c>
      <c r="D1823" s="2">
        <v>22</v>
      </c>
      <c r="E1823" s="2">
        <v>3.0742800000000001E-2</v>
      </c>
      <c r="F1823" t="str">
        <f t="shared" si="28"/>
        <v>Rural Unrestricted Access</v>
      </c>
    </row>
    <row r="1824" spans="1:6" hidden="1" x14ac:dyDescent="0.25">
      <c r="A1824" s="2">
        <v>51</v>
      </c>
      <c r="B1824" s="2">
        <v>3</v>
      </c>
      <c r="C1824" s="2">
        <v>5</v>
      </c>
      <c r="D1824" s="2">
        <v>23</v>
      </c>
      <c r="E1824" s="2">
        <v>2.3852100000000001E-2</v>
      </c>
      <c r="F1824" t="str">
        <f t="shared" si="28"/>
        <v>Rural Unrestricted Access</v>
      </c>
    </row>
    <row r="1825" spans="1:6" hidden="1" x14ac:dyDescent="0.25">
      <c r="A1825" s="2">
        <v>51</v>
      </c>
      <c r="B1825" s="2">
        <v>3</v>
      </c>
      <c r="C1825" s="2">
        <v>5</v>
      </c>
      <c r="D1825" s="2">
        <v>24</v>
      </c>
      <c r="E1825" s="2">
        <v>1.7317699999999998E-2</v>
      </c>
      <c r="F1825" t="str">
        <f t="shared" si="28"/>
        <v>Rural Unrestricted Access</v>
      </c>
    </row>
    <row r="1826" spans="1:6" hidden="1" x14ac:dyDescent="0.25">
      <c r="A1826" s="2">
        <v>51</v>
      </c>
      <c r="B1826" s="2">
        <v>4</v>
      </c>
      <c r="C1826" s="2">
        <v>2</v>
      </c>
      <c r="D1826" s="2">
        <v>1</v>
      </c>
      <c r="E1826" s="2">
        <v>2.1473900000000001E-2</v>
      </c>
      <c r="F1826" t="str">
        <f t="shared" si="28"/>
        <v>Urban Restricted Access</v>
      </c>
    </row>
    <row r="1827" spans="1:6" hidden="1" x14ac:dyDescent="0.25">
      <c r="A1827" s="2">
        <v>51</v>
      </c>
      <c r="B1827" s="2">
        <v>4</v>
      </c>
      <c r="C1827" s="2">
        <v>2</v>
      </c>
      <c r="D1827" s="2">
        <v>2</v>
      </c>
      <c r="E1827" s="2">
        <v>1.44428E-2</v>
      </c>
      <c r="F1827" t="str">
        <f t="shared" si="28"/>
        <v>Urban Restricted Access</v>
      </c>
    </row>
    <row r="1828" spans="1:6" hidden="1" x14ac:dyDescent="0.25">
      <c r="A1828" s="2">
        <v>51</v>
      </c>
      <c r="B1828" s="2">
        <v>4</v>
      </c>
      <c r="C1828" s="2">
        <v>2</v>
      </c>
      <c r="D1828" s="2">
        <v>3</v>
      </c>
      <c r="E1828" s="2">
        <v>1.09684E-2</v>
      </c>
      <c r="F1828" t="str">
        <f t="shared" si="28"/>
        <v>Urban Restricted Access</v>
      </c>
    </row>
    <row r="1829" spans="1:6" hidden="1" x14ac:dyDescent="0.25">
      <c r="A1829" s="2">
        <v>51</v>
      </c>
      <c r="B1829" s="2">
        <v>4</v>
      </c>
      <c r="C1829" s="2">
        <v>2</v>
      </c>
      <c r="D1829" s="2">
        <v>4</v>
      </c>
      <c r="E1829" s="2">
        <v>7.4945100000000002E-3</v>
      </c>
      <c r="F1829" t="str">
        <f t="shared" si="28"/>
        <v>Urban Restricted Access</v>
      </c>
    </row>
    <row r="1830" spans="1:6" hidden="1" x14ac:dyDescent="0.25">
      <c r="A1830" s="2">
        <v>51</v>
      </c>
      <c r="B1830" s="2">
        <v>4</v>
      </c>
      <c r="C1830" s="2">
        <v>2</v>
      </c>
      <c r="D1830" s="2">
        <v>5</v>
      </c>
      <c r="E1830" s="2">
        <v>6.8385499999999997E-3</v>
      </c>
      <c r="F1830" t="str">
        <f t="shared" si="28"/>
        <v>Urban Restricted Access</v>
      </c>
    </row>
    <row r="1831" spans="1:6" hidden="1" x14ac:dyDescent="0.25">
      <c r="A1831" s="2">
        <v>51</v>
      </c>
      <c r="B1831" s="2">
        <v>4</v>
      </c>
      <c r="C1831" s="2">
        <v>2</v>
      </c>
      <c r="D1831" s="2">
        <v>6</v>
      </c>
      <c r="E1831" s="2">
        <v>1.03588E-2</v>
      </c>
      <c r="F1831" t="str">
        <f t="shared" si="28"/>
        <v>Urban Restricted Access</v>
      </c>
    </row>
    <row r="1832" spans="1:6" hidden="1" x14ac:dyDescent="0.25">
      <c r="A1832" s="2">
        <v>51</v>
      </c>
      <c r="B1832" s="2">
        <v>4</v>
      </c>
      <c r="C1832" s="2">
        <v>2</v>
      </c>
      <c r="D1832" s="2">
        <v>7</v>
      </c>
      <c r="E1832" s="2">
        <v>1.84304E-2</v>
      </c>
      <c r="F1832" t="str">
        <f t="shared" si="28"/>
        <v>Urban Restricted Access</v>
      </c>
    </row>
    <row r="1833" spans="1:6" hidden="1" x14ac:dyDescent="0.25">
      <c r="A1833" s="2">
        <v>51</v>
      </c>
      <c r="B1833" s="2">
        <v>4</v>
      </c>
      <c r="C1833" s="2">
        <v>2</v>
      </c>
      <c r="D1833" s="2">
        <v>8</v>
      </c>
      <c r="E1833" s="2">
        <v>2.6811700000000001E-2</v>
      </c>
      <c r="F1833" t="str">
        <f t="shared" si="28"/>
        <v>Urban Restricted Access</v>
      </c>
    </row>
    <row r="1834" spans="1:6" hidden="1" x14ac:dyDescent="0.25">
      <c r="A1834" s="2">
        <v>51</v>
      </c>
      <c r="B1834" s="2">
        <v>4</v>
      </c>
      <c r="C1834" s="2">
        <v>2</v>
      </c>
      <c r="D1834" s="2">
        <v>9</v>
      </c>
      <c r="E1834" s="2">
        <v>3.6385199999999999E-2</v>
      </c>
      <c r="F1834" t="str">
        <f t="shared" si="28"/>
        <v>Urban Restricted Access</v>
      </c>
    </row>
    <row r="1835" spans="1:6" hidden="1" x14ac:dyDescent="0.25">
      <c r="A1835" s="2">
        <v>51</v>
      </c>
      <c r="B1835" s="2">
        <v>4</v>
      </c>
      <c r="C1835" s="2">
        <v>2</v>
      </c>
      <c r="D1835" s="2">
        <v>10</v>
      </c>
      <c r="E1835" s="2">
        <v>4.7540699999999998E-2</v>
      </c>
      <c r="F1835" t="str">
        <f t="shared" si="28"/>
        <v>Urban Restricted Access</v>
      </c>
    </row>
    <row r="1836" spans="1:6" hidden="1" x14ac:dyDescent="0.25">
      <c r="A1836" s="2">
        <v>51</v>
      </c>
      <c r="B1836" s="2">
        <v>4</v>
      </c>
      <c r="C1836" s="2">
        <v>2</v>
      </c>
      <c r="D1836" s="2">
        <v>11</v>
      </c>
      <c r="E1836" s="2">
        <v>5.7466400000000001E-2</v>
      </c>
      <c r="F1836" t="str">
        <f t="shared" si="28"/>
        <v>Urban Restricted Access</v>
      </c>
    </row>
    <row r="1837" spans="1:6" hidden="1" x14ac:dyDescent="0.25">
      <c r="A1837" s="2">
        <v>51</v>
      </c>
      <c r="B1837" s="2">
        <v>4</v>
      </c>
      <c r="C1837" s="2">
        <v>2</v>
      </c>
      <c r="D1837" s="2">
        <v>12</v>
      </c>
      <c r="E1837" s="2">
        <v>6.50786E-2</v>
      </c>
      <c r="F1837" t="str">
        <f t="shared" si="28"/>
        <v>Urban Restricted Access</v>
      </c>
    </row>
    <row r="1838" spans="1:6" hidden="1" x14ac:dyDescent="0.25">
      <c r="A1838" s="2">
        <v>51</v>
      </c>
      <c r="B1838" s="2">
        <v>4</v>
      </c>
      <c r="C1838" s="2">
        <v>2</v>
      </c>
      <c r="D1838" s="2">
        <v>13</v>
      </c>
      <c r="E1838" s="2">
        <v>7.1322800000000006E-2</v>
      </c>
      <c r="F1838" t="str">
        <f t="shared" si="28"/>
        <v>Urban Restricted Access</v>
      </c>
    </row>
    <row r="1839" spans="1:6" hidden="1" x14ac:dyDescent="0.25">
      <c r="A1839" s="2">
        <v>51</v>
      </c>
      <c r="B1839" s="2">
        <v>4</v>
      </c>
      <c r="C1839" s="2">
        <v>2</v>
      </c>
      <c r="D1839" s="2">
        <v>14</v>
      </c>
      <c r="E1839" s="2">
        <v>7.1491700000000005E-2</v>
      </c>
      <c r="F1839" t="str">
        <f t="shared" si="28"/>
        <v>Urban Restricted Access</v>
      </c>
    </row>
    <row r="1840" spans="1:6" hidden="1" x14ac:dyDescent="0.25">
      <c r="A1840" s="2">
        <v>51</v>
      </c>
      <c r="B1840" s="2">
        <v>4</v>
      </c>
      <c r="C1840" s="2">
        <v>2</v>
      </c>
      <c r="D1840" s="2">
        <v>15</v>
      </c>
      <c r="E1840" s="2">
        <v>7.1722599999999997E-2</v>
      </c>
      <c r="F1840" t="str">
        <f t="shared" si="28"/>
        <v>Urban Restricted Access</v>
      </c>
    </row>
    <row r="1841" spans="1:6" hidden="1" x14ac:dyDescent="0.25">
      <c r="A1841" s="2">
        <v>51</v>
      </c>
      <c r="B1841" s="2">
        <v>4</v>
      </c>
      <c r="C1841" s="2">
        <v>2</v>
      </c>
      <c r="D1841" s="2">
        <v>16</v>
      </c>
      <c r="E1841" s="2">
        <v>7.2006100000000003E-2</v>
      </c>
      <c r="F1841" t="str">
        <f t="shared" si="28"/>
        <v>Urban Restricted Access</v>
      </c>
    </row>
    <row r="1842" spans="1:6" hidden="1" x14ac:dyDescent="0.25">
      <c r="A1842" s="2">
        <v>51</v>
      </c>
      <c r="B1842" s="2">
        <v>4</v>
      </c>
      <c r="C1842" s="2">
        <v>2</v>
      </c>
      <c r="D1842" s="2">
        <v>17</v>
      </c>
      <c r="E1842" s="2">
        <v>7.1148699999999995E-2</v>
      </c>
      <c r="F1842" t="str">
        <f t="shared" si="28"/>
        <v>Urban Restricted Access</v>
      </c>
    </row>
    <row r="1843" spans="1:6" hidden="1" x14ac:dyDescent="0.25">
      <c r="A1843" s="2">
        <v>51</v>
      </c>
      <c r="B1843" s="2">
        <v>4</v>
      </c>
      <c r="C1843" s="2">
        <v>2</v>
      </c>
      <c r="D1843" s="2">
        <v>18</v>
      </c>
      <c r="E1843" s="2">
        <v>6.7887400000000001E-2</v>
      </c>
      <c r="F1843" t="str">
        <f t="shared" si="28"/>
        <v>Urban Restricted Access</v>
      </c>
    </row>
    <row r="1844" spans="1:6" hidden="1" x14ac:dyDescent="0.25">
      <c r="A1844" s="2">
        <v>51</v>
      </c>
      <c r="B1844" s="2">
        <v>4</v>
      </c>
      <c r="C1844" s="2">
        <v>2</v>
      </c>
      <c r="D1844" s="2">
        <v>19</v>
      </c>
      <c r="E1844" s="2">
        <v>6.1771800000000002E-2</v>
      </c>
      <c r="F1844" t="str">
        <f t="shared" si="28"/>
        <v>Urban Restricted Access</v>
      </c>
    </row>
    <row r="1845" spans="1:6" hidden="1" x14ac:dyDescent="0.25">
      <c r="A1845" s="2">
        <v>51</v>
      </c>
      <c r="B1845" s="2">
        <v>4</v>
      </c>
      <c r="C1845" s="2">
        <v>2</v>
      </c>
      <c r="D1845" s="2">
        <v>20</v>
      </c>
      <c r="E1845" s="2">
        <v>5.1688199999999997E-2</v>
      </c>
      <c r="F1845" t="str">
        <f t="shared" si="28"/>
        <v>Urban Restricted Access</v>
      </c>
    </row>
    <row r="1846" spans="1:6" hidden="1" x14ac:dyDescent="0.25">
      <c r="A1846" s="2">
        <v>51</v>
      </c>
      <c r="B1846" s="2">
        <v>4</v>
      </c>
      <c r="C1846" s="2">
        <v>2</v>
      </c>
      <c r="D1846" s="2">
        <v>21</v>
      </c>
      <c r="E1846" s="2">
        <v>4.2865800000000003E-2</v>
      </c>
      <c r="F1846" t="str">
        <f t="shared" si="28"/>
        <v>Urban Restricted Access</v>
      </c>
    </row>
    <row r="1847" spans="1:6" hidden="1" x14ac:dyDescent="0.25">
      <c r="A1847" s="2">
        <v>51</v>
      </c>
      <c r="B1847" s="2">
        <v>4</v>
      </c>
      <c r="C1847" s="2">
        <v>2</v>
      </c>
      <c r="D1847" s="2">
        <v>22</v>
      </c>
      <c r="E1847" s="2">
        <v>3.80302E-2</v>
      </c>
      <c r="F1847" t="str">
        <f t="shared" si="28"/>
        <v>Urban Restricted Access</v>
      </c>
    </row>
    <row r="1848" spans="1:6" hidden="1" x14ac:dyDescent="0.25">
      <c r="A1848" s="2">
        <v>51</v>
      </c>
      <c r="B1848" s="2">
        <v>4</v>
      </c>
      <c r="C1848" s="2">
        <v>2</v>
      </c>
      <c r="D1848" s="2">
        <v>23</v>
      </c>
      <c r="E1848" s="2">
        <v>3.2207199999999998E-2</v>
      </c>
      <c r="F1848" t="str">
        <f t="shared" si="28"/>
        <v>Urban Restricted Access</v>
      </c>
    </row>
    <row r="1849" spans="1:6" hidden="1" x14ac:dyDescent="0.25">
      <c r="A1849" s="2">
        <v>51</v>
      </c>
      <c r="B1849" s="2">
        <v>4</v>
      </c>
      <c r="C1849" s="2">
        <v>2</v>
      </c>
      <c r="D1849" s="2">
        <v>24</v>
      </c>
      <c r="E1849" s="2">
        <v>2.4567700000000001E-2</v>
      </c>
      <c r="F1849" t="str">
        <f t="shared" si="28"/>
        <v>Urban Restricted Access</v>
      </c>
    </row>
    <row r="1850" spans="1:6" hidden="1" x14ac:dyDescent="0.25">
      <c r="A1850" s="2">
        <v>51</v>
      </c>
      <c r="B1850" s="2">
        <v>4</v>
      </c>
      <c r="C1850" s="2">
        <v>5</v>
      </c>
      <c r="D1850" s="2">
        <v>1</v>
      </c>
      <c r="E1850" s="2">
        <v>9.8621100000000003E-3</v>
      </c>
      <c r="F1850" t="str">
        <f t="shared" si="28"/>
        <v>Urban Restricted Access</v>
      </c>
    </row>
    <row r="1851" spans="1:6" hidden="1" x14ac:dyDescent="0.25">
      <c r="A1851" s="2">
        <v>51</v>
      </c>
      <c r="B1851" s="2">
        <v>4</v>
      </c>
      <c r="C1851" s="2">
        <v>5</v>
      </c>
      <c r="D1851" s="2">
        <v>2</v>
      </c>
      <c r="E1851" s="2">
        <v>6.2724800000000004E-3</v>
      </c>
      <c r="F1851" t="str">
        <f t="shared" si="28"/>
        <v>Urban Restricted Access</v>
      </c>
    </row>
    <row r="1852" spans="1:6" hidden="1" x14ac:dyDescent="0.25">
      <c r="A1852" s="2">
        <v>51</v>
      </c>
      <c r="B1852" s="2">
        <v>4</v>
      </c>
      <c r="C1852" s="2">
        <v>5</v>
      </c>
      <c r="D1852" s="2">
        <v>3</v>
      </c>
      <c r="E1852" s="2">
        <v>5.0576700000000002E-3</v>
      </c>
      <c r="F1852" t="str">
        <f t="shared" si="28"/>
        <v>Urban Restricted Access</v>
      </c>
    </row>
    <row r="1853" spans="1:6" hidden="1" x14ac:dyDescent="0.25">
      <c r="A1853" s="2">
        <v>51</v>
      </c>
      <c r="B1853" s="2">
        <v>4</v>
      </c>
      <c r="C1853" s="2">
        <v>5</v>
      </c>
      <c r="D1853" s="2">
        <v>4</v>
      </c>
      <c r="E1853" s="2">
        <v>4.6668600000000001E-3</v>
      </c>
      <c r="F1853" t="str">
        <f t="shared" si="28"/>
        <v>Urban Restricted Access</v>
      </c>
    </row>
    <row r="1854" spans="1:6" hidden="1" x14ac:dyDescent="0.25">
      <c r="A1854" s="2">
        <v>51</v>
      </c>
      <c r="B1854" s="2">
        <v>4</v>
      </c>
      <c r="C1854" s="2">
        <v>5</v>
      </c>
      <c r="D1854" s="2">
        <v>5</v>
      </c>
      <c r="E1854" s="2">
        <v>6.9946899999999996E-3</v>
      </c>
      <c r="F1854" t="str">
        <f t="shared" si="28"/>
        <v>Urban Restricted Access</v>
      </c>
    </row>
    <row r="1855" spans="1:6" hidden="1" x14ac:dyDescent="0.25">
      <c r="A1855" s="2">
        <v>51</v>
      </c>
      <c r="B1855" s="2">
        <v>4</v>
      </c>
      <c r="C1855" s="2">
        <v>5</v>
      </c>
      <c r="D1855" s="2">
        <v>6</v>
      </c>
      <c r="E1855" s="2">
        <v>1.8494E-2</v>
      </c>
      <c r="F1855" t="str">
        <f t="shared" si="28"/>
        <v>Urban Restricted Access</v>
      </c>
    </row>
    <row r="1856" spans="1:6" hidden="1" x14ac:dyDescent="0.25">
      <c r="A1856" s="2">
        <v>51</v>
      </c>
      <c r="B1856" s="2">
        <v>4</v>
      </c>
      <c r="C1856" s="2">
        <v>5</v>
      </c>
      <c r="D1856" s="2">
        <v>7</v>
      </c>
      <c r="E1856" s="2">
        <v>4.5956499999999997E-2</v>
      </c>
      <c r="F1856" t="str">
        <f t="shared" si="28"/>
        <v>Urban Restricted Access</v>
      </c>
    </row>
    <row r="1857" spans="1:6" hidden="1" x14ac:dyDescent="0.25">
      <c r="A1857" s="2">
        <v>51</v>
      </c>
      <c r="B1857" s="2">
        <v>4</v>
      </c>
      <c r="C1857" s="2">
        <v>5</v>
      </c>
      <c r="D1857" s="2">
        <v>8</v>
      </c>
      <c r="E1857" s="2">
        <v>6.9644399999999995E-2</v>
      </c>
      <c r="F1857" t="str">
        <f t="shared" si="28"/>
        <v>Urban Restricted Access</v>
      </c>
    </row>
    <row r="1858" spans="1:6" hidden="1" x14ac:dyDescent="0.25">
      <c r="A1858" s="2">
        <v>51</v>
      </c>
      <c r="B1858" s="2">
        <v>4</v>
      </c>
      <c r="C1858" s="2">
        <v>5</v>
      </c>
      <c r="D1858" s="2">
        <v>9</v>
      </c>
      <c r="E1858" s="2">
        <v>6.0827899999999997E-2</v>
      </c>
      <c r="F1858" t="str">
        <f t="shared" ref="F1858:F1921" si="29">IF(B1858=$G$2,$H$2,IF(B1858=$G$3,$H$3,IF(B1858=$G$4,$H$4,IF(B1858=$G$5,$H$5,IF(B1858=$G$6,$H$6,"other")))))</f>
        <v>Urban Restricted Access</v>
      </c>
    </row>
    <row r="1859" spans="1:6" hidden="1" x14ac:dyDescent="0.25">
      <c r="A1859" s="2">
        <v>51</v>
      </c>
      <c r="B1859" s="2">
        <v>4</v>
      </c>
      <c r="C1859" s="2">
        <v>5</v>
      </c>
      <c r="D1859" s="2">
        <v>10</v>
      </c>
      <c r="E1859" s="2">
        <v>5.0286200000000003E-2</v>
      </c>
      <c r="F1859" t="str">
        <f t="shared" si="29"/>
        <v>Urban Restricted Access</v>
      </c>
    </row>
    <row r="1860" spans="1:6" hidden="1" x14ac:dyDescent="0.25">
      <c r="A1860" s="2">
        <v>51</v>
      </c>
      <c r="B1860" s="2">
        <v>4</v>
      </c>
      <c r="C1860" s="2">
        <v>5</v>
      </c>
      <c r="D1860" s="2">
        <v>11</v>
      </c>
      <c r="E1860" s="2">
        <v>4.9935100000000003E-2</v>
      </c>
      <c r="F1860" t="str">
        <f t="shared" si="29"/>
        <v>Urban Restricted Access</v>
      </c>
    </row>
    <row r="1861" spans="1:6" hidden="1" x14ac:dyDescent="0.25">
      <c r="A1861" s="2">
        <v>51</v>
      </c>
      <c r="B1861" s="2">
        <v>4</v>
      </c>
      <c r="C1861" s="2">
        <v>5</v>
      </c>
      <c r="D1861" s="2">
        <v>12</v>
      </c>
      <c r="E1861" s="2">
        <v>5.4365400000000001E-2</v>
      </c>
      <c r="F1861" t="str">
        <f t="shared" si="29"/>
        <v>Urban Restricted Access</v>
      </c>
    </row>
    <row r="1862" spans="1:6" hidden="1" x14ac:dyDescent="0.25">
      <c r="A1862" s="2">
        <v>51</v>
      </c>
      <c r="B1862" s="2">
        <v>4</v>
      </c>
      <c r="C1862" s="2">
        <v>5</v>
      </c>
      <c r="D1862" s="2">
        <v>13</v>
      </c>
      <c r="E1862" s="2">
        <v>5.7646200000000002E-2</v>
      </c>
      <c r="F1862" t="str">
        <f t="shared" si="29"/>
        <v>Urban Restricted Access</v>
      </c>
    </row>
    <row r="1863" spans="1:6" hidden="1" x14ac:dyDescent="0.25">
      <c r="A1863" s="2">
        <v>51</v>
      </c>
      <c r="B1863" s="2">
        <v>4</v>
      </c>
      <c r="C1863" s="2">
        <v>5</v>
      </c>
      <c r="D1863" s="2">
        <v>14</v>
      </c>
      <c r="E1863" s="2">
        <v>5.8031899999999997E-2</v>
      </c>
      <c r="F1863" t="str">
        <f t="shared" si="29"/>
        <v>Urban Restricted Access</v>
      </c>
    </row>
    <row r="1864" spans="1:6" hidden="1" x14ac:dyDescent="0.25">
      <c r="A1864" s="2">
        <v>51</v>
      </c>
      <c r="B1864" s="2">
        <v>4</v>
      </c>
      <c r="C1864" s="2">
        <v>5</v>
      </c>
      <c r="D1864" s="2">
        <v>15</v>
      </c>
      <c r="E1864" s="2">
        <v>6.2255400000000002E-2</v>
      </c>
      <c r="F1864" t="str">
        <f t="shared" si="29"/>
        <v>Urban Restricted Access</v>
      </c>
    </row>
    <row r="1865" spans="1:6" hidden="1" x14ac:dyDescent="0.25">
      <c r="A1865" s="2">
        <v>51</v>
      </c>
      <c r="B1865" s="2">
        <v>4</v>
      </c>
      <c r="C1865" s="2">
        <v>5</v>
      </c>
      <c r="D1865" s="2">
        <v>16</v>
      </c>
      <c r="E1865" s="2">
        <v>7.1004899999999996E-2</v>
      </c>
      <c r="F1865" t="str">
        <f t="shared" si="29"/>
        <v>Urban Restricted Access</v>
      </c>
    </row>
    <row r="1866" spans="1:6" hidden="1" x14ac:dyDescent="0.25">
      <c r="A1866" s="2">
        <v>51</v>
      </c>
      <c r="B1866" s="2">
        <v>4</v>
      </c>
      <c r="C1866" s="2">
        <v>5</v>
      </c>
      <c r="D1866" s="2">
        <v>17</v>
      </c>
      <c r="E1866" s="2">
        <v>7.6972499999999999E-2</v>
      </c>
      <c r="F1866" t="str">
        <f t="shared" si="29"/>
        <v>Urban Restricted Access</v>
      </c>
    </row>
    <row r="1867" spans="1:6" hidden="1" x14ac:dyDescent="0.25">
      <c r="A1867" s="2">
        <v>51</v>
      </c>
      <c r="B1867" s="2">
        <v>4</v>
      </c>
      <c r="C1867" s="2">
        <v>5</v>
      </c>
      <c r="D1867" s="2">
        <v>18</v>
      </c>
      <c r="E1867" s="2">
        <v>7.7432000000000001E-2</v>
      </c>
      <c r="F1867" t="str">
        <f t="shared" si="29"/>
        <v>Urban Restricted Access</v>
      </c>
    </row>
    <row r="1868" spans="1:6" hidden="1" x14ac:dyDescent="0.25">
      <c r="A1868" s="2">
        <v>51</v>
      </c>
      <c r="B1868" s="2">
        <v>4</v>
      </c>
      <c r="C1868" s="2">
        <v>5</v>
      </c>
      <c r="D1868" s="2">
        <v>19</v>
      </c>
      <c r="E1868" s="2">
        <v>5.9783000000000003E-2</v>
      </c>
      <c r="F1868" t="str">
        <f t="shared" si="29"/>
        <v>Urban Restricted Access</v>
      </c>
    </row>
    <row r="1869" spans="1:6" hidden="1" x14ac:dyDescent="0.25">
      <c r="A1869" s="2">
        <v>51</v>
      </c>
      <c r="B1869" s="2">
        <v>4</v>
      </c>
      <c r="C1869" s="2">
        <v>5</v>
      </c>
      <c r="D1869" s="2">
        <v>20</v>
      </c>
      <c r="E1869" s="2">
        <v>4.4392300000000003E-2</v>
      </c>
      <c r="F1869" t="str">
        <f t="shared" si="29"/>
        <v>Urban Restricted Access</v>
      </c>
    </row>
    <row r="1870" spans="1:6" hidden="1" x14ac:dyDescent="0.25">
      <c r="A1870" s="2">
        <v>51</v>
      </c>
      <c r="B1870" s="2">
        <v>4</v>
      </c>
      <c r="C1870" s="2">
        <v>5</v>
      </c>
      <c r="D1870" s="2">
        <v>21</v>
      </c>
      <c r="E1870" s="2">
        <v>3.54458E-2</v>
      </c>
      <c r="F1870" t="str">
        <f t="shared" si="29"/>
        <v>Urban Restricted Access</v>
      </c>
    </row>
    <row r="1871" spans="1:6" hidden="1" x14ac:dyDescent="0.25">
      <c r="A1871" s="2">
        <v>51</v>
      </c>
      <c r="B1871" s="2">
        <v>4</v>
      </c>
      <c r="C1871" s="2">
        <v>5</v>
      </c>
      <c r="D1871" s="2">
        <v>22</v>
      </c>
      <c r="E1871" s="2">
        <v>3.1823999999999998E-2</v>
      </c>
      <c r="F1871" t="str">
        <f t="shared" si="29"/>
        <v>Urban Restricted Access</v>
      </c>
    </row>
    <row r="1872" spans="1:6" hidden="1" x14ac:dyDescent="0.25">
      <c r="A1872" s="2">
        <v>51</v>
      </c>
      <c r="B1872" s="2">
        <v>4</v>
      </c>
      <c r="C1872" s="2">
        <v>5</v>
      </c>
      <c r="D1872" s="2">
        <v>23</v>
      </c>
      <c r="E1872" s="2">
        <v>2.4941899999999999E-2</v>
      </c>
      <c r="F1872" t="str">
        <f t="shared" si="29"/>
        <v>Urban Restricted Access</v>
      </c>
    </row>
    <row r="1873" spans="1:6" hidden="1" x14ac:dyDescent="0.25">
      <c r="A1873" s="2">
        <v>51</v>
      </c>
      <c r="B1873" s="2">
        <v>4</v>
      </c>
      <c r="C1873" s="2">
        <v>5</v>
      </c>
      <c r="D1873" s="2">
        <v>24</v>
      </c>
      <c r="E1873" s="2">
        <v>1.79068E-2</v>
      </c>
      <c r="F1873" t="str">
        <f t="shared" si="29"/>
        <v>Urban Restricted Access</v>
      </c>
    </row>
    <row r="1874" spans="1:6" hidden="1" x14ac:dyDescent="0.25">
      <c r="A1874" s="2">
        <v>51</v>
      </c>
      <c r="B1874" s="2">
        <v>5</v>
      </c>
      <c r="C1874" s="2">
        <v>2</v>
      </c>
      <c r="D1874" s="2">
        <v>1</v>
      </c>
      <c r="E1874" s="2">
        <v>2.1473900000000001E-2</v>
      </c>
      <c r="F1874" t="str">
        <f t="shared" si="29"/>
        <v>Urban Unrestricted Access</v>
      </c>
    </row>
    <row r="1875" spans="1:6" hidden="1" x14ac:dyDescent="0.25">
      <c r="A1875" s="2">
        <v>51</v>
      </c>
      <c r="B1875" s="2">
        <v>5</v>
      </c>
      <c r="C1875" s="2">
        <v>2</v>
      </c>
      <c r="D1875" s="2">
        <v>2</v>
      </c>
      <c r="E1875" s="2">
        <v>1.44428E-2</v>
      </c>
      <c r="F1875" t="str">
        <f t="shared" si="29"/>
        <v>Urban Unrestricted Access</v>
      </c>
    </row>
    <row r="1876" spans="1:6" hidden="1" x14ac:dyDescent="0.25">
      <c r="A1876" s="2">
        <v>51</v>
      </c>
      <c r="B1876" s="2">
        <v>5</v>
      </c>
      <c r="C1876" s="2">
        <v>2</v>
      </c>
      <c r="D1876" s="2">
        <v>3</v>
      </c>
      <c r="E1876" s="2">
        <v>1.09684E-2</v>
      </c>
      <c r="F1876" t="str">
        <f t="shared" si="29"/>
        <v>Urban Unrestricted Access</v>
      </c>
    </row>
    <row r="1877" spans="1:6" hidden="1" x14ac:dyDescent="0.25">
      <c r="A1877" s="2">
        <v>51</v>
      </c>
      <c r="B1877" s="2">
        <v>5</v>
      </c>
      <c r="C1877" s="2">
        <v>2</v>
      </c>
      <c r="D1877" s="2">
        <v>4</v>
      </c>
      <c r="E1877" s="2">
        <v>7.4945100000000002E-3</v>
      </c>
      <c r="F1877" t="str">
        <f t="shared" si="29"/>
        <v>Urban Unrestricted Access</v>
      </c>
    </row>
    <row r="1878" spans="1:6" hidden="1" x14ac:dyDescent="0.25">
      <c r="A1878" s="2">
        <v>51</v>
      </c>
      <c r="B1878" s="2">
        <v>5</v>
      </c>
      <c r="C1878" s="2">
        <v>2</v>
      </c>
      <c r="D1878" s="2">
        <v>5</v>
      </c>
      <c r="E1878" s="2">
        <v>6.8385499999999997E-3</v>
      </c>
      <c r="F1878" t="str">
        <f t="shared" si="29"/>
        <v>Urban Unrestricted Access</v>
      </c>
    </row>
    <row r="1879" spans="1:6" hidden="1" x14ac:dyDescent="0.25">
      <c r="A1879" s="2">
        <v>51</v>
      </c>
      <c r="B1879" s="2">
        <v>5</v>
      </c>
      <c r="C1879" s="2">
        <v>2</v>
      </c>
      <c r="D1879" s="2">
        <v>6</v>
      </c>
      <c r="E1879" s="2">
        <v>1.03588E-2</v>
      </c>
      <c r="F1879" t="str">
        <f t="shared" si="29"/>
        <v>Urban Unrestricted Access</v>
      </c>
    </row>
    <row r="1880" spans="1:6" hidden="1" x14ac:dyDescent="0.25">
      <c r="A1880" s="2">
        <v>51</v>
      </c>
      <c r="B1880" s="2">
        <v>5</v>
      </c>
      <c r="C1880" s="2">
        <v>2</v>
      </c>
      <c r="D1880" s="2">
        <v>7</v>
      </c>
      <c r="E1880" s="2">
        <v>1.84304E-2</v>
      </c>
      <c r="F1880" t="str">
        <f t="shared" si="29"/>
        <v>Urban Unrestricted Access</v>
      </c>
    </row>
    <row r="1881" spans="1:6" hidden="1" x14ac:dyDescent="0.25">
      <c r="A1881" s="2">
        <v>51</v>
      </c>
      <c r="B1881" s="2">
        <v>5</v>
      </c>
      <c r="C1881" s="2">
        <v>2</v>
      </c>
      <c r="D1881" s="2">
        <v>8</v>
      </c>
      <c r="E1881" s="2">
        <v>2.6811700000000001E-2</v>
      </c>
      <c r="F1881" t="str">
        <f t="shared" si="29"/>
        <v>Urban Unrestricted Access</v>
      </c>
    </row>
    <row r="1882" spans="1:6" hidden="1" x14ac:dyDescent="0.25">
      <c r="A1882" s="2">
        <v>51</v>
      </c>
      <c r="B1882" s="2">
        <v>5</v>
      </c>
      <c r="C1882" s="2">
        <v>2</v>
      </c>
      <c r="D1882" s="2">
        <v>9</v>
      </c>
      <c r="E1882" s="2">
        <v>3.6385199999999999E-2</v>
      </c>
      <c r="F1882" t="str">
        <f t="shared" si="29"/>
        <v>Urban Unrestricted Access</v>
      </c>
    </row>
    <row r="1883" spans="1:6" hidden="1" x14ac:dyDescent="0.25">
      <c r="A1883" s="2">
        <v>51</v>
      </c>
      <c r="B1883" s="2">
        <v>5</v>
      </c>
      <c r="C1883" s="2">
        <v>2</v>
      </c>
      <c r="D1883" s="2">
        <v>10</v>
      </c>
      <c r="E1883" s="2">
        <v>4.7540699999999998E-2</v>
      </c>
      <c r="F1883" t="str">
        <f t="shared" si="29"/>
        <v>Urban Unrestricted Access</v>
      </c>
    </row>
    <row r="1884" spans="1:6" hidden="1" x14ac:dyDescent="0.25">
      <c r="A1884" s="2">
        <v>51</v>
      </c>
      <c r="B1884" s="2">
        <v>5</v>
      </c>
      <c r="C1884" s="2">
        <v>2</v>
      </c>
      <c r="D1884" s="2">
        <v>11</v>
      </c>
      <c r="E1884" s="2">
        <v>5.7466400000000001E-2</v>
      </c>
      <c r="F1884" t="str">
        <f t="shared" si="29"/>
        <v>Urban Unrestricted Access</v>
      </c>
    </row>
    <row r="1885" spans="1:6" hidden="1" x14ac:dyDescent="0.25">
      <c r="A1885" s="2">
        <v>51</v>
      </c>
      <c r="B1885" s="2">
        <v>5</v>
      </c>
      <c r="C1885" s="2">
        <v>2</v>
      </c>
      <c r="D1885" s="2">
        <v>12</v>
      </c>
      <c r="E1885" s="2">
        <v>6.50786E-2</v>
      </c>
      <c r="F1885" t="str">
        <f t="shared" si="29"/>
        <v>Urban Unrestricted Access</v>
      </c>
    </row>
    <row r="1886" spans="1:6" hidden="1" x14ac:dyDescent="0.25">
      <c r="A1886" s="2">
        <v>51</v>
      </c>
      <c r="B1886" s="2">
        <v>5</v>
      </c>
      <c r="C1886" s="2">
        <v>2</v>
      </c>
      <c r="D1886" s="2">
        <v>13</v>
      </c>
      <c r="E1886" s="2">
        <v>7.1322800000000006E-2</v>
      </c>
      <c r="F1886" t="str">
        <f t="shared" si="29"/>
        <v>Urban Unrestricted Access</v>
      </c>
    </row>
    <row r="1887" spans="1:6" hidden="1" x14ac:dyDescent="0.25">
      <c r="A1887" s="2">
        <v>51</v>
      </c>
      <c r="B1887" s="2">
        <v>5</v>
      </c>
      <c r="C1887" s="2">
        <v>2</v>
      </c>
      <c r="D1887" s="2">
        <v>14</v>
      </c>
      <c r="E1887" s="2">
        <v>7.1491700000000005E-2</v>
      </c>
      <c r="F1887" t="str">
        <f t="shared" si="29"/>
        <v>Urban Unrestricted Access</v>
      </c>
    </row>
    <row r="1888" spans="1:6" hidden="1" x14ac:dyDescent="0.25">
      <c r="A1888" s="2">
        <v>51</v>
      </c>
      <c r="B1888" s="2">
        <v>5</v>
      </c>
      <c r="C1888" s="2">
        <v>2</v>
      </c>
      <c r="D1888" s="2">
        <v>15</v>
      </c>
      <c r="E1888" s="2">
        <v>7.1722599999999997E-2</v>
      </c>
      <c r="F1888" t="str">
        <f t="shared" si="29"/>
        <v>Urban Unrestricted Access</v>
      </c>
    </row>
    <row r="1889" spans="1:6" hidden="1" x14ac:dyDescent="0.25">
      <c r="A1889" s="2">
        <v>51</v>
      </c>
      <c r="B1889" s="2">
        <v>5</v>
      </c>
      <c r="C1889" s="2">
        <v>2</v>
      </c>
      <c r="D1889" s="2">
        <v>16</v>
      </c>
      <c r="E1889" s="2">
        <v>7.2006100000000003E-2</v>
      </c>
      <c r="F1889" t="str">
        <f t="shared" si="29"/>
        <v>Urban Unrestricted Access</v>
      </c>
    </row>
    <row r="1890" spans="1:6" hidden="1" x14ac:dyDescent="0.25">
      <c r="A1890" s="2">
        <v>51</v>
      </c>
      <c r="B1890" s="2">
        <v>5</v>
      </c>
      <c r="C1890" s="2">
        <v>2</v>
      </c>
      <c r="D1890" s="2">
        <v>17</v>
      </c>
      <c r="E1890" s="2">
        <v>7.1148699999999995E-2</v>
      </c>
      <c r="F1890" t="str">
        <f t="shared" si="29"/>
        <v>Urban Unrestricted Access</v>
      </c>
    </row>
    <row r="1891" spans="1:6" hidden="1" x14ac:dyDescent="0.25">
      <c r="A1891" s="2">
        <v>51</v>
      </c>
      <c r="B1891" s="2">
        <v>5</v>
      </c>
      <c r="C1891" s="2">
        <v>2</v>
      </c>
      <c r="D1891" s="2">
        <v>18</v>
      </c>
      <c r="E1891" s="2">
        <v>6.7887400000000001E-2</v>
      </c>
      <c r="F1891" t="str">
        <f t="shared" si="29"/>
        <v>Urban Unrestricted Access</v>
      </c>
    </row>
    <row r="1892" spans="1:6" hidden="1" x14ac:dyDescent="0.25">
      <c r="A1892" s="2">
        <v>51</v>
      </c>
      <c r="B1892" s="2">
        <v>5</v>
      </c>
      <c r="C1892" s="2">
        <v>2</v>
      </c>
      <c r="D1892" s="2">
        <v>19</v>
      </c>
      <c r="E1892" s="2">
        <v>6.1771800000000002E-2</v>
      </c>
      <c r="F1892" t="str">
        <f t="shared" si="29"/>
        <v>Urban Unrestricted Access</v>
      </c>
    </row>
    <row r="1893" spans="1:6" hidden="1" x14ac:dyDescent="0.25">
      <c r="A1893" s="2">
        <v>51</v>
      </c>
      <c r="B1893" s="2">
        <v>5</v>
      </c>
      <c r="C1893" s="2">
        <v>2</v>
      </c>
      <c r="D1893" s="2">
        <v>20</v>
      </c>
      <c r="E1893" s="2">
        <v>5.1688199999999997E-2</v>
      </c>
      <c r="F1893" t="str">
        <f t="shared" si="29"/>
        <v>Urban Unrestricted Access</v>
      </c>
    </row>
    <row r="1894" spans="1:6" hidden="1" x14ac:dyDescent="0.25">
      <c r="A1894" s="2">
        <v>51</v>
      </c>
      <c r="B1894" s="2">
        <v>5</v>
      </c>
      <c r="C1894" s="2">
        <v>2</v>
      </c>
      <c r="D1894" s="2">
        <v>21</v>
      </c>
      <c r="E1894" s="2">
        <v>4.2865800000000003E-2</v>
      </c>
      <c r="F1894" t="str">
        <f t="shared" si="29"/>
        <v>Urban Unrestricted Access</v>
      </c>
    </row>
    <row r="1895" spans="1:6" hidden="1" x14ac:dyDescent="0.25">
      <c r="A1895" s="2">
        <v>51</v>
      </c>
      <c r="B1895" s="2">
        <v>5</v>
      </c>
      <c r="C1895" s="2">
        <v>2</v>
      </c>
      <c r="D1895" s="2">
        <v>22</v>
      </c>
      <c r="E1895" s="2">
        <v>3.80302E-2</v>
      </c>
      <c r="F1895" t="str">
        <f t="shared" si="29"/>
        <v>Urban Unrestricted Access</v>
      </c>
    </row>
    <row r="1896" spans="1:6" hidden="1" x14ac:dyDescent="0.25">
      <c r="A1896" s="2">
        <v>51</v>
      </c>
      <c r="B1896" s="2">
        <v>5</v>
      </c>
      <c r="C1896" s="2">
        <v>2</v>
      </c>
      <c r="D1896" s="2">
        <v>23</v>
      </c>
      <c r="E1896" s="2">
        <v>3.2207199999999998E-2</v>
      </c>
      <c r="F1896" t="str">
        <f t="shared" si="29"/>
        <v>Urban Unrestricted Access</v>
      </c>
    </row>
    <row r="1897" spans="1:6" hidden="1" x14ac:dyDescent="0.25">
      <c r="A1897" s="2">
        <v>51</v>
      </c>
      <c r="B1897" s="2">
        <v>5</v>
      </c>
      <c r="C1897" s="2">
        <v>2</v>
      </c>
      <c r="D1897" s="2">
        <v>24</v>
      </c>
      <c r="E1897" s="2">
        <v>2.4567700000000001E-2</v>
      </c>
      <c r="F1897" t="str">
        <f t="shared" si="29"/>
        <v>Urban Unrestricted Access</v>
      </c>
    </row>
    <row r="1898" spans="1:6" x14ac:dyDescent="0.25">
      <c r="A1898" s="2">
        <v>51</v>
      </c>
      <c r="B1898" s="2">
        <v>5</v>
      </c>
      <c r="C1898" s="2">
        <v>5</v>
      </c>
      <c r="D1898" s="2">
        <v>1</v>
      </c>
      <c r="E1898" s="2">
        <v>9.8621100000000003E-3</v>
      </c>
      <c r="F1898" t="str">
        <f t="shared" si="29"/>
        <v>Urban Unrestricted Access</v>
      </c>
    </row>
    <row r="1899" spans="1:6" x14ac:dyDescent="0.25">
      <c r="A1899" s="2">
        <v>51</v>
      </c>
      <c r="B1899" s="2">
        <v>5</v>
      </c>
      <c r="C1899" s="2">
        <v>5</v>
      </c>
      <c r="D1899" s="2">
        <v>2</v>
      </c>
      <c r="E1899" s="2">
        <v>6.2724800000000004E-3</v>
      </c>
      <c r="F1899" t="str">
        <f t="shared" si="29"/>
        <v>Urban Unrestricted Access</v>
      </c>
    </row>
    <row r="1900" spans="1:6" x14ac:dyDescent="0.25">
      <c r="A1900" s="2">
        <v>51</v>
      </c>
      <c r="B1900" s="2">
        <v>5</v>
      </c>
      <c r="C1900" s="2">
        <v>5</v>
      </c>
      <c r="D1900" s="2">
        <v>3</v>
      </c>
      <c r="E1900" s="2">
        <v>5.0576700000000002E-3</v>
      </c>
      <c r="F1900" t="str">
        <f t="shared" si="29"/>
        <v>Urban Unrestricted Access</v>
      </c>
    </row>
    <row r="1901" spans="1:6" x14ac:dyDescent="0.25">
      <c r="A1901" s="2">
        <v>51</v>
      </c>
      <c r="B1901" s="2">
        <v>5</v>
      </c>
      <c r="C1901" s="2">
        <v>5</v>
      </c>
      <c r="D1901" s="2">
        <v>4</v>
      </c>
      <c r="E1901" s="2">
        <v>4.6668600000000001E-3</v>
      </c>
      <c r="F1901" t="str">
        <f t="shared" si="29"/>
        <v>Urban Unrestricted Access</v>
      </c>
    </row>
    <row r="1902" spans="1:6" x14ac:dyDescent="0.25">
      <c r="A1902" s="2">
        <v>51</v>
      </c>
      <c r="B1902" s="2">
        <v>5</v>
      </c>
      <c r="C1902" s="2">
        <v>5</v>
      </c>
      <c r="D1902" s="2">
        <v>5</v>
      </c>
      <c r="E1902" s="2">
        <v>6.9946899999999996E-3</v>
      </c>
      <c r="F1902" t="str">
        <f t="shared" si="29"/>
        <v>Urban Unrestricted Access</v>
      </c>
    </row>
    <row r="1903" spans="1:6" x14ac:dyDescent="0.25">
      <c r="A1903" s="2">
        <v>51</v>
      </c>
      <c r="B1903" s="2">
        <v>5</v>
      </c>
      <c r="C1903" s="2">
        <v>5</v>
      </c>
      <c r="D1903" s="2">
        <v>6</v>
      </c>
      <c r="E1903" s="2">
        <v>1.8494E-2</v>
      </c>
      <c r="F1903" t="str">
        <f t="shared" si="29"/>
        <v>Urban Unrestricted Access</v>
      </c>
    </row>
    <row r="1904" spans="1:6" x14ac:dyDescent="0.25">
      <c r="A1904" s="2">
        <v>51</v>
      </c>
      <c r="B1904" s="2">
        <v>5</v>
      </c>
      <c r="C1904" s="2">
        <v>5</v>
      </c>
      <c r="D1904" s="2">
        <v>7</v>
      </c>
      <c r="E1904" s="2">
        <v>4.5956499999999997E-2</v>
      </c>
      <c r="F1904" t="str">
        <f t="shared" si="29"/>
        <v>Urban Unrestricted Access</v>
      </c>
    </row>
    <row r="1905" spans="1:6" x14ac:dyDescent="0.25">
      <c r="A1905" s="2">
        <v>51</v>
      </c>
      <c r="B1905" s="2">
        <v>5</v>
      </c>
      <c r="C1905" s="2">
        <v>5</v>
      </c>
      <c r="D1905" s="2">
        <v>8</v>
      </c>
      <c r="E1905" s="2">
        <v>6.9644399999999995E-2</v>
      </c>
      <c r="F1905" t="str">
        <f t="shared" si="29"/>
        <v>Urban Unrestricted Access</v>
      </c>
    </row>
    <row r="1906" spans="1:6" x14ac:dyDescent="0.25">
      <c r="A1906" s="2">
        <v>51</v>
      </c>
      <c r="B1906" s="2">
        <v>5</v>
      </c>
      <c r="C1906" s="2">
        <v>5</v>
      </c>
      <c r="D1906" s="2">
        <v>9</v>
      </c>
      <c r="E1906" s="2">
        <v>6.0827899999999997E-2</v>
      </c>
      <c r="F1906" t="str">
        <f t="shared" si="29"/>
        <v>Urban Unrestricted Access</v>
      </c>
    </row>
    <row r="1907" spans="1:6" x14ac:dyDescent="0.25">
      <c r="A1907" s="2">
        <v>51</v>
      </c>
      <c r="B1907" s="2">
        <v>5</v>
      </c>
      <c r="C1907" s="2">
        <v>5</v>
      </c>
      <c r="D1907" s="2">
        <v>10</v>
      </c>
      <c r="E1907" s="2">
        <v>5.0286200000000003E-2</v>
      </c>
      <c r="F1907" t="str">
        <f t="shared" si="29"/>
        <v>Urban Unrestricted Access</v>
      </c>
    </row>
    <row r="1908" spans="1:6" x14ac:dyDescent="0.25">
      <c r="A1908" s="2">
        <v>51</v>
      </c>
      <c r="B1908" s="2">
        <v>5</v>
      </c>
      <c r="C1908" s="2">
        <v>5</v>
      </c>
      <c r="D1908" s="2">
        <v>11</v>
      </c>
      <c r="E1908" s="2">
        <v>4.9935100000000003E-2</v>
      </c>
      <c r="F1908" t="str">
        <f t="shared" si="29"/>
        <v>Urban Unrestricted Access</v>
      </c>
    </row>
    <row r="1909" spans="1:6" x14ac:dyDescent="0.25">
      <c r="A1909" s="2">
        <v>51</v>
      </c>
      <c r="B1909" s="2">
        <v>5</v>
      </c>
      <c r="C1909" s="2">
        <v>5</v>
      </c>
      <c r="D1909" s="2">
        <v>12</v>
      </c>
      <c r="E1909" s="2">
        <v>5.4365400000000001E-2</v>
      </c>
      <c r="F1909" t="str">
        <f t="shared" si="29"/>
        <v>Urban Unrestricted Access</v>
      </c>
    </row>
    <row r="1910" spans="1:6" x14ac:dyDescent="0.25">
      <c r="A1910" s="2">
        <v>51</v>
      </c>
      <c r="B1910" s="2">
        <v>5</v>
      </c>
      <c r="C1910" s="2">
        <v>5</v>
      </c>
      <c r="D1910" s="2">
        <v>13</v>
      </c>
      <c r="E1910" s="2">
        <v>5.7646200000000002E-2</v>
      </c>
      <c r="F1910" t="str">
        <f t="shared" si="29"/>
        <v>Urban Unrestricted Access</v>
      </c>
    </row>
    <row r="1911" spans="1:6" x14ac:dyDescent="0.25">
      <c r="A1911" s="2">
        <v>51</v>
      </c>
      <c r="B1911" s="2">
        <v>5</v>
      </c>
      <c r="C1911" s="2">
        <v>5</v>
      </c>
      <c r="D1911" s="2">
        <v>14</v>
      </c>
      <c r="E1911" s="2">
        <v>5.8031899999999997E-2</v>
      </c>
      <c r="F1911" t="str">
        <f t="shared" si="29"/>
        <v>Urban Unrestricted Access</v>
      </c>
    </row>
    <row r="1912" spans="1:6" x14ac:dyDescent="0.25">
      <c r="A1912" s="2">
        <v>51</v>
      </c>
      <c r="B1912" s="2">
        <v>5</v>
      </c>
      <c r="C1912" s="2">
        <v>5</v>
      </c>
      <c r="D1912" s="2">
        <v>15</v>
      </c>
      <c r="E1912" s="2">
        <v>6.2255400000000002E-2</v>
      </c>
      <c r="F1912" t="str">
        <f t="shared" si="29"/>
        <v>Urban Unrestricted Access</v>
      </c>
    </row>
    <row r="1913" spans="1:6" x14ac:dyDescent="0.25">
      <c r="A1913" s="2">
        <v>51</v>
      </c>
      <c r="B1913" s="2">
        <v>5</v>
      </c>
      <c r="C1913" s="2">
        <v>5</v>
      </c>
      <c r="D1913" s="2">
        <v>16</v>
      </c>
      <c r="E1913" s="2">
        <v>7.1004899999999996E-2</v>
      </c>
      <c r="F1913" t="str">
        <f t="shared" si="29"/>
        <v>Urban Unrestricted Access</v>
      </c>
    </row>
    <row r="1914" spans="1:6" x14ac:dyDescent="0.25">
      <c r="A1914" s="2">
        <v>51</v>
      </c>
      <c r="B1914" s="2">
        <v>5</v>
      </c>
      <c r="C1914" s="2">
        <v>5</v>
      </c>
      <c r="D1914" s="2">
        <v>17</v>
      </c>
      <c r="E1914" s="2">
        <v>7.6972499999999999E-2</v>
      </c>
      <c r="F1914" t="str">
        <f t="shared" si="29"/>
        <v>Urban Unrestricted Access</v>
      </c>
    </row>
    <row r="1915" spans="1:6" x14ac:dyDescent="0.25">
      <c r="A1915" s="2">
        <v>51</v>
      </c>
      <c r="B1915" s="2">
        <v>5</v>
      </c>
      <c r="C1915" s="2">
        <v>5</v>
      </c>
      <c r="D1915" s="2">
        <v>18</v>
      </c>
      <c r="E1915" s="2">
        <v>7.7432000000000001E-2</v>
      </c>
      <c r="F1915" t="str">
        <f t="shared" si="29"/>
        <v>Urban Unrestricted Access</v>
      </c>
    </row>
    <row r="1916" spans="1:6" x14ac:dyDescent="0.25">
      <c r="A1916" s="2">
        <v>51</v>
      </c>
      <c r="B1916" s="2">
        <v>5</v>
      </c>
      <c r="C1916" s="2">
        <v>5</v>
      </c>
      <c r="D1916" s="2">
        <v>19</v>
      </c>
      <c r="E1916" s="2">
        <v>5.9783000000000003E-2</v>
      </c>
      <c r="F1916" t="str">
        <f t="shared" si="29"/>
        <v>Urban Unrestricted Access</v>
      </c>
    </row>
    <row r="1917" spans="1:6" x14ac:dyDescent="0.25">
      <c r="A1917" s="2">
        <v>51</v>
      </c>
      <c r="B1917" s="2">
        <v>5</v>
      </c>
      <c r="C1917" s="2">
        <v>5</v>
      </c>
      <c r="D1917" s="2">
        <v>20</v>
      </c>
      <c r="E1917" s="2">
        <v>4.4392300000000003E-2</v>
      </c>
      <c r="F1917" t="str">
        <f t="shared" si="29"/>
        <v>Urban Unrestricted Access</v>
      </c>
    </row>
    <row r="1918" spans="1:6" x14ac:dyDescent="0.25">
      <c r="A1918" s="2">
        <v>51</v>
      </c>
      <c r="B1918" s="2">
        <v>5</v>
      </c>
      <c r="C1918" s="2">
        <v>5</v>
      </c>
      <c r="D1918" s="2">
        <v>21</v>
      </c>
      <c r="E1918" s="2">
        <v>3.54458E-2</v>
      </c>
      <c r="F1918" t="str">
        <f t="shared" si="29"/>
        <v>Urban Unrestricted Access</v>
      </c>
    </row>
    <row r="1919" spans="1:6" x14ac:dyDescent="0.25">
      <c r="A1919" s="2">
        <v>51</v>
      </c>
      <c r="B1919" s="2">
        <v>5</v>
      </c>
      <c r="C1919" s="2">
        <v>5</v>
      </c>
      <c r="D1919" s="2">
        <v>22</v>
      </c>
      <c r="E1919" s="2">
        <v>3.1823999999999998E-2</v>
      </c>
      <c r="F1919" t="str">
        <f t="shared" si="29"/>
        <v>Urban Unrestricted Access</v>
      </c>
    </row>
    <row r="1920" spans="1:6" x14ac:dyDescent="0.25">
      <c r="A1920" s="2">
        <v>51</v>
      </c>
      <c r="B1920" s="2">
        <v>5</v>
      </c>
      <c r="C1920" s="2">
        <v>5</v>
      </c>
      <c r="D1920" s="2">
        <v>23</v>
      </c>
      <c r="E1920" s="2">
        <v>2.4941899999999999E-2</v>
      </c>
      <c r="F1920" t="str">
        <f t="shared" si="29"/>
        <v>Urban Unrestricted Access</v>
      </c>
    </row>
    <row r="1921" spans="1:6" x14ac:dyDescent="0.25">
      <c r="A1921" s="2">
        <v>51</v>
      </c>
      <c r="B1921" s="2">
        <v>5</v>
      </c>
      <c r="C1921" s="2">
        <v>5</v>
      </c>
      <c r="D1921" s="2">
        <v>24</v>
      </c>
      <c r="E1921" s="2">
        <v>1.79068E-2</v>
      </c>
      <c r="F1921" t="str">
        <f t="shared" si="29"/>
        <v>Urban Unrestricted Access</v>
      </c>
    </row>
    <row r="1922" spans="1:6" hidden="1" x14ac:dyDescent="0.25">
      <c r="A1922" s="2">
        <v>52</v>
      </c>
      <c r="B1922" s="2">
        <v>1</v>
      </c>
      <c r="C1922" s="2">
        <v>2</v>
      </c>
      <c r="D1922" s="2">
        <v>1</v>
      </c>
      <c r="E1922" s="2">
        <v>2.1473900000000001E-2</v>
      </c>
      <c r="F1922" t="str">
        <f t="shared" ref="F1922:F1985" si="30">IF(B1922=$G$2,$H$2,IF(B1922=$G$3,$H$3,IF(B1922=$G$4,$H$4,IF(B1922=$G$5,$H$5,IF(B1922=$G$6,$H$6,"other")))))</f>
        <v>Off-Network</v>
      </c>
    </row>
    <row r="1923" spans="1:6" hidden="1" x14ac:dyDescent="0.25">
      <c r="A1923" s="2">
        <v>52</v>
      </c>
      <c r="B1923" s="2">
        <v>1</v>
      </c>
      <c r="C1923" s="2">
        <v>2</v>
      </c>
      <c r="D1923" s="2">
        <v>2</v>
      </c>
      <c r="E1923" s="2">
        <v>1.44428E-2</v>
      </c>
      <c r="F1923" t="str">
        <f t="shared" si="30"/>
        <v>Off-Network</v>
      </c>
    </row>
    <row r="1924" spans="1:6" hidden="1" x14ac:dyDescent="0.25">
      <c r="A1924" s="2">
        <v>52</v>
      </c>
      <c r="B1924" s="2">
        <v>1</v>
      </c>
      <c r="C1924" s="2">
        <v>2</v>
      </c>
      <c r="D1924" s="2">
        <v>3</v>
      </c>
      <c r="E1924" s="2">
        <v>1.09684E-2</v>
      </c>
      <c r="F1924" t="str">
        <f t="shared" si="30"/>
        <v>Off-Network</v>
      </c>
    </row>
    <row r="1925" spans="1:6" hidden="1" x14ac:dyDescent="0.25">
      <c r="A1925" s="2">
        <v>52</v>
      </c>
      <c r="B1925" s="2">
        <v>1</v>
      </c>
      <c r="C1925" s="2">
        <v>2</v>
      </c>
      <c r="D1925" s="2">
        <v>4</v>
      </c>
      <c r="E1925" s="2">
        <v>7.4945100000000002E-3</v>
      </c>
      <c r="F1925" t="str">
        <f t="shared" si="30"/>
        <v>Off-Network</v>
      </c>
    </row>
    <row r="1926" spans="1:6" hidden="1" x14ac:dyDescent="0.25">
      <c r="A1926" s="2">
        <v>52</v>
      </c>
      <c r="B1926" s="2">
        <v>1</v>
      </c>
      <c r="C1926" s="2">
        <v>2</v>
      </c>
      <c r="D1926" s="2">
        <v>5</v>
      </c>
      <c r="E1926" s="2">
        <v>6.8385499999999997E-3</v>
      </c>
      <c r="F1926" t="str">
        <f t="shared" si="30"/>
        <v>Off-Network</v>
      </c>
    </row>
    <row r="1927" spans="1:6" hidden="1" x14ac:dyDescent="0.25">
      <c r="A1927" s="2">
        <v>52</v>
      </c>
      <c r="B1927" s="2">
        <v>1</v>
      </c>
      <c r="C1927" s="2">
        <v>2</v>
      </c>
      <c r="D1927" s="2">
        <v>6</v>
      </c>
      <c r="E1927" s="2">
        <v>1.03588E-2</v>
      </c>
      <c r="F1927" t="str">
        <f t="shared" si="30"/>
        <v>Off-Network</v>
      </c>
    </row>
    <row r="1928" spans="1:6" hidden="1" x14ac:dyDescent="0.25">
      <c r="A1928" s="2">
        <v>52</v>
      </c>
      <c r="B1928" s="2">
        <v>1</v>
      </c>
      <c r="C1928" s="2">
        <v>2</v>
      </c>
      <c r="D1928" s="2">
        <v>7</v>
      </c>
      <c r="E1928" s="2">
        <v>1.84304E-2</v>
      </c>
      <c r="F1928" t="str">
        <f t="shared" si="30"/>
        <v>Off-Network</v>
      </c>
    </row>
    <row r="1929" spans="1:6" hidden="1" x14ac:dyDescent="0.25">
      <c r="A1929" s="2">
        <v>52</v>
      </c>
      <c r="B1929" s="2">
        <v>1</v>
      </c>
      <c r="C1929" s="2">
        <v>2</v>
      </c>
      <c r="D1929" s="2">
        <v>8</v>
      </c>
      <c r="E1929" s="2">
        <v>2.6811700000000001E-2</v>
      </c>
      <c r="F1929" t="str">
        <f t="shared" si="30"/>
        <v>Off-Network</v>
      </c>
    </row>
    <row r="1930" spans="1:6" hidden="1" x14ac:dyDescent="0.25">
      <c r="A1930" s="2">
        <v>52</v>
      </c>
      <c r="B1930" s="2">
        <v>1</v>
      </c>
      <c r="C1930" s="2">
        <v>2</v>
      </c>
      <c r="D1930" s="2">
        <v>9</v>
      </c>
      <c r="E1930" s="2">
        <v>3.6385199999999999E-2</v>
      </c>
      <c r="F1930" t="str">
        <f t="shared" si="30"/>
        <v>Off-Network</v>
      </c>
    </row>
    <row r="1931" spans="1:6" hidden="1" x14ac:dyDescent="0.25">
      <c r="A1931" s="2">
        <v>52</v>
      </c>
      <c r="B1931" s="2">
        <v>1</v>
      </c>
      <c r="C1931" s="2">
        <v>2</v>
      </c>
      <c r="D1931" s="2">
        <v>10</v>
      </c>
      <c r="E1931" s="2">
        <v>4.7540699999999998E-2</v>
      </c>
      <c r="F1931" t="str">
        <f t="shared" si="30"/>
        <v>Off-Network</v>
      </c>
    </row>
    <row r="1932" spans="1:6" hidden="1" x14ac:dyDescent="0.25">
      <c r="A1932" s="2">
        <v>52</v>
      </c>
      <c r="B1932" s="2">
        <v>1</v>
      </c>
      <c r="C1932" s="2">
        <v>2</v>
      </c>
      <c r="D1932" s="2">
        <v>11</v>
      </c>
      <c r="E1932" s="2">
        <v>5.7466400000000001E-2</v>
      </c>
      <c r="F1932" t="str">
        <f t="shared" si="30"/>
        <v>Off-Network</v>
      </c>
    </row>
    <row r="1933" spans="1:6" hidden="1" x14ac:dyDescent="0.25">
      <c r="A1933" s="2">
        <v>52</v>
      </c>
      <c r="B1933" s="2">
        <v>1</v>
      </c>
      <c r="C1933" s="2">
        <v>2</v>
      </c>
      <c r="D1933" s="2">
        <v>12</v>
      </c>
      <c r="E1933" s="2">
        <v>6.50786E-2</v>
      </c>
      <c r="F1933" t="str">
        <f t="shared" si="30"/>
        <v>Off-Network</v>
      </c>
    </row>
    <row r="1934" spans="1:6" hidden="1" x14ac:dyDescent="0.25">
      <c r="A1934" s="2">
        <v>52</v>
      </c>
      <c r="B1934" s="2">
        <v>1</v>
      </c>
      <c r="C1934" s="2">
        <v>2</v>
      </c>
      <c r="D1934" s="2">
        <v>13</v>
      </c>
      <c r="E1934" s="2">
        <v>7.1322800000000006E-2</v>
      </c>
      <c r="F1934" t="str">
        <f t="shared" si="30"/>
        <v>Off-Network</v>
      </c>
    </row>
    <row r="1935" spans="1:6" hidden="1" x14ac:dyDescent="0.25">
      <c r="A1935" s="2">
        <v>52</v>
      </c>
      <c r="B1935" s="2">
        <v>1</v>
      </c>
      <c r="C1935" s="2">
        <v>2</v>
      </c>
      <c r="D1935" s="2">
        <v>14</v>
      </c>
      <c r="E1935" s="2">
        <v>7.1491700000000005E-2</v>
      </c>
      <c r="F1935" t="str">
        <f t="shared" si="30"/>
        <v>Off-Network</v>
      </c>
    </row>
    <row r="1936" spans="1:6" hidden="1" x14ac:dyDescent="0.25">
      <c r="A1936" s="2">
        <v>52</v>
      </c>
      <c r="B1936" s="2">
        <v>1</v>
      </c>
      <c r="C1936" s="2">
        <v>2</v>
      </c>
      <c r="D1936" s="2">
        <v>15</v>
      </c>
      <c r="E1936" s="2">
        <v>7.1722599999999997E-2</v>
      </c>
      <c r="F1936" t="str">
        <f t="shared" si="30"/>
        <v>Off-Network</v>
      </c>
    </row>
    <row r="1937" spans="1:6" hidden="1" x14ac:dyDescent="0.25">
      <c r="A1937" s="2">
        <v>52</v>
      </c>
      <c r="B1937" s="2">
        <v>1</v>
      </c>
      <c r="C1937" s="2">
        <v>2</v>
      </c>
      <c r="D1937" s="2">
        <v>16</v>
      </c>
      <c r="E1937" s="2">
        <v>7.2006100000000003E-2</v>
      </c>
      <c r="F1937" t="str">
        <f t="shared" si="30"/>
        <v>Off-Network</v>
      </c>
    </row>
    <row r="1938" spans="1:6" hidden="1" x14ac:dyDescent="0.25">
      <c r="A1938" s="2">
        <v>52</v>
      </c>
      <c r="B1938" s="2">
        <v>1</v>
      </c>
      <c r="C1938" s="2">
        <v>2</v>
      </c>
      <c r="D1938" s="2">
        <v>17</v>
      </c>
      <c r="E1938" s="2">
        <v>7.1148699999999995E-2</v>
      </c>
      <c r="F1938" t="str">
        <f t="shared" si="30"/>
        <v>Off-Network</v>
      </c>
    </row>
    <row r="1939" spans="1:6" hidden="1" x14ac:dyDescent="0.25">
      <c r="A1939" s="2">
        <v>52</v>
      </c>
      <c r="B1939" s="2">
        <v>1</v>
      </c>
      <c r="C1939" s="2">
        <v>2</v>
      </c>
      <c r="D1939" s="2">
        <v>18</v>
      </c>
      <c r="E1939" s="2">
        <v>6.7887400000000001E-2</v>
      </c>
      <c r="F1939" t="str">
        <f t="shared" si="30"/>
        <v>Off-Network</v>
      </c>
    </row>
    <row r="1940" spans="1:6" hidden="1" x14ac:dyDescent="0.25">
      <c r="A1940" s="2">
        <v>52</v>
      </c>
      <c r="B1940" s="2">
        <v>1</v>
      </c>
      <c r="C1940" s="2">
        <v>2</v>
      </c>
      <c r="D1940" s="2">
        <v>19</v>
      </c>
      <c r="E1940" s="2">
        <v>6.1771800000000002E-2</v>
      </c>
      <c r="F1940" t="str">
        <f t="shared" si="30"/>
        <v>Off-Network</v>
      </c>
    </row>
    <row r="1941" spans="1:6" hidden="1" x14ac:dyDescent="0.25">
      <c r="A1941" s="2">
        <v>52</v>
      </c>
      <c r="B1941" s="2">
        <v>1</v>
      </c>
      <c r="C1941" s="2">
        <v>2</v>
      </c>
      <c r="D1941" s="2">
        <v>20</v>
      </c>
      <c r="E1941" s="2">
        <v>5.1688199999999997E-2</v>
      </c>
      <c r="F1941" t="str">
        <f t="shared" si="30"/>
        <v>Off-Network</v>
      </c>
    </row>
    <row r="1942" spans="1:6" hidden="1" x14ac:dyDescent="0.25">
      <c r="A1942" s="2">
        <v>52</v>
      </c>
      <c r="B1942" s="2">
        <v>1</v>
      </c>
      <c r="C1942" s="2">
        <v>2</v>
      </c>
      <c r="D1942" s="2">
        <v>21</v>
      </c>
      <c r="E1942" s="2">
        <v>4.2865800000000003E-2</v>
      </c>
      <c r="F1942" t="str">
        <f t="shared" si="30"/>
        <v>Off-Network</v>
      </c>
    </row>
    <row r="1943" spans="1:6" hidden="1" x14ac:dyDescent="0.25">
      <c r="A1943" s="2">
        <v>52</v>
      </c>
      <c r="B1943" s="2">
        <v>1</v>
      </c>
      <c r="C1943" s="2">
        <v>2</v>
      </c>
      <c r="D1943" s="2">
        <v>22</v>
      </c>
      <c r="E1943" s="2">
        <v>3.80302E-2</v>
      </c>
      <c r="F1943" t="str">
        <f t="shared" si="30"/>
        <v>Off-Network</v>
      </c>
    </row>
    <row r="1944" spans="1:6" hidden="1" x14ac:dyDescent="0.25">
      <c r="A1944" s="2">
        <v>52</v>
      </c>
      <c r="B1944" s="2">
        <v>1</v>
      </c>
      <c r="C1944" s="2">
        <v>2</v>
      </c>
      <c r="D1944" s="2">
        <v>23</v>
      </c>
      <c r="E1944" s="2">
        <v>3.2207199999999998E-2</v>
      </c>
      <c r="F1944" t="str">
        <f t="shared" si="30"/>
        <v>Off-Network</v>
      </c>
    </row>
    <row r="1945" spans="1:6" hidden="1" x14ac:dyDescent="0.25">
      <c r="A1945" s="2">
        <v>52</v>
      </c>
      <c r="B1945" s="2">
        <v>1</v>
      </c>
      <c r="C1945" s="2">
        <v>2</v>
      </c>
      <c r="D1945" s="2">
        <v>24</v>
      </c>
      <c r="E1945" s="2">
        <v>2.4567700000000001E-2</v>
      </c>
      <c r="F1945" t="str">
        <f t="shared" si="30"/>
        <v>Off-Network</v>
      </c>
    </row>
    <row r="1946" spans="1:6" hidden="1" x14ac:dyDescent="0.25">
      <c r="A1946" s="2">
        <v>52</v>
      </c>
      <c r="B1946" s="2">
        <v>1</v>
      </c>
      <c r="C1946" s="2">
        <v>5</v>
      </c>
      <c r="D1946" s="2">
        <v>1</v>
      </c>
      <c r="E1946" s="2">
        <v>9.8621100000000003E-3</v>
      </c>
      <c r="F1946" t="str">
        <f t="shared" si="30"/>
        <v>Off-Network</v>
      </c>
    </row>
    <row r="1947" spans="1:6" hidden="1" x14ac:dyDescent="0.25">
      <c r="A1947" s="2">
        <v>52</v>
      </c>
      <c r="B1947" s="2">
        <v>1</v>
      </c>
      <c r="C1947" s="2">
        <v>5</v>
      </c>
      <c r="D1947" s="2">
        <v>2</v>
      </c>
      <c r="E1947" s="2">
        <v>6.2724800000000004E-3</v>
      </c>
      <c r="F1947" t="str">
        <f t="shared" si="30"/>
        <v>Off-Network</v>
      </c>
    </row>
    <row r="1948" spans="1:6" hidden="1" x14ac:dyDescent="0.25">
      <c r="A1948" s="2">
        <v>52</v>
      </c>
      <c r="B1948" s="2">
        <v>1</v>
      </c>
      <c r="C1948" s="2">
        <v>5</v>
      </c>
      <c r="D1948" s="2">
        <v>3</v>
      </c>
      <c r="E1948" s="2">
        <v>5.0576700000000002E-3</v>
      </c>
      <c r="F1948" t="str">
        <f t="shared" si="30"/>
        <v>Off-Network</v>
      </c>
    </row>
    <row r="1949" spans="1:6" hidden="1" x14ac:dyDescent="0.25">
      <c r="A1949" s="2">
        <v>52</v>
      </c>
      <c r="B1949" s="2">
        <v>1</v>
      </c>
      <c r="C1949" s="2">
        <v>5</v>
      </c>
      <c r="D1949" s="2">
        <v>4</v>
      </c>
      <c r="E1949" s="2">
        <v>4.6668600000000001E-3</v>
      </c>
      <c r="F1949" t="str">
        <f t="shared" si="30"/>
        <v>Off-Network</v>
      </c>
    </row>
    <row r="1950" spans="1:6" hidden="1" x14ac:dyDescent="0.25">
      <c r="A1950" s="2">
        <v>52</v>
      </c>
      <c r="B1950" s="2">
        <v>1</v>
      </c>
      <c r="C1950" s="2">
        <v>5</v>
      </c>
      <c r="D1950" s="2">
        <v>5</v>
      </c>
      <c r="E1950" s="2">
        <v>6.9946899999999996E-3</v>
      </c>
      <c r="F1950" t="str">
        <f t="shared" si="30"/>
        <v>Off-Network</v>
      </c>
    </row>
    <row r="1951" spans="1:6" hidden="1" x14ac:dyDescent="0.25">
      <c r="A1951" s="2">
        <v>52</v>
      </c>
      <c r="B1951" s="2">
        <v>1</v>
      </c>
      <c r="C1951" s="2">
        <v>5</v>
      </c>
      <c r="D1951" s="2">
        <v>6</v>
      </c>
      <c r="E1951" s="2">
        <v>1.8494E-2</v>
      </c>
      <c r="F1951" t="str">
        <f t="shared" si="30"/>
        <v>Off-Network</v>
      </c>
    </row>
    <row r="1952" spans="1:6" hidden="1" x14ac:dyDescent="0.25">
      <c r="A1952" s="2">
        <v>52</v>
      </c>
      <c r="B1952" s="2">
        <v>1</v>
      </c>
      <c r="C1952" s="2">
        <v>5</v>
      </c>
      <c r="D1952" s="2">
        <v>7</v>
      </c>
      <c r="E1952" s="2">
        <v>4.5956499999999997E-2</v>
      </c>
      <c r="F1952" t="str">
        <f t="shared" si="30"/>
        <v>Off-Network</v>
      </c>
    </row>
    <row r="1953" spans="1:6" hidden="1" x14ac:dyDescent="0.25">
      <c r="A1953" s="2">
        <v>52</v>
      </c>
      <c r="B1953" s="2">
        <v>1</v>
      </c>
      <c r="C1953" s="2">
        <v>5</v>
      </c>
      <c r="D1953" s="2">
        <v>8</v>
      </c>
      <c r="E1953" s="2">
        <v>6.9644399999999995E-2</v>
      </c>
      <c r="F1953" t="str">
        <f t="shared" si="30"/>
        <v>Off-Network</v>
      </c>
    </row>
    <row r="1954" spans="1:6" hidden="1" x14ac:dyDescent="0.25">
      <c r="A1954" s="2">
        <v>52</v>
      </c>
      <c r="B1954" s="2">
        <v>1</v>
      </c>
      <c r="C1954" s="2">
        <v>5</v>
      </c>
      <c r="D1954" s="2">
        <v>9</v>
      </c>
      <c r="E1954" s="2">
        <v>6.0827899999999997E-2</v>
      </c>
      <c r="F1954" t="str">
        <f t="shared" si="30"/>
        <v>Off-Network</v>
      </c>
    </row>
    <row r="1955" spans="1:6" hidden="1" x14ac:dyDescent="0.25">
      <c r="A1955" s="2">
        <v>52</v>
      </c>
      <c r="B1955" s="2">
        <v>1</v>
      </c>
      <c r="C1955" s="2">
        <v>5</v>
      </c>
      <c r="D1955" s="2">
        <v>10</v>
      </c>
      <c r="E1955" s="2">
        <v>5.0286200000000003E-2</v>
      </c>
      <c r="F1955" t="str">
        <f t="shared" si="30"/>
        <v>Off-Network</v>
      </c>
    </row>
    <row r="1956" spans="1:6" hidden="1" x14ac:dyDescent="0.25">
      <c r="A1956" s="2">
        <v>52</v>
      </c>
      <c r="B1956" s="2">
        <v>1</v>
      </c>
      <c r="C1956" s="2">
        <v>5</v>
      </c>
      <c r="D1956" s="2">
        <v>11</v>
      </c>
      <c r="E1956" s="2">
        <v>4.9935100000000003E-2</v>
      </c>
      <c r="F1956" t="str">
        <f t="shared" si="30"/>
        <v>Off-Network</v>
      </c>
    </row>
    <row r="1957" spans="1:6" hidden="1" x14ac:dyDescent="0.25">
      <c r="A1957" s="2">
        <v>52</v>
      </c>
      <c r="B1957" s="2">
        <v>1</v>
      </c>
      <c r="C1957" s="2">
        <v>5</v>
      </c>
      <c r="D1957" s="2">
        <v>12</v>
      </c>
      <c r="E1957" s="2">
        <v>5.4365400000000001E-2</v>
      </c>
      <c r="F1957" t="str">
        <f t="shared" si="30"/>
        <v>Off-Network</v>
      </c>
    </row>
    <row r="1958" spans="1:6" hidden="1" x14ac:dyDescent="0.25">
      <c r="A1958" s="2">
        <v>52</v>
      </c>
      <c r="B1958" s="2">
        <v>1</v>
      </c>
      <c r="C1958" s="2">
        <v>5</v>
      </c>
      <c r="D1958" s="2">
        <v>13</v>
      </c>
      <c r="E1958" s="2">
        <v>5.7646200000000002E-2</v>
      </c>
      <c r="F1958" t="str">
        <f t="shared" si="30"/>
        <v>Off-Network</v>
      </c>
    </row>
    <row r="1959" spans="1:6" hidden="1" x14ac:dyDescent="0.25">
      <c r="A1959" s="2">
        <v>52</v>
      </c>
      <c r="B1959" s="2">
        <v>1</v>
      </c>
      <c r="C1959" s="2">
        <v>5</v>
      </c>
      <c r="D1959" s="2">
        <v>14</v>
      </c>
      <c r="E1959" s="2">
        <v>5.8031899999999997E-2</v>
      </c>
      <c r="F1959" t="str">
        <f t="shared" si="30"/>
        <v>Off-Network</v>
      </c>
    </row>
    <row r="1960" spans="1:6" hidden="1" x14ac:dyDescent="0.25">
      <c r="A1960" s="2">
        <v>52</v>
      </c>
      <c r="B1960" s="2">
        <v>1</v>
      </c>
      <c r="C1960" s="2">
        <v>5</v>
      </c>
      <c r="D1960" s="2">
        <v>15</v>
      </c>
      <c r="E1960" s="2">
        <v>6.2255400000000002E-2</v>
      </c>
      <c r="F1960" t="str">
        <f t="shared" si="30"/>
        <v>Off-Network</v>
      </c>
    </row>
    <row r="1961" spans="1:6" hidden="1" x14ac:dyDescent="0.25">
      <c r="A1961" s="2">
        <v>52</v>
      </c>
      <c r="B1961" s="2">
        <v>1</v>
      </c>
      <c r="C1961" s="2">
        <v>5</v>
      </c>
      <c r="D1961" s="2">
        <v>16</v>
      </c>
      <c r="E1961" s="2">
        <v>7.1004899999999996E-2</v>
      </c>
      <c r="F1961" t="str">
        <f t="shared" si="30"/>
        <v>Off-Network</v>
      </c>
    </row>
    <row r="1962" spans="1:6" hidden="1" x14ac:dyDescent="0.25">
      <c r="A1962" s="2">
        <v>52</v>
      </c>
      <c r="B1962" s="2">
        <v>1</v>
      </c>
      <c r="C1962" s="2">
        <v>5</v>
      </c>
      <c r="D1962" s="2">
        <v>17</v>
      </c>
      <c r="E1962" s="2">
        <v>7.6972499999999999E-2</v>
      </c>
      <c r="F1962" t="str">
        <f t="shared" si="30"/>
        <v>Off-Network</v>
      </c>
    </row>
    <row r="1963" spans="1:6" hidden="1" x14ac:dyDescent="0.25">
      <c r="A1963" s="2">
        <v>52</v>
      </c>
      <c r="B1963" s="2">
        <v>1</v>
      </c>
      <c r="C1963" s="2">
        <v>5</v>
      </c>
      <c r="D1963" s="2">
        <v>18</v>
      </c>
      <c r="E1963" s="2">
        <v>7.7432000000000001E-2</v>
      </c>
      <c r="F1963" t="str">
        <f t="shared" si="30"/>
        <v>Off-Network</v>
      </c>
    </row>
    <row r="1964" spans="1:6" hidden="1" x14ac:dyDescent="0.25">
      <c r="A1964" s="2">
        <v>52</v>
      </c>
      <c r="B1964" s="2">
        <v>1</v>
      </c>
      <c r="C1964" s="2">
        <v>5</v>
      </c>
      <c r="D1964" s="2">
        <v>19</v>
      </c>
      <c r="E1964" s="2">
        <v>5.9783000000000003E-2</v>
      </c>
      <c r="F1964" t="str">
        <f t="shared" si="30"/>
        <v>Off-Network</v>
      </c>
    </row>
    <row r="1965" spans="1:6" hidden="1" x14ac:dyDescent="0.25">
      <c r="A1965" s="2">
        <v>52</v>
      </c>
      <c r="B1965" s="2">
        <v>1</v>
      </c>
      <c r="C1965" s="2">
        <v>5</v>
      </c>
      <c r="D1965" s="2">
        <v>20</v>
      </c>
      <c r="E1965" s="2">
        <v>4.4392300000000003E-2</v>
      </c>
      <c r="F1965" t="str">
        <f t="shared" si="30"/>
        <v>Off-Network</v>
      </c>
    </row>
    <row r="1966" spans="1:6" hidden="1" x14ac:dyDescent="0.25">
      <c r="A1966" s="2">
        <v>52</v>
      </c>
      <c r="B1966" s="2">
        <v>1</v>
      </c>
      <c r="C1966" s="2">
        <v>5</v>
      </c>
      <c r="D1966" s="2">
        <v>21</v>
      </c>
      <c r="E1966" s="2">
        <v>3.54458E-2</v>
      </c>
      <c r="F1966" t="str">
        <f t="shared" si="30"/>
        <v>Off-Network</v>
      </c>
    </row>
    <row r="1967" spans="1:6" hidden="1" x14ac:dyDescent="0.25">
      <c r="A1967" s="2">
        <v>52</v>
      </c>
      <c r="B1967" s="2">
        <v>1</v>
      </c>
      <c r="C1967" s="2">
        <v>5</v>
      </c>
      <c r="D1967" s="2">
        <v>22</v>
      </c>
      <c r="E1967" s="2">
        <v>3.1823999999999998E-2</v>
      </c>
      <c r="F1967" t="str">
        <f t="shared" si="30"/>
        <v>Off-Network</v>
      </c>
    </row>
    <row r="1968" spans="1:6" hidden="1" x14ac:dyDescent="0.25">
      <c r="A1968" s="2">
        <v>52</v>
      </c>
      <c r="B1968" s="2">
        <v>1</v>
      </c>
      <c r="C1968" s="2">
        <v>5</v>
      </c>
      <c r="D1968" s="2">
        <v>23</v>
      </c>
      <c r="E1968" s="2">
        <v>2.4941899999999999E-2</v>
      </c>
      <c r="F1968" t="str">
        <f t="shared" si="30"/>
        <v>Off-Network</v>
      </c>
    </row>
    <row r="1969" spans="1:6" hidden="1" x14ac:dyDescent="0.25">
      <c r="A1969" s="2">
        <v>52</v>
      </c>
      <c r="B1969" s="2">
        <v>1</v>
      </c>
      <c r="C1969" s="2">
        <v>5</v>
      </c>
      <c r="D1969" s="2">
        <v>24</v>
      </c>
      <c r="E1969" s="2">
        <v>1.79068E-2</v>
      </c>
      <c r="F1969" t="str">
        <f t="shared" si="30"/>
        <v>Off-Network</v>
      </c>
    </row>
    <row r="1970" spans="1:6" hidden="1" x14ac:dyDescent="0.25">
      <c r="A1970" s="2">
        <v>52</v>
      </c>
      <c r="B1970" s="2">
        <v>2</v>
      </c>
      <c r="C1970" s="2">
        <v>2</v>
      </c>
      <c r="D1970" s="2">
        <v>1</v>
      </c>
      <c r="E1970" s="2">
        <v>1.64213E-2</v>
      </c>
      <c r="F1970" t="str">
        <f t="shared" si="30"/>
        <v>Rural Restricted Access</v>
      </c>
    </row>
    <row r="1971" spans="1:6" hidden="1" x14ac:dyDescent="0.25">
      <c r="A1971" s="2">
        <v>52</v>
      </c>
      <c r="B1971" s="2">
        <v>2</v>
      </c>
      <c r="C1971" s="2">
        <v>2</v>
      </c>
      <c r="D1971" s="2">
        <v>2</v>
      </c>
      <c r="E1971" s="2">
        <v>1.11921E-2</v>
      </c>
      <c r="F1971" t="str">
        <f t="shared" si="30"/>
        <v>Rural Restricted Access</v>
      </c>
    </row>
    <row r="1972" spans="1:6" hidden="1" x14ac:dyDescent="0.25">
      <c r="A1972" s="2">
        <v>52</v>
      </c>
      <c r="B1972" s="2">
        <v>2</v>
      </c>
      <c r="C1972" s="2">
        <v>2</v>
      </c>
      <c r="D1972" s="2">
        <v>3</v>
      </c>
      <c r="E1972" s="2">
        <v>8.5415000000000005E-3</v>
      </c>
      <c r="F1972" t="str">
        <f t="shared" si="30"/>
        <v>Rural Restricted Access</v>
      </c>
    </row>
    <row r="1973" spans="1:6" hidden="1" x14ac:dyDescent="0.25">
      <c r="A1973" s="2">
        <v>52</v>
      </c>
      <c r="B1973" s="2">
        <v>2</v>
      </c>
      <c r="C1973" s="2">
        <v>2</v>
      </c>
      <c r="D1973" s="2">
        <v>4</v>
      </c>
      <c r="E1973" s="2">
        <v>6.7932799999999996E-3</v>
      </c>
      <c r="F1973" t="str">
        <f t="shared" si="30"/>
        <v>Rural Restricted Access</v>
      </c>
    </row>
    <row r="1974" spans="1:6" hidden="1" x14ac:dyDescent="0.25">
      <c r="A1974" s="2">
        <v>52</v>
      </c>
      <c r="B1974" s="2">
        <v>2</v>
      </c>
      <c r="C1974" s="2">
        <v>2</v>
      </c>
      <c r="D1974" s="2">
        <v>5</v>
      </c>
      <c r="E1974" s="2">
        <v>7.2189400000000001E-3</v>
      </c>
      <c r="F1974" t="str">
        <f t="shared" si="30"/>
        <v>Rural Restricted Access</v>
      </c>
    </row>
    <row r="1975" spans="1:6" hidden="1" x14ac:dyDescent="0.25">
      <c r="A1975" s="2">
        <v>52</v>
      </c>
      <c r="B1975" s="2">
        <v>2</v>
      </c>
      <c r="C1975" s="2">
        <v>2</v>
      </c>
      <c r="D1975" s="2">
        <v>6</v>
      </c>
      <c r="E1975" s="2">
        <v>1.07619E-2</v>
      </c>
      <c r="F1975" t="str">
        <f t="shared" si="30"/>
        <v>Rural Restricted Access</v>
      </c>
    </row>
    <row r="1976" spans="1:6" hidden="1" x14ac:dyDescent="0.25">
      <c r="A1976" s="2">
        <v>52</v>
      </c>
      <c r="B1976" s="2">
        <v>2</v>
      </c>
      <c r="C1976" s="2">
        <v>2</v>
      </c>
      <c r="D1976" s="2">
        <v>7</v>
      </c>
      <c r="E1976" s="2">
        <v>1.7680000000000001E-2</v>
      </c>
      <c r="F1976" t="str">
        <f t="shared" si="30"/>
        <v>Rural Restricted Access</v>
      </c>
    </row>
    <row r="1977" spans="1:6" hidden="1" x14ac:dyDescent="0.25">
      <c r="A1977" s="2">
        <v>52</v>
      </c>
      <c r="B1977" s="2">
        <v>2</v>
      </c>
      <c r="C1977" s="2">
        <v>2</v>
      </c>
      <c r="D1977" s="2">
        <v>8</v>
      </c>
      <c r="E1977" s="2">
        <v>2.6875099999999999E-2</v>
      </c>
      <c r="F1977" t="str">
        <f t="shared" si="30"/>
        <v>Rural Restricted Access</v>
      </c>
    </row>
    <row r="1978" spans="1:6" hidden="1" x14ac:dyDescent="0.25">
      <c r="A1978" s="2">
        <v>52</v>
      </c>
      <c r="B1978" s="2">
        <v>2</v>
      </c>
      <c r="C1978" s="2">
        <v>2</v>
      </c>
      <c r="D1978" s="2">
        <v>9</v>
      </c>
      <c r="E1978" s="2">
        <v>3.8658699999999997E-2</v>
      </c>
      <c r="F1978" t="str">
        <f t="shared" si="30"/>
        <v>Rural Restricted Access</v>
      </c>
    </row>
    <row r="1979" spans="1:6" hidden="1" x14ac:dyDescent="0.25">
      <c r="A1979" s="2">
        <v>52</v>
      </c>
      <c r="B1979" s="2">
        <v>2</v>
      </c>
      <c r="C1979" s="2">
        <v>2</v>
      </c>
      <c r="D1979" s="2">
        <v>10</v>
      </c>
      <c r="E1979" s="2">
        <v>5.2238899999999998E-2</v>
      </c>
      <c r="F1979" t="str">
        <f t="shared" si="30"/>
        <v>Rural Restricted Access</v>
      </c>
    </row>
    <row r="1980" spans="1:6" hidden="1" x14ac:dyDescent="0.25">
      <c r="A1980" s="2">
        <v>52</v>
      </c>
      <c r="B1980" s="2">
        <v>2</v>
      </c>
      <c r="C1980" s="2">
        <v>2</v>
      </c>
      <c r="D1980" s="2">
        <v>11</v>
      </c>
      <c r="E1980" s="2">
        <v>6.3173900000000005E-2</v>
      </c>
      <c r="F1980" t="str">
        <f t="shared" si="30"/>
        <v>Rural Restricted Access</v>
      </c>
    </row>
    <row r="1981" spans="1:6" hidden="1" x14ac:dyDescent="0.25">
      <c r="A1981" s="2">
        <v>52</v>
      </c>
      <c r="B1981" s="2">
        <v>2</v>
      </c>
      <c r="C1981" s="2">
        <v>2</v>
      </c>
      <c r="D1981" s="2">
        <v>12</v>
      </c>
      <c r="E1981" s="2">
        <v>6.9943500000000006E-2</v>
      </c>
      <c r="F1981" t="str">
        <f t="shared" si="30"/>
        <v>Rural Restricted Access</v>
      </c>
    </row>
    <row r="1982" spans="1:6" hidden="1" x14ac:dyDescent="0.25">
      <c r="A1982" s="2">
        <v>52</v>
      </c>
      <c r="B1982" s="2">
        <v>2</v>
      </c>
      <c r="C1982" s="2">
        <v>2</v>
      </c>
      <c r="D1982" s="2">
        <v>13</v>
      </c>
      <c r="E1982" s="2">
        <v>7.2933200000000004E-2</v>
      </c>
      <c r="F1982" t="str">
        <f t="shared" si="30"/>
        <v>Rural Restricted Access</v>
      </c>
    </row>
    <row r="1983" spans="1:6" hidden="1" x14ac:dyDescent="0.25">
      <c r="A1983" s="2">
        <v>52</v>
      </c>
      <c r="B1983" s="2">
        <v>2</v>
      </c>
      <c r="C1983" s="2">
        <v>2</v>
      </c>
      <c r="D1983" s="2">
        <v>14</v>
      </c>
      <c r="E1983" s="2">
        <v>7.3121800000000001E-2</v>
      </c>
      <c r="F1983" t="str">
        <f t="shared" si="30"/>
        <v>Rural Restricted Access</v>
      </c>
    </row>
    <row r="1984" spans="1:6" hidden="1" x14ac:dyDescent="0.25">
      <c r="A1984" s="2">
        <v>52</v>
      </c>
      <c r="B1984" s="2">
        <v>2</v>
      </c>
      <c r="C1984" s="2">
        <v>2</v>
      </c>
      <c r="D1984" s="2">
        <v>15</v>
      </c>
      <c r="E1984" s="2">
        <v>7.3615899999999998E-2</v>
      </c>
      <c r="F1984" t="str">
        <f t="shared" si="30"/>
        <v>Rural Restricted Access</v>
      </c>
    </row>
    <row r="1985" spans="1:6" hidden="1" x14ac:dyDescent="0.25">
      <c r="A1985" s="2">
        <v>52</v>
      </c>
      <c r="B1985" s="2">
        <v>2</v>
      </c>
      <c r="C1985" s="2">
        <v>2</v>
      </c>
      <c r="D1985" s="2">
        <v>16</v>
      </c>
      <c r="E1985" s="2">
        <v>7.4460799999999994E-2</v>
      </c>
      <c r="F1985" t="str">
        <f t="shared" si="30"/>
        <v>Rural Restricted Access</v>
      </c>
    </row>
    <row r="1986" spans="1:6" hidden="1" x14ac:dyDescent="0.25">
      <c r="A1986" s="2">
        <v>52</v>
      </c>
      <c r="B1986" s="2">
        <v>2</v>
      </c>
      <c r="C1986" s="2">
        <v>2</v>
      </c>
      <c r="D1986" s="2">
        <v>17</v>
      </c>
      <c r="E1986" s="2">
        <v>7.4216500000000005E-2</v>
      </c>
      <c r="F1986" t="str">
        <f t="shared" ref="F1986:F2049" si="31">IF(B1986=$G$2,$H$2,IF(B1986=$G$3,$H$3,IF(B1986=$G$4,$H$4,IF(B1986=$G$5,$H$5,IF(B1986=$G$6,$H$6,"other")))))</f>
        <v>Rural Restricted Access</v>
      </c>
    </row>
    <row r="1987" spans="1:6" hidden="1" x14ac:dyDescent="0.25">
      <c r="A1987" s="2">
        <v>52</v>
      </c>
      <c r="B1987" s="2">
        <v>2</v>
      </c>
      <c r="C1987" s="2">
        <v>2</v>
      </c>
      <c r="D1987" s="2">
        <v>18</v>
      </c>
      <c r="E1987" s="2">
        <v>7.0009100000000005E-2</v>
      </c>
      <c r="F1987" t="str">
        <f t="shared" si="31"/>
        <v>Rural Restricted Access</v>
      </c>
    </row>
    <row r="1988" spans="1:6" hidden="1" x14ac:dyDescent="0.25">
      <c r="A1988" s="2">
        <v>52</v>
      </c>
      <c r="B1988" s="2">
        <v>2</v>
      </c>
      <c r="C1988" s="2">
        <v>2</v>
      </c>
      <c r="D1988" s="2">
        <v>19</v>
      </c>
      <c r="E1988" s="2">
        <v>6.1403800000000001E-2</v>
      </c>
      <c r="F1988" t="str">
        <f t="shared" si="31"/>
        <v>Rural Restricted Access</v>
      </c>
    </row>
    <row r="1989" spans="1:6" hidden="1" x14ac:dyDescent="0.25">
      <c r="A1989" s="2">
        <v>52</v>
      </c>
      <c r="B1989" s="2">
        <v>2</v>
      </c>
      <c r="C1989" s="2">
        <v>2</v>
      </c>
      <c r="D1989" s="2">
        <v>20</v>
      </c>
      <c r="E1989" s="2">
        <v>5.0504300000000002E-2</v>
      </c>
      <c r="F1989" t="str">
        <f t="shared" si="31"/>
        <v>Rural Restricted Access</v>
      </c>
    </row>
    <row r="1990" spans="1:6" hidden="1" x14ac:dyDescent="0.25">
      <c r="A1990" s="2">
        <v>52</v>
      </c>
      <c r="B1990" s="2">
        <v>2</v>
      </c>
      <c r="C1990" s="2">
        <v>2</v>
      </c>
      <c r="D1990" s="2">
        <v>21</v>
      </c>
      <c r="E1990" s="2">
        <v>4.1207199999999999E-2</v>
      </c>
      <c r="F1990" t="str">
        <f t="shared" si="31"/>
        <v>Rural Restricted Access</v>
      </c>
    </row>
    <row r="1991" spans="1:6" hidden="1" x14ac:dyDescent="0.25">
      <c r="A1991" s="2">
        <v>52</v>
      </c>
      <c r="B1991" s="2">
        <v>2</v>
      </c>
      <c r="C1991" s="2">
        <v>2</v>
      </c>
      <c r="D1991" s="2">
        <v>22</v>
      </c>
      <c r="E1991" s="2">
        <v>3.3637300000000002E-2</v>
      </c>
      <c r="F1991" t="str">
        <f t="shared" si="31"/>
        <v>Rural Restricted Access</v>
      </c>
    </row>
    <row r="1992" spans="1:6" hidden="1" x14ac:dyDescent="0.25">
      <c r="A1992" s="2">
        <v>52</v>
      </c>
      <c r="B1992" s="2">
        <v>2</v>
      </c>
      <c r="C1992" s="2">
        <v>2</v>
      </c>
      <c r="D1992" s="2">
        <v>23</v>
      </c>
      <c r="E1992" s="2">
        <v>2.6224299999999999E-2</v>
      </c>
      <c r="F1992" t="str">
        <f t="shared" si="31"/>
        <v>Rural Restricted Access</v>
      </c>
    </row>
    <row r="1993" spans="1:6" hidden="1" x14ac:dyDescent="0.25">
      <c r="A1993" s="2">
        <v>52</v>
      </c>
      <c r="B1993" s="2">
        <v>2</v>
      </c>
      <c r="C1993" s="2">
        <v>2</v>
      </c>
      <c r="D1993" s="2">
        <v>24</v>
      </c>
      <c r="E1993" s="2">
        <v>1.9166599999999999E-2</v>
      </c>
      <c r="F1993" t="str">
        <f t="shared" si="31"/>
        <v>Rural Restricted Access</v>
      </c>
    </row>
    <row r="1994" spans="1:6" hidden="1" x14ac:dyDescent="0.25">
      <c r="A1994" s="2">
        <v>52</v>
      </c>
      <c r="B1994" s="2">
        <v>2</v>
      </c>
      <c r="C1994" s="2">
        <v>5</v>
      </c>
      <c r="D1994" s="2">
        <v>1</v>
      </c>
      <c r="E1994" s="2">
        <v>1.07741E-2</v>
      </c>
      <c r="F1994" t="str">
        <f t="shared" si="31"/>
        <v>Rural Restricted Access</v>
      </c>
    </row>
    <row r="1995" spans="1:6" hidden="1" x14ac:dyDescent="0.25">
      <c r="A1995" s="2">
        <v>52</v>
      </c>
      <c r="B1995" s="2">
        <v>2</v>
      </c>
      <c r="C1995" s="2">
        <v>5</v>
      </c>
      <c r="D1995" s="2">
        <v>2</v>
      </c>
      <c r="E1995" s="2">
        <v>7.6437600000000003E-3</v>
      </c>
      <c r="F1995" t="str">
        <f t="shared" si="31"/>
        <v>Rural Restricted Access</v>
      </c>
    </row>
    <row r="1996" spans="1:6" hidden="1" x14ac:dyDescent="0.25">
      <c r="A1996" s="2">
        <v>52</v>
      </c>
      <c r="B1996" s="2">
        <v>2</v>
      </c>
      <c r="C1996" s="2">
        <v>5</v>
      </c>
      <c r="D1996" s="2">
        <v>3</v>
      </c>
      <c r="E1996" s="2">
        <v>6.5464099999999999E-3</v>
      </c>
      <c r="F1996" t="str">
        <f t="shared" si="31"/>
        <v>Rural Restricted Access</v>
      </c>
    </row>
    <row r="1997" spans="1:6" hidden="1" x14ac:dyDescent="0.25">
      <c r="A1997" s="2">
        <v>52</v>
      </c>
      <c r="B1997" s="2">
        <v>2</v>
      </c>
      <c r="C1997" s="2">
        <v>5</v>
      </c>
      <c r="D1997" s="2">
        <v>4</v>
      </c>
      <c r="E1997" s="2">
        <v>6.6348600000000002E-3</v>
      </c>
      <c r="F1997" t="str">
        <f t="shared" si="31"/>
        <v>Rural Restricted Access</v>
      </c>
    </row>
    <row r="1998" spans="1:6" hidden="1" x14ac:dyDescent="0.25">
      <c r="A1998" s="2">
        <v>52</v>
      </c>
      <c r="B1998" s="2">
        <v>2</v>
      </c>
      <c r="C1998" s="2">
        <v>5</v>
      </c>
      <c r="D1998" s="2">
        <v>5</v>
      </c>
      <c r="E1998" s="2">
        <v>9.5399899999999999E-3</v>
      </c>
      <c r="F1998" t="str">
        <f t="shared" si="31"/>
        <v>Rural Restricted Access</v>
      </c>
    </row>
    <row r="1999" spans="1:6" hidden="1" x14ac:dyDescent="0.25">
      <c r="A1999" s="2">
        <v>52</v>
      </c>
      <c r="B1999" s="2">
        <v>2</v>
      </c>
      <c r="C1999" s="2">
        <v>5</v>
      </c>
      <c r="D1999" s="2">
        <v>6</v>
      </c>
      <c r="E1999" s="2">
        <v>2.0055099999999999E-2</v>
      </c>
      <c r="F1999" t="str">
        <f t="shared" si="31"/>
        <v>Rural Restricted Access</v>
      </c>
    </row>
    <row r="2000" spans="1:6" hidden="1" x14ac:dyDescent="0.25">
      <c r="A2000" s="2">
        <v>52</v>
      </c>
      <c r="B2000" s="2">
        <v>2</v>
      </c>
      <c r="C2000" s="2">
        <v>5</v>
      </c>
      <c r="D2000" s="2">
        <v>7</v>
      </c>
      <c r="E2000" s="2">
        <v>4.1029499999999997E-2</v>
      </c>
      <c r="F2000" t="str">
        <f t="shared" si="31"/>
        <v>Rural Restricted Access</v>
      </c>
    </row>
    <row r="2001" spans="1:6" hidden="1" x14ac:dyDescent="0.25">
      <c r="A2001" s="2">
        <v>52</v>
      </c>
      <c r="B2001" s="2">
        <v>2</v>
      </c>
      <c r="C2001" s="2">
        <v>5</v>
      </c>
      <c r="D2001" s="2">
        <v>8</v>
      </c>
      <c r="E2001" s="2">
        <v>5.7972200000000002E-2</v>
      </c>
      <c r="F2001" t="str">
        <f t="shared" si="31"/>
        <v>Rural Restricted Access</v>
      </c>
    </row>
    <row r="2002" spans="1:6" hidden="1" x14ac:dyDescent="0.25">
      <c r="A2002" s="2">
        <v>52</v>
      </c>
      <c r="B2002" s="2">
        <v>2</v>
      </c>
      <c r="C2002" s="2">
        <v>5</v>
      </c>
      <c r="D2002" s="2">
        <v>9</v>
      </c>
      <c r="E2002" s="2">
        <v>5.3471100000000001E-2</v>
      </c>
      <c r="F2002" t="str">
        <f t="shared" si="31"/>
        <v>Rural Restricted Access</v>
      </c>
    </row>
    <row r="2003" spans="1:6" hidden="1" x14ac:dyDescent="0.25">
      <c r="A2003" s="2">
        <v>52</v>
      </c>
      <c r="B2003" s="2">
        <v>2</v>
      </c>
      <c r="C2003" s="2">
        <v>5</v>
      </c>
      <c r="D2003" s="2">
        <v>10</v>
      </c>
      <c r="E2003" s="2">
        <v>5.2547799999999999E-2</v>
      </c>
      <c r="F2003" t="str">
        <f t="shared" si="31"/>
        <v>Rural Restricted Access</v>
      </c>
    </row>
    <row r="2004" spans="1:6" hidden="1" x14ac:dyDescent="0.25">
      <c r="A2004" s="2">
        <v>52</v>
      </c>
      <c r="B2004" s="2">
        <v>2</v>
      </c>
      <c r="C2004" s="2">
        <v>5</v>
      </c>
      <c r="D2004" s="2">
        <v>11</v>
      </c>
      <c r="E2004" s="2">
        <v>5.5060699999999997E-2</v>
      </c>
      <c r="F2004" t="str">
        <f t="shared" si="31"/>
        <v>Rural Restricted Access</v>
      </c>
    </row>
    <row r="2005" spans="1:6" hidden="1" x14ac:dyDescent="0.25">
      <c r="A2005" s="2">
        <v>52</v>
      </c>
      <c r="B2005" s="2">
        <v>2</v>
      </c>
      <c r="C2005" s="2">
        <v>5</v>
      </c>
      <c r="D2005" s="2">
        <v>12</v>
      </c>
      <c r="E2005" s="2">
        <v>5.7674099999999999E-2</v>
      </c>
      <c r="F2005" t="str">
        <f t="shared" si="31"/>
        <v>Rural Restricted Access</v>
      </c>
    </row>
    <row r="2006" spans="1:6" hidden="1" x14ac:dyDescent="0.25">
      <c r="A2006" s="2">
        <v>52</v>
      </c>
      <c r="B2006" s="2">
        <v>2</v>
      </c>
      <c r="C2006" s="2">
        <v>5</v>
      </c>
      <c r="D2006" s="2">
        <v>13</v>
      </c>
      <c r="E2006" s="2">
        <v>5.9142899999999998E-2</v>
      </c>
      <c r="F2006" t="str">
        <f t="shared" si="31"/>
        <v>Rural Restricted Access</v>
      </c>
    </row>
    <row r="2007" spans="1:6" hidden="1" x14ac:dyDescent="0.25">
      <c r="A2007" s="2">
        <v>52</v>
      </c>
      <c r="B2007" s="2">
        <v>2</v>
      </c>
      <c r="C2007" s="2">
        <v>5</v>
      </c>
      <c r="D2007" s="2">
        <v>14</v>
      </c>
      <c r="E2007" s="2">
        <v>6.0801899999999999E-2</v>
      </c>
      <c r="F2007" t="str">
        <f t="shared" si="31"/>
        <v>Rural Restricted Access</v>
      </c>
    </row>
    <row r="2008" spans="1:6" hidden="1" x14ac:dyDescent="0.25">
      <c r="A2008" s="2">
        <v>52</v>
      </c>
      <c r="B2008" s="2">
        <v>2</v>
      </c>
      <c r="C2008" s="2">
        <v>5</v>
      </c>
      <c r="D2008" s="2">
        <v>15</v>
      </c>
      <c r="E2008" s="2">
        <v>6.5298499999999995E-2</v>
      </c>
      <c r="F2008" t="str">
        <f t="shared" si="31"/>
        <v>Rural Restricted Access</v>
      </c>
    </row>
    <row r="2009" spans="1:6" hidden="1" x14ac:dyDescent="0.25">
      <c r="A2009" s="2">
        <v>52</v>
      </c>
      <c r="B2009" s="2">
        <v>2</v>
      </c>
      <c r="C2009" s="2">
        <v>5</v>
      </c>
      <c r="D2009" s="2">
        <v>16</v>
      </c>
      <c r="E2009" s="2">
        <v>7.2608199999999998E-2</v>
      </c>
      <c r="F2009" t="str">
        <f t="shared" si="31"/>
        <v>Rural Restricted Access</v>
      </c>
    </row>
    <row r="2010" spans="1:6" hidden="1" x14ac:dyDescent="0.25">
      <c r="A2010" s="2">
        <v>52</v>
      </c>
      <c r="B2010" s="2">
        <v>2</v>
      </c>
      <c r="C2010" s="2">
        <v>5</v>
      </c>
      <c r="D2010" s="2">
        <v>17</v>
      </c>
      <c r="E2010" s="2">
        <v>7.7381699999999998E-2</v>
      </c>
      <c r="F2010" t="str">
        <f t="shared" si="31"/>
        <v>Rural Restricted Access</v>
      </c>
    </row>
    <row r="2011" spans="1:6" hidden="1" x14ac:dyDescent="0.25">
      <c r="A2011" s="2">
        <v>52</v>
      </c>
      <c r="B2011" s="2">
        <v>2</v>
      </c>
      <c r="C2011" s="2">
        <v>5</v>
      </c>
      <c r="D2011" s="2">
        <v>18</v>
      </c>
      <c r="E2011" s="2">
        <v>7.5481599999999996E-2</v>
      </c>
      <c r="F2011" t="str">
        <f t="shared" si="31"/>
        <v>Rural Restricted Access</v>
      </c>
    </row>
    <row r="2012" spans="1:6" hidden="1" x14ac:dyDescent="0.25">
      <c r="A2012" s="2">
        <v>52</v>
      </c>
      <c r="B2012" s="2">
        <v>2</v>
      </c>
      <c r="C2012" s="2">
        <v>5</v>
      </c>
      <c r="D2012" s="2">
        <v>19</v>
      </c>
      <c r="E2012" s="2">
        <v>5.8705899999999998E-2</v>
      </c>
      <c r="F2012" t="str">
        <f t="shared" si="31"/>
        <v>Rural Restricted Access</v>
      </c>
    </row>
    <row r="2013" spans="1:6" hidden="1" x14ac:dyDescent="0.25">
      <c r="A2013" s="2">
        <v>52</v>
      </c>
      <c r="B2013" s="2">
        <v>2</v>
      </c>
      <c r="C2013" s="2">
        <v>5</v>
      </c>
      <c r="D2013" s="2">
        <v>20</v>
      </c>
      <c r="E2013" s="2">
        <v>4.3986400000000002E-2</v>
      </c>
      <c r="F2013" t="str">
        <f t="shared" si="31"/>
        <v>Rural Restricted Access</v>
      </c>
    </row>
    <row r="2014" spans="1:6" hidden="1" x14ac:dyDescent="0.25">
      <c r="A2014" s="2">
        <v>52</v>
      </c>
      <c r="B2014" s="2">
        <v>2</v>
      </c>
      <c r="C2014" s="2">
        <v>5</v>
      </c>
      <c r="D2014" s="2">
        <v>21</v>
      </c>
      <c r="E2014" s="2">
        <v>3.5730900000000003E-2</v>
      </c>
      <c r="F2014" t="str">
        <f t="shared" si="31"/>
        <v>Rural Restricted Access</v>
      </c>
    </row>
    <row r="2015" spans="1:6" hidden="1" x14ac:dyDescent="0.25">
      <c r="A2015" s="2">
        <v>52</v>
      </c>
      <c r="B2015" s="2">
        <v>2</v>
      </c>
      <c r="C2015" s="2">
        <v>5</v>
      </c>
      <c r="D2015" s="2">
        <v>22</v>
      </c>
      <c r="E2015" s="2">
        <v>3.0742800000000001E-2</v>
      </c>
      <c r="F2015" t="str">
        <f t="shared" si="31"/>
        <v>Rural Restricted Access</v>
      </c>
    </row>
    <row r="2016" spans="1:6" hidden="1" x14ac:dyDescent="0.25">
      <c r="A2016" s="2">
        <v>52</v>
      </c>
      <c r="B2016" s="2">
        <v>2</v>
      </c>
      <c r="C2016" s="2">
        <v>5</v>
      </c>
      <c r="D2016" s="2">
        <v>23</v>
      </c>
      <c r="E2016" s="2">
        <v>2.3852100000000001E-2</v>
      </c>
      <c r="F2016" t="str">
        <f t="shared" si="31"/>
        <v>Rural Restricted Access</v>
      </c>
    </row>
    <row r="2017" spans="1:6" hidden="1" x14ac:dyDescent="0.25">
      <c r="A2017" s="2">
        <v>52</v>
      </c>
      <c r="B2017" s="2">
        <v>2</v>
      </c>
      <c r="C2017" s="2">
        <v>5</v>
      </c>
      <c r="D2017" s="2">
        <v>24</v>
      </c>
      <c r="E2017" s="2">
        <v>1.7317699999999998E-2</v>
      </c>
      <c r="F2017" t="str">
        <f t="shared" si="31"/>
        <v>Rural Restricted Access</v>
      </c>
    </row>
    <row r="2018" spans="1:6" hidden="1" x14ac:dyDescent="0.25">
      <c r="A2018" s="2">
        <v>52</v>
      </c>
      <c r="B2018" s="2">
        <v>3</v>
      </c>
      <c r="C2018" s="2">
        <v>2</v>
      </c>
      <c r="D2018" s="2">
        <v>1</v>
      </c>
      <c r="E2018" s="2">
        <v>1.64213E-2</v>
      </c>
      <c r="F2018" t="str">
        <f t="shared" si="31"/>
        <v>Rural Unrestricted Access</v>
      </c>
    </row>
    <row r="2019" spans="1:6" hidden="1" x14ac:dyDescent="0.25">
      <c r="A2019" s="2">
        <v>52</v>
      </c>
      <c r="B2019" s="2">
        <v>3</v>
      </c>
      <c r="C2019" s="2">
        <v>2</v>
      </c>
      <c r="D2019" s="2">
        <v>2</v>
      </c>
      <c r="E2019" s="2">
        <v>1.11921E-2</v>
      </c>
      <c r="F2019" t="str">
        <f t="shared" si="31"/>
        <v>Rural Unrestricted Access</v>
      </c>
    </row>
    <row r="2020" spans="1:6" hidden="1" x14ac:dyDescent="0.25">
      <c r="A2020" s="2">
        <v>52</v>
      </c>
      <c r="B2020" s="2">
        <v>3</v>
      </c>
      <c r="C2020" s="2">
        <v>2</v>
      </c>
      <c r="D2020" s="2">
        <v>3</v>
      </c>
      <c r="E2020" s="2">
        <v>8.5415000000000005E-3</v>
      </c>
      <c r="F2020" t="str">
        <f t="shared" si="31"/>
        <v>Rural Unrestricted Access</v>
      </c>
    </row>
    <row r="2021" spans="1:6" hidden="1" x14ac:dyDescent="0.25">
      <c r="A2021" s="2">
        <v>52</v>
      </c>
      <c r="B2021" s="2">
        <v>3</v>
      </c>
      <c r="C2021" s="2">
        <v>2</v>
      </c>
      <c r="D2021" s="2">
        <v>4</v>
      </c>
      <c r="E2021" s="2">
        <v>6.7932799999999996E-3</v>
      </c>
      <c r="F2021" t="str">
        <f t="shared" si="31"/>
        <v>Rural Unrestricted Access</v>
      </c>
    </row>
    <row r="2022" spans="1:6" hidden="1" x14ac:dyDescent="0.25">
      <c r="A2022" s="2">
        <v>52</v>
      </c>
      <c r="B2022" s="2">
        <v>3</v>
      </c>
      <c r="C2022" s="2">
        <v>2</v>
      </c>
      <c r="D2022" s="2">
        <v>5</v>
      </c>
      <c r="E2022" s="2">
        <v>7.2189400000000001E-3</v>
      </c>
      <c r="F2022" t="str">
        <f t="shared" si="31"/>
        <v>Rural Unrestricted Access</v>
      </c>
    </row>
    <row r="2023" spans="1:6" hidden="1" x14ac:dyDescent="0.25">
      <c r="A2023" s="2">
        <v>52</v>
      </c>
      <c r="B2023" s="2">
        <v>3</v>
      </c>
      <c r="C2023" s="2">
        <v>2</v>
      </c>
      <c r="D2023" s="2">
        <v>6</v>
      </c>
      <c r="E2023" s="2">
        <v>1.07619E-2</v>
      </c>
      <c r="F2023" t="str">
        <f t="shared" si="31"/>
        <v>Rural Unrestricted Access</v>
      </c>
    </row>
    <row r="2024" spans="1:6" hidden="1" x14ac:dyDescent="0.25">
      <c r="A2024" s="2">
        <v>52</v>
      </c>
      <c r="B2024" s="2">
        <v>3</v>
      </c>
      <c r="C2024" s="2">
        <v>2</v>
      </c>
      <c r="D2024" s="2">
        <v>7</v>
      </c>
      <c r="E2024" s="2">
        <v>1.7680000000000001E-2</v>
      </c>
      <c r="F2024" t="str">
        <f t="shared" si="31"/>
        <v>Rural Unrestricted Access</v>
      </c>
    </row>
    <row r="2025" spans="1:6" hidden="1" x14ac:dyDescent="0.25">
      <c r="A2025" s="2">
        <v>52</v>
      </c>
      <c r="B2025" s="2">
        <v>3</v>
      </c>
      <c r="C2025" s="2">
        <v>2</v>
      </c>
      <c r="D2025" s="2">
        <v>8</v>
      </c>
      <c r="E2025" s="2">
        <v>2.6875099999999999E-2</v>
      </c>
      <c r="F2025" t="str">
        <f t="shared" si="31"/>
        <v>Rural Unrestricted Access</v>
      </c>
    </row>
    <row r="2026" spans="1:6" hidden="1" x14ac:dyDescent="0.25">
      <c r="A2026" s="2">
        <v>52</v>
      </c>
      <c r="B2026" s="2">
        <v>3</v>
      </c>
      <c r="C2026" s="2">
        <v>2</v>
      </c>
      <c r="D2026" s="2">
        <v>9</v>
      </c>
      <c r="E2026" s="2">
        <v>3.8658699999999997E-2</v>
      </c>
      <c r="F2026" t="str">
        <f t="shared" si="31"/>
        <v>Rural Unrestricted Access</v>
      </c>
    </row>
    <row r="2027" spans="1:6" hidden="1" x14ac:dyDescent="0.25">
      <c r="A2027" s="2">
        <v>52</v>
      </c>
      <c r="B2027" s="2">
        <v>3</v>
      </c>
      <c r="C2027" s="2">
        <v>2</v>
      </c>
      <c r="D2027" s="2">
        <v>10</v>
      </c>
      <c r="E2027" s="2">
        <v>5.2238899999999998E-2</v>
      </c>
      <c r="F2027" t="str">
        <f t="shared" si="31"/>
        <v>Rural Unrestricted Access</v>
      </c>
    </row>
    <row r="2028" spans="1:6" hidden="1" x14ac:dyDescent="0.25">
      <c r="A2028" s="2">
        <v>52</v>
      </c>
      <c r="B2028" s="2">
        <v>3</v>
      </c>
      <c r="C2028" s="2">
        <v>2</v>
      </c>
      <c r="D2028" s="2">
        <v>11</v>
      </c>
      <c r="E2028" s="2">
        <v>6.3173900000000005E-2</v>
      </c>
      <c r="F2028" t="str">
        <f t="shared" si="31"/>
        <v>Rural Unrestricted Access</v>
      </c>
    </row>
    <row r="2029" spans="1:6" hidden="1" x14ac:dyDescent="0.25">
      <c r="A2029" s="2">
        <v>52</v>
      </c>
      <c r="B2029" s="2">
        <v>3</v>
      </c>
      <c r="C2029" s="2">
        <v>2</v>
      </c>
      <c r="D2029" s="2">
        <v>12</v>
      </c>
      <c r="E2029" s="2">
        <v>6.9943500000000006E-2</v>
      </c>
      <c r="F2029" t="str">
        <f t="shared" si="31"/>
        <v>Rural Unrestricted Access</v>
      </c>
    </row>
    <row r="2030" spans="1:6" hidden="1" x14ac:dyDescent="0.25">
      <c r="A2030" s="2">
        <v>52</v>
      </c>
      <c r="B2030" s="2">
        <v>3</v>
      </c>
      <c r="C2030" s="2">
        <v>2</v>
      </c>
      <c r="D2030" s="2">
        <v>13</v>
      </c>
      <c r="E2030" s="2">
        <v>7.2933200000000004E-2</v>
      </c>
      <c r="F2030" t="str">
        <f t="shared" si="31"/>
        <v>Rural Unrestricted Access</v>
      </c>
    </row>
    <row r="2031" spans="1:6" hidden="1" x14ac:dyDescent="0.25">
      <c r="A2031" s="2">
        <v>52</v>
      </c>
      <c r="B2031" s="2">
        <v>3</v>
      </c>
      <c r="C2031" s="2">
        <v>2</v>
      </c>
      <c r="D2031" s="2">
        <v>14</v>
      </c>
      <c r="E2031" s="2">
        <v>7.3121800000000001E-2</v>
      </c>
      <c r="F2031" t="str">
        <f t="shared" si="31"/>
        <v>Rural Unrestricted Access</v>
      </c>
    </row>
    <row r="2032" spans="1:6" hidden="1" x14ac:dyDescent="0.25">
      <c r="A2032" s="2">
        <v>52</v>
      </c>
      <c r="B2032" s="2">
        <v>3</v>
      </c>
      <c r="C2032" s="2">
        <v>2</v>
      </c>
      <c r="D2032" s="2">
        <v>15</v>
      </c>
      <c r="E2032" s="2">
        <v>7.3615899999999998E-2</v>
      </c>
      <c r="F2032" t="str">
        <f t="shared" si="31"/>
        <v>Rural Unrestricted Access</v>
      </c>
    </row>
    <row r="2033" spans="1:6" hidden="1" x14ac:dyDescent="0.25">
      <c r="A2033" s="2">
        <v>52</v>
      </c>
      <c r="B2033" s="2">
        <v>3</v>
      </c>
      <c r="C2033" s="2">
        <v>2</v>
      </c>
      <c r="D2033" s="2">
        <v>16</v>
      </c>
      <c r="E2033" s="2">
        <v>7.4460799999999994E-2</v>
      </c>
      <c r="F2033" t="str">
        <f t="shared" si="31"/>
        <v>Rural Unrestricted Access</v>
      </c>
    </row>
    <row r="2034" spans="1:6" hidden="1" x14ac:dyDescent="0.25">
      <c r="A2034" s="2">
        <v>52</v>
      </c>
      <c r="B2034" s="2">
        <v>3</v>
      </c>
      <c r="C2034" s="2">
        <v>2</v>
      </c>
      <c r="D2034" s="2">
        <v>17</v>
      </c>
      <c r="E2034" s="2">
        <v>7.4216500000000005E-2</v>
      </c>
      <c r="F2034" t="str">
        <f t="shared" si="31"/>
        <v>Rural Unrestricted Access</v>
      </c>
    </row>
    <row r="2035" spans="1:6" hidden="1" x14ac:dyDescent="0.25">
      <c r="A2035" s="2">
        <v>52</v>
      </c>
      <c r="B2035" s="2">
        <v>3</v>
      </c>
      <c r="C2035" s="2">
        <v>2</v>
      </c>
      <c r="D2035" s="2">
        <v>18</v>
      </c>
      <c r="E2035" s="2">
        <v>7.0009100000000005E-2</v>
      </c>
      <c r="F2035" t="str">
        <f t="shared" si="31"/>
        <v>Rural Unrestricted Access</v>
      </c>
    </row>
    <row r="2036" spans="1:6" hidden="1" x14ac:dyDescent="0.25">
      <c r="A2036" s="2">
        <v>52</v>
      </c>
      <c r="B2036" s="2">
        <v>3</v>
      </c>
      <c r="C2036" s="2">
        <v>2</v>
      </c>
      <c r="D2036" s="2">
        <v>19</v>
      </c>
      <c r="E2036" s="2">
        <v>6.1403800000000001E-2</v>
      </c>
      <c r="F2036" t="str">
        <f t="shared" si="31"/>
        <v>Rural Unrestricted Access</v>
      </c>
    </row>
    <row r="2037" spans="1:6" hidden="1" x14ac:dyDescent="0.25">
      <c r="A2037" s="2">
        <v>52</v>
      </c>
      <c r="B2037" s="2">
        <v>3</v>
      </c>
      <c r="C2037" s="2">
        <v>2</v>
      </c>
      <c r="D2037" s="2">
        <v>20</v>
      </c>
      <c r="E2037" s="2">
        <v>5.0504300000000002E-2</v>
      </c>
      <c r="F2037" t="str">
        <f t="shared" si="31"/>
        <v>Rural Unrestricted Access</v>
      </c>
    </row>
    <row r="2038" spans="1:6" hidden="1" x14ac:dyDescent="0.25">
      <c r="A2038" s="2">
        <v>52</v>
      </c>
      <c r="B2038" s="2">
        <v>3</v>
      </c>
      <c r="C2038" s="2">
        <v>2</v>
      </c>
      <c r="D2038" s="2">
        <v>21</v>
      </c>
      <c r="E2038" s="2">
        <v>4.1207199999999999E-2</v>
      </c>
      <c r="F2038" t="str">
        <f t="shared" si="31"/>
        <v>Rural Unrestricted Access</v>
      </c>
    </row>
    <row r="2039" spans="1:6" hidden="1" x14ac:dyDescent="0.25">
      <c r="A2039" s="2">
        <v>52</v>
      </c>
      <c r="B2039" s="2">
        <v>3</v>
      </c>
      <c r="C2039" s="2">
        <v>2</v>
      </c>
      <c r="D2039" s="2">
        <v>22</v>
      </c>
      <c r="E2039" s="2">
        <v>3.3637300000000002E-2</v>
      </c>
      <c r="F2039" t="str">
        <f t="shared" si="31"/>
        <v>Rural Unrestricted Access</v>
      </c>
    </row>
    <row r="2040" spans="1:6" hidden="1" x14ac:dyDescent="0.25">
      <c r="A2040" s="2">
        <v>52</v>
      </c>
      <c r="B2040" s="2">
        <v>3</v>
      </c>
      <c r="C2040" s="2">
        <v>2</v>
      </c>
      <c r="D2040" s="2">
        <v>23</v>
      </c>
      <c r="E2040" s="2">
        <v>2.6224299999999999E-2</v>
      </c>
      <c r="F2040" t="str">
        <f t="shared" si="31"/>
        <v>Rural Unrestricted Access</v>
      </c>
    </row>
    <row r="2041" spans="1:6" hidden="1" x14ac:dyDescent="0.25">
      <c r="A2041" s="2">
        <v>52</v>
      </c>
      <c r="B2041" s="2">
        <v>3</v>
      </c>
      <c r="C2041" s="2">
        <v>2</v>
      </c>
      <c r="D2041" s="2">
        <v>24</v>
      </c>
      <c r="E2041" s="2">
        <v>1.9166599999999999E-2</v>
      </c>
      <c r="F2041" t="str">
        <f t="shared" si="31"/>
        <v>Rural Unrestricted Access</v>
      </c>
    </row>
    <row r="2042" spans="1:6" hidden="1" x14ac:dyDescent="0.25">
      <c r="A2042" s="2">
        <v>52</v>
      </c>
      <c r="B2042" s="2">
        <v>3</v>
      </c>
      <c r="C2042" s="2">
        <v>5</v>
      </c>
      <c r="D2042" s="2">
        <v>1</v>
      </c>
      <c r="E2042" s="2">
        <v>1.07741E-2</v>
      </c>
      <c r="F2042" t="str">
        <f t="shared" si="31"/>
        <v>Rural Unrestricted Access</v>
      </c>
    </row>
    <row r="2043" spans="1:6" hidden="1" x14ac:dyDescent="0.25">
      <c r="A2043" s="2">
        <v>52</v>
      </c>
      <c r="B2043" s="2">
        <v>3</v>
      </c>
      <c r="C2043" s="2">
        <v>5</v>
      </c>
      <c r="D2043" s="2">
        <v>2</v>
      </c>
      <c r="E2043" s="2">
        <v>7.6437600000000003E-3</v>
      </c>
      <c r="F2043" t="str">
        <f t="shared" si="31"/>
        <v>Rural Unrestricted Access</v>
      </c>
    </row>
    <row r="2044" spans="1:6" hidden="1" x14ac:dyDescent="0.25">
      <c r="A2044" s="2">
        <v>52</v>
      </c>
      <c r="B2044" s="2">
        <v>3</v>
      </c>
      <c r="C2044" s="2">
        <v>5</v>
      </c>
      <c r="D2044" s="2">
        <v>3</v>
      </c>
      <c r="E2044" s="2">
        <v>6.5464099999999999E-3</v>
      </c>
      <c r="F2044" t="str">
        <f t="shared" si="31"/>
        <v>Rural Unrestricted Access</v>
      </c>
    </row>
    <row r="2045" spans="1:6" hidden="1" x14ac:dyDescent="0.25">
      <c r="A2045" s="2">
        <v>52</v>
      </c>
      <c r="B2045" s="2">
        <v>3</v>
      </c>
      <c r="C2045" s="2">
        <v>5</v>
      </c>
      <c r="D2045" s="2">
        <v>4</v>
      </c>
      <c r="E2045" s="2">
        <v>6.6348600000000002E-3</v>
      </c>
      <c r="F2045" t="str">
        <f t="shared" si="31"/>
        <v>Rural Unrestricted Access</v>
      </c>
    </row>
    <row r="2046" spans="1:6" hidden="1" x14ac:dyDescent="0.25">
      <c r="A2046" s="2">
        <v>52</v>
      </c>
      <c r="B2046" s="2">
        <v>3</v>
      </c>
      <c r="C2046" s="2">
        <v>5</v>
      </c>
      <c r="D2046" s="2">
        <v>5</v>
      </c>
      <c r="E2046" s="2">
        <v>9.5399899999999999E-3</v>
      </c>
      <c r="F2046" t="str">
        <f t="shared" si="31"/>
        <v>Rural Unrestricted Access</v>
      </c>
    </row>
    <row r="2047" spans="1:6" hidden="1" x14ac:dyDescent="0.25">
      <c r="A2047" s="2">
        <v>52</v>
      </c>
      <c r="B2047" s="2">
        <v>3</v>
      </c>
      <c r="C2047" s="2">
        <v>5</v>
      </c>
      <c r="D2047" s="2">
        <v>6</v>
      </c>
      <c r="E2047" s="2">
        <v>2.0055099999999999E-2</v>
      </c>
      <c r="F2047" t="str">
        <f t="shared" si="31"/>
        <v>Rural Unrestricted Access</v>
      </c>
    </row>
    <row r="2048" spans="1:6" hidden="1" x14ac:dyDescent="0.25">
      <c r="A2048" s="2">
        <v>52</v>
      </c>
      <c r="B2048" s="2">
        <v>3</v>
      </c>
      <c r="C2048" s="2">
        <v>5</v>
      </c>
      <c r="D2048" s="2">
        <v>7</v>
      </c>
      <c r="E2048" s="2">
        <v>4.1029499999999997E-2</v>
      </c>
      <c r="F2048" t="str">
        <f t="shared" si="31"/>
        <v>Rural Unrestricted Access</v>
      </c>
    </row>
    <row r="2049" spans="1:6" hidden="1" x14ac:dyDescent="0.25">
      <c r="A2049" s="2">
        <v>52</v>
      </c>
      <c r="B2049" s="2">
        <v>3</v>
      </c>
      <c r="C2049" s="2">
        <v>5</v>
      </c>
      <c r="D2049" s="2">
        <v>8</v>
      </c>
      <c r="E2049" s="2">
        <v>5.7972200000000002E-2</v>
      </c>
      <c r="F2049" t="str">
        <f t="shared" si="31"/>
        <v>Rural Unrestricted Access</v>
      </c>
    </row>
    <row r="2050" spans="1:6" hidden="1" x14ac:dyDescent="0.25">
      <c r="A2050" s="2">
        <v>52</v>
      </c>
      <c r="B2050" s="2">
        <v>3</v>
      </c>
      <c r="C2050" s="2">
        <v>5</v>
      </c>
      <c r="D2050" s="2">
        <v>9</v>
      </c>
      <c r="E2050" s="2">
        <v>5.3471100000000001E-2</v>
      </c>
      <c r="F2050" t="str">
        <f t="shared" ref="F2050:F2113" si="32">IF(B2050=$G$2,$H$2,IF(B2050=$G$3,$H$3,IF(B2050=$G$4,$H$4,IF(B2050=$G$5,$H$5,IF(B2050=$G$6,$H$6,"other")))))</f>
        <v>Rural Unrestricted Access</v>
      </c>
    </row>
    <row r="2051" spans="1:6" hidden="1" x14ac:dyDescent="0.25">
      <c r="A2051" s="2">
        <v>52</v>
      </c>
      <c r="B2051" s="2">
        <v>3</v>
      </c>
      <c r="C2051" s="2">
        <v>5</v>
      </c>
      <c r="D2051" s="2">
        <v>10</v>
      </c>
      <c r="E2051" s="2">
        <v>5.2547799999999999E-2</v>
      </c>
      <c r="F2051" t="str">
        <f t="shared" si="32"/>
        <v>Rural Unrestricted Access</v>
      </c>
    </row>
    <row r="2052" spans="1:6" hidden="1" x14ac:dyDescent="0.25">
      <c r="A2052" s="2">
        <v>52</v>
      </c>
      <c r="B2052" s="2">
        <v>3</v>
      </c>
      <c r="C2052" s="2">
        <v>5</v>
      </c>
      <c r="D2052" s="2">
        <v>11</v>
      </c>
      <c r="E2052" s="2">
        <v>5.5060699999999997E-2</v>
      </c>
      <c r="F2052" t="str">
        <f t="shared" si="32"/>
        <v>Rural Unrestricted Access</v>
      </c>
    </row>
    <row r="2053" spans="1:6" hidden="1" x14ac:dyDescent="0.25">
      <c r="A2053" s="2">
        <v>52</v>
      </c>
      <c r="B2053" s="2">
        <v>3</v>
      </c>
      <c r="C2053" s="2">
        <v>5</v>
      </c>
      <c r="D2053" s="2">
        <v>12</v>
      </c>
      <c r="E2053" s="2">
        <v>5.7674099999999999E-2</v>
      </c>
      <c r="F2053" t="str">
        <f t="shared" si="32"/>
        <v>Rural Unrestricted Access</v>
      </c>
    </row>
    <row r="2054" spans="1:6" hidden="1" x14ac:dyDescent="0.25">
      <c r="A2054" s="2">
        <v>52</v>
      </c>
      <c r="B2054" s="2">
        <v>3</v>
      </c>
      <c r="C2054" s="2">
        <v>5</v>
      </c>
      <c r="D2054" s="2">
        <v>13</v>
      </c>
      <c r="E2054" s="2">
        <v>5.9142899999999998E-2</v>
      </c>
      <c r="F2054" t="str">
        <f t="shared" si="32"/>
        <v>Rural Unrestricted Access</v>
      </c>
    </row>
    <row r="2055" spans="1:6" hidden="1" x14ac:dyDescent="0.25">
      <c r="A2055" s="2">
        <v>52</v>
      </c>
      <c r="B2055" s="2">
        <v>3</v>
      </c>
      <c r="C2055" s="2">
        <v>5</v>
      </c>
      <c r="D2055" s="2">
        <v>14</v>
      </c>
      <c r="E2055" s="2">
        <v>6.0801899999999999E-2</v>
      </c>
      <c r="F2055" t="str">
        <f t="shared" si="32"/>
        <v>Rural Unrestricted Access</v>
      </c>
    </row>
    <row r="2056" spans="1:6" hidden="1" x14ac:dyDescent="0.25">
      <c r="A2056" s="2">
        <v>52</v>
      </c>
      <c r="B2056" s="2">
        <v>3</v>
      </c>
      <c r="C2056" s="2">
        <v>5</v>
      </c>
      <c r="D2056" s="2">
        <v>15</v>
      </c>
      <c r="E2056" s="2">
        <v>6.5298499999999995E-2</v>
      </c>
      <c r="F2056" t="str">
        <f t="shared" si="32"/>
        <v>Rural Unrestricted Access</v>
      </c>
    </row>
    <row r="2057" spans="1:6" hidden="1" x14ac:dyDescent="0.25">
      <c r="A2057" s="2">
        <v>52</v>
      </c>
      <c r="B2057" s="2">
        <v>3</v>
      </c>
      <c r="C2057" s="2">
        <v>5</v>
      </c>
      <c r="D2057" s="2">
        <v>16</v>
      </c>
      <c r="E2057" s="2">
        <v>7.2608199999999998E-2</v>
      </c>
      <c r="F2057" t="str">
        <f t="shared" si="32"/>
        <v>Rural Unrestricted Access</v>
      </c>
    </row>
    <row r="2058" spans="1:6" hidden="1" x14ac:dyDescent="0.25">
      <c r="A2058" s="2">
        <v>52</v>
      </c>
      <c r="B2058" s="2">
        <v>3</v>
      </c>
      <c r="C2058" s="2">
        <v>5</v>
      </c>
      <c r="D2058" s="2">
        <v>17</v>
      </c>
      <c r="E2058" s="2">
        <v>7.7381699999999998E-2</v>
      </c>
      <c r="F2058" t="str">
        <f t="shared" si="32"/>
        <v>Rural Unrestricted Access</v>
      </c>
    </row>
    <row r="2059" spans="1:6" hidden="1" x14ac:dyDescent="0.25">
      <c r="A2059" s="2">
        <v>52</v>
      </c>
      <c r="B2059" s="2">
        <v>3</v>
      </c>
      <c r="C2059" s="2">
        <v>5</v>
      </c>
      <c r="D2059" s="2">
        <v>18</v>
      </c>
      <c r="E2059" s="2">
        <v>7.5481599999999996E-2</v>
      </c>
      <c r="F2059" t="str">
        <f t="shared" si="32"/>
        <v>Rural Unrestricted Access</v>
      </c>
    </row>
    <row r="2060" spans="1:6" hidden="1" x14ac:dyDescent="0.25">
      <c r="A2060" s="2">
        <v>52</v>
      </c>
      <c r="B2060" s="2">
        <v>3</v>
      </c>
      <c r="C2060" s="2">
        <v>5</v>
      </c>
      <c r="D2060" s="2">
        <v>19</v>
      </c>
      <c r="E2060" s="2">
        <v>5.8705899999999998E-2</v>
      </c>
      <c r="F2060" t="str">
        <f t="shared" si="32"/>
        <v>Rural Unrestricted Access</v>
      </c>
    </row>
    <row r="2061" spans="1:6" hidden="1" x14ac:dyDescent="0.25">
      <c r="A2061" s="2">
        <v>52</v>
      </c>
      <c r="B2061" s="2">
        <v>3</v>
      </c>
      <c r="C2061" s="2">
        <v>5</v>
      </c>
      <c r="D2061" s="2">
        <v>20</v>
      </c>
      <c r="E2061" s="2">
        <v>4.3986400000000002E-2</v>
      </c>
      <c r="F2061" t="str">
        <f t="shared" si="32"/>
        <v>Rural Unrestricted Access</v>
      </c>
    </row>
    <row r="2062" spans="1:6" hidden="1" x14ac:dyDescent="0.25">
      <c r="A2062" s="2">
        <v>52</v>
      </c>
      <c r="B2062" s="2">
        <v>3</v>
      </c>
      <c r="C2062" s="2">
        <v>5</v>
      </c>
      <c r="D2062" s="2">
        <v>21</v>
      </c>
      <c r="E2062" s="2">
        <v>3.5730900000000003E-2</v>
      </c>
      <c r="F2062" t="str">
        <f t="shared" si="32"/>
        <v>Rural Unrestricted Access</v>
      </c>
    </row>
    <row r="2063" spans="1:6" hidden="1" x14ac:dyDescent="0.25">
      <c r="A2063" s="2">
        <v>52</v>
      </c>
      <c r="B2063" s="2">
        <v>3</v>
      </c>
      <c r="C2063" s="2">
        <v>5</v>
      </c>
      <c r="D2063" s="2">
        <v>22</v>
      </c>
      <c r="E2063" s="2">
        <v>3.0742800000000001E-2</v>
      </c>
      <c r="F2063" t="str">
        <f t="shared" si="32"/>
        <v>Rural Unrestricted Access</v>
      </c>
    </row>
    <row r="2064" spans="1:6" hidden="1" x14ac:dyDescent="0.25">
      <c r="A2064" s="2">
        <v>52</v>
      </c>
      <c r="B2064" s="2">
        <v>3</v>
      </c>
      <c r="C2064" s="2">
        <v>5</v>
      </c>
      <c r="D2064" s="2">
        <v>23</v>
      </c>
      <c r="E2064" s="2">
        <v>2.3852100000000001E-2</v>
      </c>
      <c r="F2064" t="str">
        <f t="shared" si="32"/>
        <v>Rural Unrestricted Access</v>
      </c>
    </row>
    <row r="2065" spans="1:6" hidden="1" x14ac:dyDescent="0.25">
      <c r="A2065" s="2">
        <v>52</v>
      </c>
      <c r="B2065" s="2">
        <v>3</v>
      </c>
      <c r="C2065" s="2">
        <v>5</v>
      </c>
      <c r="D2065" s="2">
        <v>24</v>
      </c>
      <c r="E2065" s="2">
        <v>1.7317699999999998E-2</v>
      </c>
      <c r="F2065" t="str">
        <f t="shared" si="32"/>
        <v>Rural Unrestricted Access</v>
      </c>
    </row>
    <row r="2066" spans="1:6" hidden="1" x14ac:dyDescent="0.25">
      <c r="A2066" s="2">
        <v>52</v>
      </c>
      <c r="B2066" s="2">
        <v>4</v>
      </c>
      <c r="C2066" s="2">
        <v>2</v>
      </c>
      <c r="D2066" s="2">
        <v>1</v>
      </c>
      <c r="E2066" s="2">
        <v>2.1473900000000001E-2</v>
      </c>
      <c r="F2066" t="str">
        <f t="shared" si="32"/>
        <v>Urban Restricted Access</v>
      </c>
    </row>
    <row r="2067" spans="1:6" hidden="1" x14ac:dyDescent="0.25">
      <c r="A2067" s="2">
        <v>52</v>
      </c>
      <c r="B2067" s="2">
        <v>4</v>
      </c>
      <c r="C2067" s="2">
        <v>2</v>
      </c>
      <c r="D2067" s="2">
        <v>2</v>
      </c>
      <c r="E2067" s="2">
        <v>1.44428E-2</v>
      </c>
      <c r="F2067" t="str">
        <f t="shared" si="32"/>
        <v>Urban Restricted Access</v>
      </c>
    </row>
    <row r="2068" spans="1:6" hidden="1" x14ac:dyDescent="0.25">
      <c r="A2068" s="2">
        <v>52</v>
      </c>
      <c r="B2068" s="2">
        <v>4</v>
      </c>
      <c r="C2068" s="2">
        <v>2</v>
      </c>
      <c r="D2068" s="2">
        <v>3</v>
      </c>
      <c r="E2068" s="2">
        <v>1.09684E-2</v>
      </c>
      <c r="F2068" t="str">
        <f t="shared" si="32"/>
        <v>Urban Restricted Access</v>
      </c>
    </row>
    <row r="2069" spans="1:6" hidden="1" x14ac:dyDescent="0.25">
      <c r="A2069" s="2">
        <v>52</v>
      </c>
      <c r="B2069" s="2">
        <v>4</v>
      </c>
      <c r="C2069" s="2">
        <v>2</v>
      </c>
      <c r="D2069" s="2">
        <v>4</v>
      </c>
      <c r="E2069" s="2">
        <v>7.4945100000000002E-3</v>
      </c>
      <c r="F2069" t="str">
        <f t="shared" si="32"/>
        <v>Urban Restricted Access</v>
      </c>
    </row>
    <row r="2070" spans="1:6" hidden="1" x14ac:dyDescent="0.25">
      <c r="A2070" s="2">
        <v>52</v>
      </c>
      <c r="B2070" s="2">
        <v>4</v>
      </c>
      <c r="C2070" s="2">
        <v>2</v>
      </c>
      <c r="D2070" s="2">
        <v>5</v>
      </c>
      <c r="E2070" s="2">
        <v>6.8385499999999997E-3</v>
      </c>
      <c r="F2070" t="str">
        <f t="shared" si="32"/>
        <v>Urban Restricted Access</v>
      </c>
    </row>
    <row r="2071" spans="1:6" hidden="1" x14ac:dyDescent="0.25">
      <c r="A2071" s="2">
        <v>52</v>
      </c>
      <c r="B2071" s="2">
        <v>4</v>
      </c>
      <c r="C2071" s="2">
        <v>2</v>
      </c>
      <c r="D2071" s="2">
        <v>6</v>
      </c>
      <c r="E2071" s="2">
        <v>1.03588E-2</v>
      </c>
      <c r="F2071" t="str">
        <f t="shared" si="32"/>
        <v>Urban Restricted Access</v>
      </c>
    </row>
    <row r="2072" spans="1:6" hidden="1" x14ac:dyDescent="0.25">
      <c r="A2072" s="2">
        <v>52</v>
      </c>
      <c r="B2072" s="2">
        <v>4</v>
      </c>
      <c r="C2072" s="2">
        <v>2</v>
      </c>
      <c r="D2072" s="2">
        <v>7</v>
      </c>
      <c r="E2072" s="2">
        <v>1.84304E-2</v>
      </c>
      <c r="F2072" t="str">
        <f t="shared" si="32"/>
        <v>Urban Restricted Access</v>
      </c>
    </row>
    <row r="2073" spans="1:6" hidden="1" x14ac:dyDescent="0.25">
      <c r="A2073" s="2">
        <v>52</v>
      </c>
      <c r="B2073" s="2">
        <v>4</v>
      </c>
      <c r="C2073" s="2">
        <v>2</v>
      </c>
      <c r="D2073" s="2">
        <v>8</v>
      </c>
      <c r="E2073" s="2">
        <v>2.6811700000000001E-2</v>
      </c>
      <c r="F2073" t="str">
        <f t="shared" si="32"/>
        <v>Urban Restricted Access</v>
      </c>
    </row>
    <row r="2074" spans="1:6" hidden="1" x14ac:dyDescent="0.25">
      <c r="A2074" s="2">
        <v>52</v>
      </c>
      <c r="B2074" s="2">
        <v>4</v>
      </c>
      <c r="C2074" s="2">
        <v>2</v>
      </c>
      <c r="D2074" s="2">
        <v>9</v>
      </c>
      <c r="E2074" s="2">
        <v>3.6385199999999999E-2</v>
      </c>
      <c r="F2074" t="str">
        <f t="shared" si="32"/>
        <v>Urban Restricted Access</v>
      </c>
    </row>
    <row r="2075" spans="1:6" hidden="1" x14ac:dyDescent="0.25">
      <c r="A2075" s="2">
        <v>52</v>
      </c>
      <c r="B2075" s="2">
        <v>4</v>
      </c>
      <c r="C2075" s="2">
        <v>2</v>
      </c>
      <c r="D2075" s="2">
        <v>10</v>
      </c>
      <c r="E2075" s="2">
        <v>4.7540699999999998E-2</v>
      </c>
      <c r="F2075" t="str">
        <f t="shared" si="32"/>
        <v>Urban Restricted Access</v>
      </c>
    </row>
    <row r="2076" spans="1:6" hidden="1" x14ac:dyDescent="0.25">
      <c r="A2076" s="2">
        <v>52</v>
      </c>
      <c r="B2076" s="2">
        <v>4</v>
      </c>
      <c r="C2076" s="2">
        <v>2</v>
      </c>
      <c r="D2076" s="2">
        <v>11</v>
      </c>
      <c r="E2076" s="2">
        <v>5.7466400000000001E-2</v>
      </c>
      <c r="F2076" t="str">
        <f t="shared" si="32"/>
        <v>Urban Restricted Access</v>
      </c>
    </row>
    <row r="2077" spans="1:6" hidden="1" x14ac:dyDescent="0.25">
      <c r="A2077" s="2">
        <v>52</v>
      </c>
      <c r="B2077" s="2">
        <v>4</v>
      </c>
      <c r="C2077" s="2">
        <v>2</v>
      </c>
      <c r="D2077" s="2">
        <v>12</v>
      </c>
      <c r="E2077" s="2">
        <v>6.50786E-2</v>
      </c>
      <c r="F2077" t="str">
        <f t="shared" si="32"/>
        <v>Urban Restricted Access</v>
      </c>
    </row>
    <row r="2078" spans="1:6" hidden="1" x14ac:dyDescent="0.25">
      <c r="A2078" s="2">
        <v>52</v>
      </c>
      <c r="B2078" s="2">
        <v>4</v>
      </c>
      <c r="C2078" s="2">
        <v>2</v>
      </c>
      <c r="D2078" s="2">
        <v>13</v>
      </c>
      <c r="E2078" s="2">
        <v>7.1322800000000006E-2</v>
      </c>
      <c r="F2078" t="str">
        <f t="shared" si="32"/>
        <v>Urban Restricted Access</v>
      </c>
    </row>
    <row r="2079" spans="1:6" hidden="1" x14ac:dyDescent="0.25">
      <c r="A2079" s="2">
        <v>52</v>
      </c>
      <c r="B2079" s="2">
        <v>4</v>
      </c>
      <c r="C2079" s="2">
        <v>2</v>
      </c>
      <c r="D2079" s="2">
        <v>14</v>
      </c>
      <c r="E2079" s="2">
        <v>7.1491700000000005E-2</v>
      </c>
      <c r="F2079" t="str">
        <f t="shared" si="32"/>
        <v>Urban Restricted Access</v>
      </c>
    </row>
    <row r="2080" spans="1:6" hidden="1" x14ac:dyDescent="0.25">
      <c r="A2080" s="2">
        <v>52</v>
      </c>
      <c r="B2080" s="2">
        <v>4</v>
      </c>
      <c r="C2080" s="2">
        <v>2</v>
      </c>
      <c r="D2080" s="2">
        <v>15</v>
      </c>
      <c r="E2080" s="2">
        <v>7.1722599999999997E-2</v>
      </c>
      <c r="F2080" t="str">
        <f t="shared" si="32"/>
        <v>Urban Restricted Access</v>
      </c>
    </row>
    <row r="2081" spans="1:6" hidden="1" x14ac:dyDescent="0.25">
      <c r="A2081" s="2">
        <v>52</v>
      </c>
      <c r="B2081" s="2">
        <v>4</v>
      </c>
      <c r="C2081" s="2">
        <v>2</v>
      </c>
      <c r="D2081" s="2">
        <v>16</v>
      </c>
      <c r="E2081" s="2">
        <v>7.2006100000000003E-2</v>
      </c>
      <c r="F2081" t="str">
        <f t="shared" si="32"/>
        <v>Urban Restricted Access</v>
      </c>
    </row>
    <row r="2082" spans="1:6" hidden="1" x14ac:dyDescent="0.25">
      <c r="A2082" s="2">
        <v>52</v>
      </c>
      <c r="B2082" s="2">
        <v>4</v>
      </c>
      <c r="C2082" s="2">
        <v>2</v>
      </c>
      <c r="D2082" s="2">
        <v>17</v>
      </c>
      <c r="E2082" s="2">
        <v>7.1148699999999995E-2</v>
      </c>
      <c r="F2082" t="str">
        <f t="shared" si="32"/>
        <v>Urban Restricted Access</v>
      </c>
    </row>
    <row r="2083" spans="1:6" hidden="1" x14ac:dyDescent="0.25">
      <c r="A2083" s="2">
        <v>52</v>
      </c>
      <c r="B2083" s="2">
        <v>4</v>
      </c>
      <c r="C2083" s="2">
        <v>2</v>
      </c>
      <c r="D2083" s="2">
        <v>18</v>
      </c>
      <c r="E2083" s="2">
        <v>6.7887400000000001E-2</v>
      </c>
      <c r="F2083" t="str">
        <f t="shared" si="32"/>
        <v>Urban Restricted Access</v>
      </c>
    </row>
    <row r="2084" spans="1:6" hidden="1" x14ac:dyDescent="0.25">
      <c r="A2084" s="2">
        <v>52</v>
      </c>
      <c r="B2084" s="2">
        <v>4</v>
      </c>
      <c r="C2084" s="2">
        <v>2</v>
      </c>
      <c r="D2084" s="2">
        <v>19</v>
      </c>
      <c r="E2084" s="2">
        <v>6.1771800000000002E-2</v>
      </c>
      <c r="F2084" t="str">
        <f t="shared" si="32"/>
        <v>Urban Restricted Access</v>
      </c>
    </row>
    <row r="2085" spans="1:6" hidden="1" x14ac:dyDescent="0.25">
      <c r="A2085" s="2">
        <v>52</v>
      </c>
      <c r="B2085" s="2">
        <v>4</v>
      </c>
      <c r="C2085" s="2">
        <v>2</v>
      </c>
      <c r="D2085" s="2">
        <v>20</v>
      </c>
      <c r="E2085" s="2">
        <v>5.1688199999999997E-2</v>
      </c>
      <c r="F2085" t="str">
        <f t="shared" si="32"/>
        <v>Urban Restricted Access</v>
      </c>
    </row>
    <row r="2086" spans="1:6" hidden="1" x14ac:dyDescent="0.25">
      <c r="A2086" s="2">
        <v>52</v>
      </c>
      <c r="B2086" s="2">
        <v>4</v>
      </c>
      <c r="C2086" s="2">
        <v>2</v>
      </c>
      <c r="D2086" s="2">
        <v>21</v>
      </c>
      <c r="E2086" s="2">
        <v>4.2865800000000003E-2</v>
      </c>
      <c r="F2086" t="str">
        <f t="shared" si="32"/>
        <v>Urban Restricted Access</v>
      </c>
    </row>
    <row r="2087" spans="1:6" hidden="1" x14ac:dyDescent="0.25">
      <c r="A2087" s="2">
        <v>52</v>
      </c>
      <c r="B2087" s="2">
        <v>4</v>
      </c>
      <c r="C2087" s="2">
        <v>2</v>
      </c>
      <c r="D2087" s="2">
        <v>22</v>
      </c>
      <c r="E2087" s="2">
        <v>3.80302E-2</v>
      </c>
      <c r="F2087" t="str">
        <f t="shared" si="32"/>
        <v>Urban Restricted Access</v>
      </c>
    </row>
    <row r="2088" spans="1:6" hidden="1" x14ac:dyDescent="0.25">
      <c r="A2088" s="2">
        <v>52</v>
      </c>
      <c r="B2088" s="2">
        <v>4</v>
      </c>
      <c r="C2088" s="2">
        <v>2</v>
      </c>
      <c r="D2088" s="2">
        <v>23</v>
      </c>
      <c r="E2088" s="2">
        <v>3.2207199999999998E-2</v>
      </c>
      <c r="F2088" t="str">
        <f t="shared" si="32"/>
        <v>Urban Restricted Access</v>
      </c>
    </row>
    <row r="2089" spans="1:6" hidden="1" x14ac:dyDescent="0.25">
      <c r="A2089" s="2">
        <v>52</v>
      </c>
      <c r="B2089" s="2">
        <v>4</v>
      </c>
      <c r="C2089" s="2">
        <v>2</v>
      </c>
      <c r="D2089" s="2">
        <v>24</v>
      </c>
      <c r="E2089" s="2">
        <v>2.4567700000000001E-2</v>
      </c>
      <c r="F2089" t="str">
        <f t="shared" si="32"/>
        <v>Urban Restricted Access</v>
      </c>
    </row>
    <row r="2090" spans="1:6" hidden="1" x14ac:dyDescent="0.25">
      <c r="A2090" s="2">
        <v>52</v>
      </c>
      <c r="B2090" s="2">
        <v>4</v>
      </c>
      <c r="C2090" s="2">
        <v>5</v>
      </c>
      <c r="D2090" s="2">
        <v>1</v>
      </c>
      <c r="E2090" s="2">
        <v>9.8621100000000003E-3</v>
      </c>
      <c r="F2090" t="str">
        <f t="shared" si="32"/>
        <v>Urban Restricted Access</v>
      </c>
    </row>
    <row r="2091" spans="1:6" hidden="1" x14ac:dyDescent="0.25">
      <c r="A2091" s="2">
        <v>52</v>
      </c>
      <c r="B2091" s="2">
        <v>4</v>
      </c>
      <c r="C2091" s="2">
        <v>5</v>
      </c>
      <c r="D2091" s="2">
        <v>2</v>
      </c>
      <c r="E2091" s="2">
        <v>6.2724800000000004E-3</v>
      </c>
      <c r="F2091" t="str">
        <f t="shared" si="32"/>
        <v>Urban Restricted Access</v>
      </c>
    </row>
    <row r="2092" spans="1:6" hidden="1" x14ac:dyDescent="0.25">
      <c r="A2092" s="2">
        <v>52</v>
      </c>
      <c r="B2092" s="2">
        <v>4</v>
      </c>
      <c r="C2092" s="2">
        <v>5</v>
      </c>
      <c r="D2092" s="2">
        <v>3</v>
      </c>
      <c r="E2092" s="2">
        <v>5.0576700000000002E-3</v>
      </c>
      <c r="F2092" t="str">
        <f t="shared" si="32"/>
        <v>Urban Restricted Access</v>
      </c>
    </row>
    <row r="2093" spans="1:6" hidden="1" x14ac:dyDescent="0.25">
      <c r="A2093" s="2">
        <v>52</v>
      </c>
      <c r="B2093" s="2">
        <v>4</v>
      </c>
      <c r="C2093" s="2">
        <v>5</v>
      </c>
      <c r="D2093" s="2">
        <v>4</v>
      </c>
      <c r="E2093" s="2">
        <v>4.6668600000000001E-3</v>
      </c>
      <c r="F2093" t="str">
        <f t="shared" si="32"/>
        <v>Urban Restricted Access</v>
      </c>
    </row>
    <row r="2094" spans="1:6" hidden="1" x14ac:dyDescent="0.25">
      <c r="A2094" s="2">
        <v>52</v>
      </c>
      <c r="B2094" s="2">
        <v>4</v>
      </c>
      <c r="C2094" s="2">
        <v>5</v>
      </c>
      <c r="D2094" s="2">
        <v>5</v>
      </c>
      <c r="E2094" s="2">
        <v>6.9946899999999996E-3</v>
      </c>
      <c r="F2094" t="str">
        <f t="shared" si="32"/>
        <v>Urban Restricted Access</v>
      </c>
    </row>
    <row r="2095" spans="1:6" hidden="1" x14ac:dyDescent="0.25">
      <c r="A2095" s="2">
        <v>52</v>
      </c>
      <c r="B2095" s="2">
        <v>4</v>
      </c>
      <c r="C2095" s="2">
        <v>5</v>
      </c>
      <c r="D2095" s="2">
        <v>6</v>
      </c>
      <c r="E2095" s="2">
        <v>1.8494E-2</v>
      </c>
      <c r="F2095" t="str">
        <f t="shared" si="32"/>
        <v>Urban Restricted Access</v>
      </c>
    </row>
    <row r="2096" spans="1:6" hidden="1" x14ac:dyDescent="0.25">
      <c r="A2096" s="2">
        <v>52</v>
      </c>
      <c r="B2096" s="2">
        <v>4</v>
      </c>
      <c r="C2096" s="2">
        <v>5</v>
      </c>
      <c r="D2096" s="2">
        <v>7</v>
      </c>
      <c r="E2096" s="2">
        <v>4.5956499999999997E-2</v>
      </c>
      <c r="F2096" t="str">
        <f t="shared" si="32"/>
        <v>Urban Restricted Access</v>
      </c>
    </row>
    <row r="2097" spans="1:6" hidden="1" x14ac:dyDescent="0.25">
      <c r="A2097" s="2">
        <v>52</v>
      </c>
      <c r="B2097" s="2">
        <v>4</v>
      </c>
      <c r="C2097" s="2">
        <v>5</v>
      </c>
      <c r="D2097" s="2">
        <v>8</v>
      </c>
      <c r="E2097" s="2">
        <v>6.9644399999999995E-2</v>
      </c>
      <c r="F2097" t="str">
        <f t="shared" si="32"/>
        <v>Urban Restricted Access</v>
      </c>
    </row>
    <row r="2098" spans="1:6" hidden="1" x14ac:dyDescent="0.25">
      <c r="A2098" s="2">
        <v>52</v>
      </c>
      <c r="B2098" s="2">
        <v>4</v>
      </c>
      <c r="C2098" s="2">
        <v>5</v>
      </c>
      <c r="D2098" s="2">
        <v>9</v>
      </c>
      <c r="E2098" s="2">
        <v>6.0827899999999997E-2</v>
      </c>
      <c r="F2098" t="str">
        <f t="shared" si="32"/>
        <v>Urban Restricted Access</v>
      </c>
    </row>
    <row r="2099" spans="1:6" hidden="1" x14ac:dyDescent="0.25">
      <c r="A2099" s="2">
        <v>52</v>
      </c>
      <c r="B2099" s="2">
        <v>4</v>
      </c>
      <c r="C2099" s="2">
        <v>5</v>
      </c>
      <c r="D2099" s="2">
        <v>10</v>
      </c>
      <c r="E2099" s="2">
        <v>5.0286200000000003E-2</v>
      </c>
      <c r="F2099" t="str">
        <f t="shared" si="32"/>
        <v>Urban Restricted Access</v>
      </c>
    </row>
    <row r="2100" spans="1:6" hidden="1" x14ac:dyDescent="0.25">
      <c r="A2100" s="2">
        <v>52</v>
      </c>
      <c r="B2100" s="2">
        <v>4</v>
      </c>
      <c r="C2100" s="2">
        <v>5</v>
      </c>
      <c r="D2100" s="2">
        <v>11</v>
      </c>
      <c r="E2100" s="2">
        <v>4.9935100000000003E-2</v>
      </c>
      <c r="F2100" t="str">
        <f t="shared" si="32"/>
        <v>Urban Restricted Access</v>
      </c>
    </row>
    <row r="2101" spans="1:6" hidden="1" x14ac:dyDescent="0.25">
      <c r="A2101" s="2">
        <v>52</v>
      </c>
      <c r="B2101" s="2">
        <v>4</v>
      </c>
      <c r="C2101" s="2">
        <v>5</v>
      </c>
      <c r="D2101" s="2">
        <v>12</v>
      </c>
      <c r="E2101" s="2">
        <v>5.4365400000000001E-2</v>
      </c>
      <c r="F2101" t="str">
        <f t="shared" si="32"/>
        <v>Urban Restricted Access</v>
      </c>
    </row>
    <row r="2102" spans="1:6" hidden="1" x14ac:dyDescent="0.25">
      <c r="A2102" s="2">
        <v>52</v>
      </c>
      <c r="B2102" s="2">
        <v>4</v>
      </c>
      <c r="C2102" s="2">
        <v>5</v>
      </c>
      <c r="D2102" s="2">
        <v>13</v>
      </c>
      <c r="E2102" s="2">
        <v>5.7646200000000002E-2</v>
      </c>
      <c r="F2102" t="str">
        <f t="shared" si="32"/>
        <v>Urban Restricted Access</v>
      </c>
    </row>
    <row r="2103" spans="1:6" hidden="1" x14ac:dyDescent="0.25">
      <c r="A2103" s="2">
        <v>52</v>
      </c>
      <c r="B2103" s="2">
        <v>4</v>
      </c>
      <c r="C2103" s="2">
        <v>5</v>
      </c>
      <c r="D2103" s="2">
        <v>14</v>
      </c>
      <c r="E2103" s="2">
        <v>5.8031899999999997E-2</v>
      </c>
      <c r="F2103" t="str">
        <f t="shared" si="32"/>
        <v>Urban Restricted Access</v>
      </c>
    </row>
    <row r="2104" spans="1:6" hidden="1" x14ac:dyDescent="0.25">
      <c r="A2104" s="2">
        <v>52</v>
      </c>
      <c r="B2104" s="2">
        <v>4</v>
      </c>
      <c r="C2104" s="2">
        <v>5</v>
      </c>
      <c r="D2104" s="2">
        <v>15</v>
      </c>
      <c r="E2104" s="2">
        <v>6.2255400000000002E-2</v>
      </c>
      <c r="F2104" t="str">
        <f t="shared" si="32"/>
        <v>Urban Restricted Access</v>
      </c>
    </row>
    <row r="2105" spans="1:6" hidden="1" x14ac:dyDescent="0.25">
      <c r="A2105" s="2">
        <v>52</v>
      </c>
      <c r="B2105" s="2">
        <v>4</v>
      </c>
      <c r="C2105" s="2">
        <v>5</v>
      </c>
      <c r="D2105" s="2">
        <v>16</v>
      </c>
      <c r="E2105" s="2">
        <v>7.1004899999999996E-2</v>
      </c>
      <c r="F2105" t="str">
        <f t="shared" si="32"/>
        <v>Urban Restricted Access</v>
      </c>
    </row>
    <row r="2106" spans="1:6" hidden="1" x14ac:dyDescent="0.25">
      <c r="A2106" s="2">
        <v>52</v>
      </c>
      <c r="B2106" s="2">
        <v>4</v>
      </c>
      <c r="C2106" s="2">
        <v>5</v>
      </c>
      <c r="D2106" s="2">
        <v>17</v>
      </c>
      <c r="E2106" s="2">
        <v>7.6972499999999999E-2</v>
      </c>
      <c r="F2106" t="str">
        <f t="shared" si="32"/>
        <v>Urban Restricted Access</v>
      </c>
    </row>
    <row r="2107" spans="1:6" hidden="1" x14ac:dyDescent="0.25">
      <c r="A2107" s="2">
        <v>52</v>
      </c>
      <c r="B2107" s="2">
        <v>4</v>
      </c>
      <c r="C2107" s="2">
        <v>5</v>
      </c>
      <c r="D2107" s="2">
        <v>18</v>
      </c>
      <c r="E2107" s="2">
        <v>7.7432000000000001E-2</v>
      </c>
      <c r="F2107" t="str">
        <f t="shared" si="32"/>
        <v>Urban Restricted Access</v>
      </c>
    </row>
    <row r="2108" spans="1:6" hidden="1" x14ac:dyDescent="0.25">
      <c r="A2108" s="2">
        <v>52</v>
      </c>
      <c r="B2108" s="2">
        <v>4</v>
      </c>
      <c r="C2108" s="2">
        <v>5</v>
      </c>
      <c r="D2108" s="2">
        <v>19</v>
      </c>
      <c r="E2108" s="2">
        <v>5.9783000000000003E-2</v>
      </c>
      <c r="F2108" t="str">
        <f t="shared" si="32"/>
        <v>Urban Restricted Access</v>
      </c>
    </row>
    <row r="2109" spans="1:6" hidden="1" x14ac:dyDescent="0.25">
      <c r="A2109" s="2">
        <v>52</v>
      </c>
      <c r="B2109" s="2">
        <v>4</v>
      </c>
      <c r="C2109" s="2">
        <v>5</v>
      </c>
      <c r="D2109" s="2">
        <v>20</v>
      </c>
      <c r="E2109" s="2">
        <v>4.4392300000000003E-2</v>
      </c>
      <c r="F2109" t="str">
        <f t="shared" si="32"/>
        <v>Urban Restricted Access</v>
      </c>
    </row>
    <row r="2110" spans="1:6" hidden="1" x14ac:dyDescent="0.25">
      <c r="A2110" s="2">
        <v>52</v>
      </c>
      <c r="B2110" s="2">
        <v>4</v>
      </c>
      <c r="C2110" s="2">
        <v>5</v>
      </c>
      <c r="D2110" s="2">
        <v>21</v>
      </c>
      <c r="E2110" s="2">
        <v>3.54458E-2</v>
      </c>
      <c r="F2110" t="str">
        <f t="shared" si="32"/>
        <v>Urban Restricted Access</v>
      </c>
    </row>
    <row r="2111" spans="1:6" hidden="1" x14ac:dyDescent="0.25">
      <c r="A2111" s="2">
        <v>52</v>
      </c>
      <c r="B2111" s="2">
        <v>4</v>
      </c>
      <c r="C2111" s="2">
        <v>5</v>
      </c>
      <c r="D2111" s="2">
        <v>22</v>
      </c>
      <c r="E2111" s="2">
        <v>3.1823999999999998E-2</v>
      </c>
      <c r="F2111" t="str">
        <f t="shared" si="32"/>
        <v>Urban Restricted Access</v>
      </c>
    </row>
    <row r="2112" spans="1:6" hidden="1" x14ac:dyDescent="0.25">
      <c r="A2112" s="2">
        <v>52</v>
      </c>
      <c r="B2112" s="2">
        <v>4</v>
      </c>
      <c r="C2112" s="2">
        <v>5</v>
      </c>
      <c r="D2112" s="2">
        <v>23</v>
      </c>
      <c r="E2112" s="2">
        <v>2.4941899999999999E-2</v>
      </c>
      <c r="F2112" t="str">
        <f t="shared" si="32"/>
        <v>Urban Restricted Access</v>
      </c>
    </row>
    <row r="2113" spans="1:6" hidden="1" x14ac:dyDescent="0.25">
      <c r="A2113" s="2">
        <v>52</v>
      </c>
      <c r="B2113" s="2">
        <v>4</v>
      </c>
      <c r="C2113" s="2">
        <v>5</v>
      </c>
      <c r="D2113" s="2">
        <v>24</v>
      </c>
      <c r="E2113" s="2">
        <v>1.79068E-2</v>
      </c>
      <c r="F2113" t="str">
        <f t="shared" si="32"/>
        <v>Urban Restricted Access</v>
      </c>
    </row>
    <row r="2114" spans="1:6" hidden="1" x14ac:dyDescent="0.25">
      <c r="A2114" s="2">
        <v>52</v>
      </c>
      <c r="B2114" s="2">
        <v>5</v>
      </c>
      <c r="C2114" s="2">
        <v>2</v>
      </c>
      <c r="D2114" s="2">
        <v>1</v>
      </c>
      <c r="E2114" s="2">
        <v>2.1473900000000001E-2</v>
      </c>
      <c r="F2114" t="str">
        <f t="shared" ref="F2114:F2177" si="33">IF(B2114=$G$2,$H$2,IF(B2114=$G$3,$H$3,IF(B2114=$G$4,$H$4,IF(B2114=$G$5,$H$5,IF(B2114=$G$6,$H$6,"other")))))</f>
        <v>Urban Unrestricted Access</v>
      </c>
    </row>
    <row r="2115" spans="1:6" hidden="1" x14ac:dyDescent="0.25">
      <c r="A2115" s="2">
        <v>52</v>
      </c>
      <c r="B2115" s="2">
        <v>5</v>
      </c>
      <c r="C2115" s="2">
        <v>2</v>
      </c>
      <c r="D2115" s="2">
        <v>2</v>
      </c>
      <c r="E2115" s="2">
        <v>1.44428E-2</v>
      </c>
      <c r="F2115" t="str">
        <f t="shared" si="33"/>
        <v>Urban Unrestricted Access</v>
      </c>
    </row>
    <row r="2116" spans="1:6" hidden="1" x14ac:dyDescent="0.25">
      <c r="A2116" s="2">
        <v>52</v>
      </c>
      <c r="B2116" s="2">
        <v>5</v>
      </c>
      <c r="C2116" s="2">
        <v>2</v>
      </c>
      <c r="D2116" s="2">
        <v>3</v>
      </c>
      <c r="E2116" s="2">
        <v>1.09684E-2</v>
      </c>
      <c r="F2116" t="str">
        <f t="shared" si="33"/>
        <v>Urban Unrestricted Access</v>
      </c>
    </row>
    <row r="2117" spans="1:6" hidden="1" x14ac:dyDescent="0.25">
      <c r="A2117" s="2">
        <v>52</v>
      </c>
      <c r="B2117" s="2">
        <v>5</v>
      </c>
      <c r="C2117" s="2">
        <v>2</v>
      </c>
      <c r="D2117" s="2">
        <v>4</v>
      </c>
      <c r="E2117" s="2">
        <v>7.4945100000000002E-3</v>
      </c>
      <c r="F2117" t="str">
        <f t="shared" si="33"/>
        <v>Urban Unrestricted Access</v>
      </c>
    </row>
    <row r="2118" spans="1:6" hidden="1" x14ac:dyDescent="0.25">
      <c r="A2118" s="2">
        <v>52</v>
      </c>
      <c r="B2118" s="2">
        <v>5</v>
      </c>
      <c r="C2118" s="2">
        <v>2</v>
      </c>
      <c r="D2118" s="2">
        <v>5</v>
      </c>
      <c r="E2118" s="2">
        <v>6.8385499999999997E-3</v>
      </c>
      <c r="F2118" t="str">
        <f t="shared" si="33"/>
        <v>Urban Unrestricted Access</v>
      </c>
    </row>
    <row r="2119" spans="1:6" hidden="1" x14ac:dyDescent="0.25">
      <c r="A2119" s="2">
        <v>52</v>
      </c>
      <c r="B2119" s="2">
        <v>5</v>
      </c>
      <c r="C2119" s="2">
        <v>2</v>
      </c>
      <c r="D2119" s="2">
        <v>6</v>
      </c>
      <c r="E2119" s="2">
        <v>1.03588E-2</v>
      </c>
      <c r="F2119" t="str">
        <f t="shared" si="33"/>
        <v>Urban Unrestricted Access</v>
      </c>
    </row>
    <row r="2120" spans="1:6" hidden="1" x14ac:dyDescent="0.25">
      <c r="A2120" s="2">
        <v>52</v>
      </c>
      <c r="B2120" s="2">
        <v>5</v>
      </c>
      <c r="C2120" s="2">
        <v>2</v>
      </c>
      <c r="D2120" s="2">
        <v>7</v>
      </c>
      <c r="E2120" s="2">
        <v>1.84304E-2</v>
      </c>
      <c r="F2120" t="str">
        <f t="shared" si="33"/>
        <v>Urban Unrestricted Access</v>
      </c>
    </row>
    <row r="2121" spans="1:6" hidden="1" x14ac:dyDescent="0.25">
      <c r="A2121" s="2">
        <v>52</v>
      </c>
      <c r="B2121" s="2">
        <v>5</v>
      </c>
      <c r="C2121" s="2">
        <v>2</v>
      </c>
      <c r="D2121" s="2">
        <v>8</v>
      </c>
      <c r="E2121" s="2">
        <v>2.6811700000000001E-2</v>
      </c>
      <c r="F2121" t="str">
        <f t="shared" si="33"/>
        <v>Urban Unrestricted Access</v>
      </c>
    </row>
    <row r="2122" spans="1:6" hidden="1" x14ac:dyDescent="0.25">
      <c r="A2122" s="2">
        <v>52</v>
      </c>
      <c r="B2122" s="2">
        <v>5</v>
      </c>
      <c r="C2122" s="2">
        <v>2</v>
      </c>
      <c r="D2122" s="2">
        <v>9</v>
      </c>
      <c r="E2122" s="2">
        <v>3.6385199999999999E-2</v>
      </c>
      <c r="F2122" t="str">
        <f t="shared" si="33"/>
        <v>Urban Unrestricted Access</v>
      </c>
    </row>
    <row r="2123" spans="1:6" hidden="1" x14ac:dyDescent="0.25">
      <c r="A2123" s="2">
        <v>52</v>
      </c>
      <c r="B2123" s="2">
        <v>5</v>
      </c>
      <c r="C2123" s="2">
        <v>2</v>
      </c>
      <c r="D2123" s="2">
        <v>10</v>
      </c>
      <c r="E2123" s="2">
        <v>4.7540699999999998E-2</v>
      </c>
      <c r="F2123" t="str">
        <f t="shared" si="33"/>
        <v>Urban Unrestricted Access</v>
      </c>
    </row>
    <row r="2124" spans="1:6" hidden="1" x14ac:dyDescent="0.25">
      <c r="A2124" s="2">
        <v>52</v>
      </c>
      <c r="B2124" s="2">
        <v>5</v>
      </c>
      <c r="C2124" s="2">
        <v>2</v>
      </c>
      <c r="D2124" s="2">
        <v>11</v>
      </c>
      <c r="E2124" s="2">
        <v>5.7466400000000001E-2</v>
      </c>
      <c r="F2124" t="str">
        <f t="shared" si="33"/>
        <v>Urban Unrestricted Access</v>
      </c>
    </row>
    <row r="2125" spans="1:6" hidden="1" x14ac:dyDescent="0.25">
      <c r="A2125" s="2">
        <v>52</v>
      </c>
      <c r="B2125" s="2">
        <v>5</v>
      </c>
      <c r="C2125" s="2">
        <v>2</v>
      </c>
      <c r="D2125" s="2">
        <v>12</v>
      </c>
      <c r="E2125" s="2">
        <v>6.50786E-2</v>
      </c>
      <c r="F2125" t="str">
        <f t="shared" si="33"/>
        <v>Urban Unrestricted Access</v>
      </c>
    </row>
    <row r="2126" spans="1:6" hidden="1" x14ac:dyDescent="0.25">
      <c r="A2126" s="2">
        <v>52</v>
      </c>
      <c r="B2126" s="2">
        <v>5</v>
      </c>
      <c r="C2126" s="2">
        <v>2</v>
      </c>
      <c r="D2126" s="2">
        <v>13</v>
      </c>
      <c r="E2126" s="2">
        <v>7.1322800000000006E-2</v>
      </c>
      <c r="F2126" t="str">
        <f t="shared" si="33"/>
        <v>Urban Unrestricted Access</v>
      </c>
    </row>
    <row r="2127" spans="1:6" hidden="1" x14ac:dyDescent="0.25">
      <c r="A2127" s="2">
        <v>52</v>
      </c>
      <c r="B2127" s="2">
        <v>5</v>
      </c>
      <c r="C2127" s="2">
        <v>2</v>
      </c>
      <c r="D2127" s="2">
        <v>14</v>
      </c>
      <c r="E2127" s="2">
        <v>7.1491700000000005E-2</v>
      </c>
      <c r="F2127" t="str">
        <f t="shared" si="33"/>
        <v>Urban Unrestricted Access</v>
      </c>
    </row>
    <row r="2128" spans="1:6" hidden="1" x14ac:dyDescent="0.25">
      <c r="A2128" s="2">
        <v>52</v>
      </c>
      <c r="B2128" s="2">
        <v>5</v>
      </c>
      <c r="C2128" s="2">
        <v>2</v>
      </c>
      <c r="D2128" s="2">
        <v>15</v>
      </c>
      <c r="E2128" s="2">
        <v>7.1722599999999997E-2</v>
      </c>
      <c r="F2128" t="str">
        <f t="shared" si="33"/>
        <v>Urban Unrestricted Access</v>
      </c>
    </row>
    <row r="2129" spans="1:6" hidden="1" x14ac:dyDescent="0.25">
      <c r="A2129" s="2">
        <v>52</v>
      </c>
      <c r="B2129" s="2">
        <v>5</v>
      </c>
      <c r="C2129" s="2">
        <v>2</v>
      </c>
      <c r="D2129" s="2">
        <v>16</v>
      </c>
      <c r="E2129" s="2">
        <v>7.2006100000000003E-2</v>
      </c>
      <c r="F2129" t="str">
        <f t="shared" si="33"/>
        <v>Urban Unrestricted Access</v>
      </c>
    </row>
    <row r="2130" spans="1:6" hidden="1" x14ac:dyDescent="0.25">
      <c r="A2130" s="2">
        <v>52</v>
      </c>
      <c r="B2130" s="2">
        <v>5</v>
      </c>
      <c r="C2130" s="2">
        <v>2</v>
      </c>
      <c r="D2130" s="2">
        <v>17</v>
      </c>
      <c r="E2130" s="2">
        <v>7.1148699999999995E-2</v>
      </c>
      <c r="F2130" t="str">
        <f t="shared" si="33"/>
        <v>Urban Unrestricted Access</v>
      </c>
    </row>
    <row r="2131" spans="1:6" hidden="1" x14ac:dyDescent="0.25">
      <c r="A2131" s="2">
        <v>52</v>
      </c>
      <c r="B2131" s="2">
        <v>5</v>
      </c>
      <c r="C2131" s="2">
        <v>2</v>
      </c>
      <c r="D2131" s="2">
        <v>18</v>
      </c>
      <c r="E2131" s="2">
        <v>6.7887400000000001E-2</v>
      </c>
      <c r="F2131" t="str">
        <f t="shared" si="33"/>
        <v>Urban Unrestricted Access</v>
      </c>
    </row>
    <row r="2132" spans="1:6" hidden="1" x14ac:dyDescent="0.25">
      <c r="A2132" s="2">
        <v>52</v>
      </c>
      <c r="B2132" s="2">
        <v>5</v>
      </c>
      <c r="C2132" s="2">
        <v>2</v>
      </c>
      <c r="D2132" s="2">
        <v>19</v>
      </c>
      <c r="E2132" s="2">
        <v>6.1771800000000002E-2</v>
      </c>
      <c r="F2132" t="str">
        <f t="shared" si="33"/>
        <v>Urban Unrestricted Access</v>
      </c>
    </row>
    <row r="2133" spans="1:6" hidden="1" x14ac:dyDescent="0.25">
      <c r="A2133" s="2">
        <v>52</v>
      </c>
      <c r="B2133" s="2">
        <v>5</v>
      </c>
      <c r="C2133" s="2">
        <v>2</v>
      </c>
      <c r="D2133" s="2">
        <v>20</v>
      </c>
      <c r="E2133" s="2">
        <v>5.1688199999999997E-2</v>
      </c>
      <c r="F2133" t="str">
        <f t="shared" si="33"/>
        <v>Urban Unrestricted Access</v>
      </c>
    </row>
    <row r="2134" spans="1:6" hidden="1" x14ac:dyDescent="0.25">
      <c r="A2134" s="2">
        <v>52</v>
      </c>
      <c r="B2134" s="2">
        <v>5</v>
      </c>
      <c r="C2134" s="2">
        <v>2</v>
      </c>
      <c r="D2134" s="2">
        <v>21</v>
      </c>
      <c r="E2134" s="2">
        <v>4.2865800000000003E-2</v>
      </c>
      <c r="F2134" t="str">
        <f t="shared" si="33"/>
        <v>Urban Unrestricted Access</v>
      </c>
    </row>
    <row r="2135" spans="1:6" hidden="1" x14ac:dyDescent="0.25">
      <c r="A2135" s="2">
        <v>52</v>
      </c>
      <c r="B2135" s="2">
        <v>5</v>
      </c>
      <c r="C2135" s="2">
        <v>2</v>
      </c>
      <c r="D2135" s="2">
        <v>22</v>
      </c>
      <c r="E2135" s="2">
        <v>3.80302E-2</v>
      </c>
      <c r="F2135" t="str">
        <f t="shared" si="33"/>
        <v>Urban Unrestricted Access</v>
      </c>
    </row>
    <row r="2136" spans="1:6" hidden="1" x14ac:dyDescent="0.25">
      <c r="A2136" s="2">
        <v>52</v>
      </c>
      <c r="B2136" s="2">
        <v>5</v>
      </c>
      <c r="C2136" s="2">
        <v>2</v>
      </c>
      <c r="D2136" s="2">
        <v>23</v>
      </c>
      <c r="E2136" s="2">
        <v>3.2207199999999998E-2</v>
      </c>
      <c r="F2136" t="str">
        <f t="shared" si="33"/>
        <v>Urban Unrestricted Access</v>
      </c>
    </row>
    <row r="2137" spans="1:6" hidden="1" x14ac:dyDescent="0.25">
      <c r="A2137" s="2">
        <v>52</v>
      </c>
      <c r="B2137" s="2">
        <v>5</v>
      </c>
      <c r="C2137" s="2">
        <v>2</v>
      </c>
      <c r="D2137" s="2">
        <v>24</v>
      </c>
      <c r="E2137" s="2">
        <v>2.4567700000000001E-2</v>
      </c>
      <c r="F2137" t="str">
        <f t="shared" si="33"/>
        <v>Urban Unrestricted Access</v>
      </c>
    </row>
    <row r="2138" spans="1:6" x14ac:dyDescent="0.25">
      <c r="A2138" s="2">
        <v>52</v>
      </c>
      <c r="B2138" s="2">
        <v>5</v>
      </c>
      <c r="C2138" s="2">
        <v>5</v>
      </c>
      <c r="D2138" s="2">
        <v>1</v>
      </c>
      <c r="E2138" s="2">
        <v>9.8621100000000003E-3</v>
      </c>
      <c r="F2138" t="str">
        <f t="shared" si="33"/>
        <v>Urban Unrestricted Access</v>
      </c>
    </row>
    <row r="2139" spans="1:6" x14ac:dyDescent="0.25">
      <c r="A2139" s="2">
        <v>52</v>
      </c>
      <c r="B2139" s="2">
        <v>5</v>
      </c>
      <c r="C2139" s="2">
        <v>5</v>
      </c>
      <c r="D2139" s="2">
        <v>2</v>
      </c>
      <c r="E2139" s="2">
        <v>6.2724800000000004E-3</v>
      </c>
      <c r="F2139" t="str">
        <f t="shared" si="33"/>
        <v>Urban Unrestricted Access</v>
      </c>
    </row>
    <row r="2140" spans="1:6" x14ac:dyDescent="0.25">
      <c r="A2140" s="2">
        <v>52</v>
      </c>
      <c r="B2140" s="2">
        <v>5</v>
      </c>
      <c r="C2140" s="2">
        <v>5</v>
      </c>
      <c r="D2140" s="2">
        <v>3</v>
      </c>
      <c r="E2140" s="2">
        <v>5.0576700000000002E-3</v>
      </c>
      <c r="F2140" t="str">
        <f t="shared" si="33"/>
        <v>Urban Unrestricted Access</v>
      </c>
    </row>
    <row r="2141" spans="1:6" x14ac:dyDescent="0.25">
      <c r="A2141" s="2">
        <v>52</v>
      </c>
      <c r="B2141" s="2">
        <v>5</v>
      </c>
      <c r="C2141" s="2">
        <v>5</v>
      </c>
      <c r="D2141" s="2">
        <v>4</v>
      </c>
      <c r="E2141" s="2">
        <v>4.6668600000000001E-3</v>
      </c>
      <c r="F2141" t="str">
        <f t="shared" si="33"/>
        <v>Urban Unrestricted Access</v>
      </c>
    </row>
    <row r="2142" spans="1:6" x14ac:dyDescent="0.25">
      <c r="A2142" s="2">
        <v>52</v>
      </c>
      <c r="B2142" s="2">
        <v>5</v>
      </c>
      <c r="C2142" s="2">
        <v>5</v>
      </c>
      <c r="D2142" s="2">
        <v>5</v>
      </c>
      <c r="E2142" s="2">
        <v>6.9946899999999996E-3</v>
      </c>
      <c r="F2142" t="str">
        <f t="shared" si="33"/>
        <v>Urban Unrestricted Access</v>
      </c>
    </row>
    <row r="2143" spans="1:6" x14ac:dyDescent="0.25">
      <c r="A2143" s="2">
        <v>52</v>
      </c>
      <c r="B2143" s="2">
        <v>5</v>
      </c>
      <c r="C2143" s="2">
        <v>5</v>
      </c>
      <c r="D2143" s="2">
        <v>6</v>
      </c>
      <c r="E2143" s="2">
        <v>1.8494E-2</v>
      </c>
      <c r="F2143" t="str">
        <f t="shared" si="33"/>
        <v>Urban Unrestricted Access</v>
      </c>
    </row>
    <row r="2144" spans="1:6" x14ac:dyDescent="0.25">
      <c r="A2144" s="2">
        <v>52</v>
      </c>
      <c r="B2144" s="2">
        <v>5</v>
      </c>
      <c r="C2144" s="2">
        <v>5</v>
      </c>
      <c r="D2144" s="2">
        <v>7</v>
      </c>
      <c r="E2144" s="2">
        <v>4.5956499999999997E-2</v>
      </c>
      <c r="F2144" t="str">
        <f t="shared" si="33"/>
        <v>Urban Unrestricted Access</v>
      </c>
    </row>
    <row r="2145" spans="1:6" x14ac:dyDescent="0.25">
      <c r="A2145" s="2">
        <v>52</v>
      </c>
      <c r="B2145" s="2">
        <v>5</v>
      </c>
      <c r="C2145" s="2">
        <v>5</v>
      </c>
      <c r="D2145" s="2">
        <v>8</v>
      </c>
      <c r="E2145" s="2">
        <v>6.9644399999999995E-2</v>
      </c>
      <c r="F2145" t="str">
        <f t="shared" si="33"/>
        <v>Urban Unrestricted Access</v>
      </c>
    </row>
    <row r="2146" spans="1:6" x14ac:dyDescent="0.25">
      <c r="A2146" s="2">
        <v>52</v>
      </c>
      <c r="B2146" s="2">
        <v>5</v>
      </c>
      <c r="C2146" s="2">
        <v>5</v>
      </c>
      <c r="D2146" s="2">
        <v>9</v>
      </c>
      <c r="E2146" s="2">
        <v>6.0827899999999997E-2</v>
      </c>
      <c r="F2146" t="str">
        <f t="shared" si="33"/>
        <v>Urban Unrestricted Access</v>
      </c>
    </row>
    <row r="2147" spans="1:6" x14ac:dyDescent="0.25">
      <c r="A2147" s="2">
        <v>52</v>
      </c>
      <c r="B2147" s="2">
        <v>5</v>
      </c>
      <c r="C2147" s="2">
        <v>5</v>
      </c>
      <c r="D2147" s="2">
        <v>10</v>
      </c>
      <c r="E2147" s="2">
        <v>5.0286200000000003E-2</v>
      </c>
      <c r="F2147" t="str">
        <f t="shared" si="33"/>
        <v>Urban Unrestricted Access</v>
      </c>
    </row>
    <row r="2148" spans="1:6" x14ac:dyDescent="0.25">
      <c r="A2148" s="2">
        <v>52</v>
      </c>
      <c r="B2148" s="2">
        <v>5</v>
      </c>
      <c r="C2148" s="2">
        <v>5</v>
      </c>
      <c r="D2148" s="2">
        <v>11</v>
      </c>
      <c r="E2148" s="2">
        <v>4.9935100000000003E-2</v>
      </c>
      <c r="F2148" t="str">
        <f t="shared" si="33"/>
        <v>Urban Unrestricted Access</v>
      </c>
    </row>
    <row r="2149" spans="1:6" x14ac:dyDescent="0.25">
      <c r="A2149" s="2">
        <v>52</v>
      </c>
      <c r="B2149" s="2">
        <v>5</v>
      </c>
      <c r="C2149" s="2">
        <v>5</v>
      </c>
      <c r="D2149" s="2">
        <v>12</v>
      </c>
      <c r="E2149" s="2">
        <v>5.4365400000000001E-2</v>
      </c>
      <c r="F2149" t="str">
        <f t="shared" si="33"/>
        <v>Urban Unrestricted Access</v>
      </c>
    </row>
    <row r="2150" spans="1:6" x14ac:dyDescent="0.25">
      <c r="A2150" s="2">
        <v>52</v>
      </c>
      <c r="B2150" s="2">
        <v>5</v>
      </c>
      <c r="C2150" s="2">
        <v>5</v>
      </c>
      <c r="D2150" s="2">
        <v>13</v>
      </c>
      <c r="E2150" s="2">
        <v>5.7646200000000002E-2</v>
      </c>
      <c r="F2150" t="str">
        <f t="shared" si="33"/>
        <v>Urban Unrestricted Access</v>
      </c>
    </row>
    <row r="2151" spans="1:6" x14ac:dyDescent="0.25">
      <c r="A2151" s="2">
        <v>52</v>
      </c>
      <c r="B2151" s="2">
        <v>5</v>
      </c>
      <c r="C2151" s="2">
        <v>5</v>
      </c>
      <c r="D2151" s="2">
        <v>14</v>
      </c>
      <c r="E2151" s="2">
        <v>5.8031899999999997E-2</v>
      </c>
      <c r="F2151" t="str">
        <f t="shared" si="33"/>
        <v>Urban Unrestricted Access</v>
      </c>
    </row>
    <row r="2152" spans="1:6" x14ac:dyDescent="0.25">
      <c r="A2152" s="2">
        <v>52</v>
      </c>
      <c r="B2152" s="2">
        <v>5</v>
      </c>
      <c r="C2152" s="2">
        <v>5</v>
      </c>
      <c r="D2152" s="2">
        <v>15</v>
      </c>
      <c r="E2152" s="2">
        <v>6.2255400000000002E-2</v>
      </c>
      <c r="F2152" t="str">
        <f t="shared" si="33"/>
        <v>Urban Unrestricted Access</v>
      </c>
    </row>
    <row r="2153" spans="1:6" x14ac:dyDescent="0.25">
      <c r="A2153" s="2">
        <v>52</v>
      </c>
      <c r="B2153" s="2">
        <v>5</v>
      </c>
      <c r="C2153" s="2">
        <v>5</v>
      </c>
      <c r="D2153" s="2">
        <v>16</v>
      </c>
      <c r="E2153" s="2">
        <v>7.1004899999999996E-2</v>
      </c>
      <c r="F2153" t="str">
        <f t="shared" si="33"/>
        <v>Urban Unrestricted Access</v>
      </c>
    </row>
    <row r="2154" spans="1:6" x14ac:dyDescent="0.25">
      <c r="A2154" s="2">
        <v>52</v>
      </c>
      <c r="B2154" s="2">
        <v>5</v>
      </c>
      <c r="C2154" s="2">
        <v>5</v>
      </c>
      <c r="D2154" s="2">
        <v>17</v>
      </c>
      <c r="E2154" s="2">
        <v>7.6972499999999999E-2</v>
      </c>
      <c r="F2154" t="str">
        <f t="shared" si="33"/>
        <v>Urban Unrestricted Access</v>
      </c>
    </row>
    <row r="2155" spans="1:6" x14ac:dyDescent="0.25">
      <c r="A2155" s="2">
        <v>52</v>
      </c>
      <c r="B2155" s="2">
        <v>5</v>
      </c>
      <c r="C2155" s="2">
        <v>5</v>
      </c>
      <c r="D2155" s="2">
        <v>18</v>
      </c>
      <c r="E2155" s="2">
        <v>7.7432000000000001E-2</v>
      </c>
      <c r="F2155" t="str">
        <f t="shared" si="33"/>
        <v>Urban Unrestricted Access</v>
      </c>
    </row>
    <row r="2156" spans="1:6" x14ac:dyDescent="0.25">
      <c r="A2156" s="2">
        <v>52</v>
      </c>
      <c r="B2156" s="2">
        <v>5</v>
      </c>
      <c r="C2156" s="2">
        <v>5</v>
      </c>
      <c r="D2156" s="2">
        <v>19</v>
      </c>
      <c r="E2156" s="2">
        <v>5.9783000000000003E-2</v>
      </c>
      <c r="F2156" t="str">
        <f t="shared" si="33"/>
        <v>Urban Unrestricted Access</v>
      </c>
    </row>
    <row r="2157" spans="1:6" x14ac:dyDescent="0.25">
      <c r="A2157" s="2">
        <v>52</v>
      </c>
      <c r="B2157" s="2">
        <v>5</v>
      </c>
      <c r="C2157" s="2">
        <v>5</v>
      </c>
      <c r="D2157" s="2">
        <v>20</v>
      </c>
      <c r="E2157" s="2">
        <v>4.4392300000000003E-2</v>
      </c>
      <c r="F2157" t="str">
        <f t="shared" si="33"/>
        <v>Urban Unrestricted Access</v>
      </c>
    </row>
    <row r="2158" spans="1:6" x14ac:dyDescent="0.25">
      <c r="A2158" s="2">
        <v>52</v>
      </c>
      <c r="B2158" s="2">
        <v>5</v>
      </c>
      <c r="C2158" s="2">
        <v>5</v>
      </c>
      <c r="D2158" s="2">
        <v>21</v>
      </c>
      <c r="E2158" s="2">
        <v>3.54458E-2</v>
      </c>
      <c r="F2158" t="str">
        <f t="shared" si="33"/>
        <v>Urban Unrestricted Access</v>
      </c>
    </row>
    <row r="2159" spans="1:6" x14ac:dyDescent="0.25">
      <c r="A2159" s="2">
        <v>52</v>
      </c>
      <c r="B2159" s="2">
        <v>5</v>
      </c>
      <c r="C2159" s="2">
        <v>5</v>
      </c>
      <c r="D2159" s="2">
        <v>22</v>
      </c>
      <c r="E2159" s="2">
        <v>3.1823999999999998E-2</v>
      </c>
      <c r="F2159" t="str">
        <f t="shared" si="33"/>
        <v>Urban Unrestricted Access</v>
      </c>
    </row>
    <row r="2160" spans="1:6" x14ac:dyDescent="0.25">
      <c r="A2160" s="2">
        <v>52</v>
      </c>
      <c r="B2160" s="2">
        <v>5</v>
      </c>
      <c r="C2160" s="2">
        <v>5</v>
      </c>
      <c r="D2160" s="2">
        <v>23</v>
      </c>
      <c r="E2160" s="2">
        <v>2.4941899999999999E-2</v>
      </c>
      <c r="F2160" t="str">
        <f t="shared" si="33"/>
        <v>Urban Unrestricted Access</v>
      </c>
    </row>
    <row r="2161" spans="1:6" x14ac:dyDescent="0.25">
      <c r="A2161" s="2">
        <v>52</v>
      </c>
      <c r="B2161" s="2">
        <v>5</v>
      </c>
      <c r="C2161" s="2">
        <v>5</v>
      </c>
      <c r="D2161" s="2">
        <v>24</v>
      </c>
      <c r="E2161" s="2">
        <v>1.79068E-2</v>
      </c>
      <c r="F2161" t="str">
        <f t="shared" si="33"/>
        <v>Urban Unrestricted Access</v>
      </c>
    </row>
    <row r="2162" spans="1:6" hidden="1" x14ac:dyDescent="0.25">
      <c r="A2162" s="2">
        <v>53</v>
      </c>
      <c r="B2162" s="2">
        <v>1</v>
      </c>
      <c r="C2162" s="2">
        <v>2</v>
      </c>
      <c r="D2162" s="2">
        <v>1</v>
      </c>
      <c r="E2162" s="2">
        <v>2.1473900000000001E-2</v>
      </c>
      <c r="F2162" t="str">
        <f t="shared" si="33"/>
        <v>Off-Network</v>
      </c>
    </row>
    <row r="2163" spans="1:6" hidden="1" x14ac:dyDescent="0.25">
      <c r="A2163" s="2">
        <v>53</v>
      </c>
      <c r="B2163" s="2">
        <v>1</v>
      </c>
      <c r="C2163" s="2">
        <v>2</v>
      </c>
      <c r="D2163" s="2">
        <v>2</v>
      </c>
      <c r="E2163" s="2">
        <v>1.44428E-2</v>
      </c>
      <c r="F2163" t="str">
        <f t="shared" si="33"/>
        <v>Off-Network</v>
      </c>
    </row>
    <row r="2164" spans="1:6" hidden="1" x14ac:dyDescent="0.25">
      <c r="A2164" s="2">
        <v>53</v>
      </c>
      <c r="B2164" s="2">
        <v>1</v>
      </c>
      <c r="C2164" s="2">
        <v>2</v>
      </c>
      <c r="D2164" s="2">
        <v>3</v>
      </c>
      <c r="E2164" s="2">
        <v>1.09684E-2</v>
      </c>
      <c r="F2164" t="str">
        <f t="shared" si="33"/>
        <v>Off-Network</v>
      </c>
    </row>
    <row r="2165" spans="1:6" hidden="1" x14ac:dyDescent="0.25">
      <c r="A2165" s="2">
        <v>53</v>
      </c>
      <c r="B2165" s="2">
        <v>1</v>
      </c>
      <c r="C2165" s="2">
        <v>2</v>
      </c>
      <c r="D2165" s="2">
        <v>4</v>
      </c>
      <c r="E2165" s="2">
        <v>7.4945100000000002E-3</v>
      </c>
      <c r="F2165" t="str">
        <f t="shared" si="33"/>
        <v>Off-Network</v>
      </c>
    </row>
    <row r="2166" spans="1:6" hidden="1" x14ac:dyDescent="0.25">
      <c r="A2166" s="2">
        <v>53</v>
      </c>
      <c r="B2166" s="2">
        <v>1</v>
      </c>
      <c r="C2166" s="2">
        <v>2</v>
      </c>
      <c r="D2166" s="2">
        <v>5</v>
      </c>
      <c r="E2166" s="2">
        <v>6.8385499999999997E-3</v>
      </c>
      <c r="F2166" t="str">
        <f t="shared" si="33"/>
        <v>Off-Network</v>
      </c>
    </row>
    <row r="2167" spans="1:6" hidden="1" x14ac:dyDescent="0.25">
      <c r="A2167" s="2">
        <v>53</v>
      </c>
      <c r="B2167" s="2">
        <v>1</v>
      </c>
      <c r="C2167" s="2">
        <v>2</v>
      </c>
      <c r="D2167" s="2">
        <v>6</v>
      </c>
      <c r="E2167" s="2">
        <v>1.03588E-2</v>
      </c>
      <c r="F2167" t="str">
        <f t="shared" si="33"/>
        <v>Off-Network</v>
      </c>
    </row>
    <row r="2168" spans="1:6" hidden="1" x14ac:dyDescent="0.25">
      <c r="A2168" s="2">
        <v>53</v>
      </c>
      <c r="B2168" s="2">
        <v>1</v>
      </c>
      <c r="C2168" s="2">
        <v>2</v>
      </c>
      <c r="D2168" s="2">
        <v>7</v>
      </c>
      <c r="E2168" s="2">
        <v>1.84304E-2</v>
      </c>
      <c r="F2168" t="str">
        <f t="shared" si="33"/>
        <v>Off-Network</v>
      </c>
    </row>
    <row r="2169" spans="1:6" hidden="1" x14ac:dyDescent="0.25">
      <c r="A2169" s="2">
        <v>53</v>
      </c>
      <c r="B2169" s="2">
        <v>1</v>
      </c>
      <c r="C2169" s="2">
        <v>2</v>
      </c>
      <c r="D2169" s="2">
        <v>8</v>
      </c>
      <c r="E2169" s="2">
        <v>2.6811700000000001E-2</v>
      </c>
      <c r="F2169" t="str">
        <f t="shared" si="33"/>
        <v>Off-Network</v>
      </c>
    </row>
    <row r="2170" spans="1:6" hidden="1" x14ac:dyDescent="0.25">
      <c r="A2170" s="2">
        <v>53</v>
      </c>
      <c r="B2170" s="2">
        <v>1</v>
      </c>
      <c r="C2170" s="2">
        <v>2</v>
      </c>
      <c r="D2170" s="2">
        <v>9</v>
      </c>
      <c r="E2170" s="2">
        <v>3.6385199999999999E-2</v>
      </c>
      <c r="F2170" t="str">
        <f t="shared" si="33"/>
        <v>Off-Network</v>
      </c>
    </row>
    <row r="2171" spans="1:6" hidden="1" x14ac:dyDescent="0.25">
      <c r="A2171" s="2">
        <v>53</v>
      </c>
      <c r="B2171" s="2">
        <v>1</v>
      </c>
      <c r="C2171" s="2">
        <v>2</v>
      </c>
      <c r="D2171" s="2">
        <v>10</v>
      </c>
      <c r="E2171" s="2">
        <v>4.7540699999999998E-2</v>
      </c>
      <c r="F2171" t="str">
        <f t="shared" si="33"/>
        <v>Off-Network</v>
      </c>
    </row>
    <row r="2172" spans="1:6" hidden="1" x14ac:dyDescent="0.25">
      <c r="A2172" s="2">
        <v>53</v>
      </c>
      <c r="B2172" s="2">
        <v>1</v>
      </c>
      <c r="C2172" s="2">
        <v>2</v>
      </c>
      <c r="D2172" s="2">
        <v>11</v>
      </c>
      <c r="E2172" s="2">
        <v>5.7466400000000001E-2</v>
      </c>
      <c r="F2172" t="str">
        <f t="shared" si="33"/>
        <v>Off-Network</v>
      </c>
    </row>
    <row r="2173" spans="1:6" hidden="1" x14ac:dyDescent="0.25">
      <c r="A2173" s="2">
        <v>53</v>
      </c>
      <c r="B2173" s="2">
        <v>1</v>
      </c>
      <c r="C2173" s="2">
        <v>2</v>
      </c>
      <c r="D2173" s="2">
        <v>12</v>
      </c>
      <c r="E2173" s="2">
        <v>6.50786E-2</v>
      </c>
      <c r="F2173" t="str">
        <f t="shared" si="33"/>
        <v>Off-Network</v>
      </c>
    </row>
    <row r="2174" spans="1:6" hidden="1" x14ac:dyDescent="0.25">
      <c r="A2174" s="2">
        <v>53</v>
      </c>
      <c r="B2174" s="2">
        <v>1</v>
      </c>
      <c r="C2174" s="2">
        <v>2</v>
      </c>
      <c r="D2174" s="2">
        <v>13</v>
      </c>
      <c r="E2174" s="2">
        <v>7.1322800000000006E-2</v>
      </c>
      <c r="F2174" t="str">
        <f t="shared" si="33"/>
        <v>Off-Network</v>
      </c>
    </row>
    <row r="2175" spans="1:6" hidden="1" x14ac:dyDescent="0.25">
      <c r="A2175" s="2">
        <v>53</v>
      </c>
      <c r="B2175" s="2">
        <v>1</v>
      </c>
      <c r="C2175" s="2">
        <v>2</v>
      </c>
      <c r="D2175" s="2">
        <v>14</v>
      </c>
      <c r="E2175" s="2">
        <v>7.1491700000000005E-2</v>
      </c>
      <c r="F2175" t="str">
        <f t="shared" si="33"/>
        <v>Off-Network</v>
      </c>
    </row>
    <row r="2176" spans="1:6" hidden="1" x14ac:dyDescent="0.25">
      <c r="A2176" s="2">
        <v>53</v>
      </c>
      <c r="B2176" s="2">
        <v>1</v>
      </c>
      <c r="C2176" s="2">
        <v>2</v>
      </c>
      <c r="D2176" s="2">
        <v>15</v>
      </c>
      <c r="E2176" s="2">
        <v>7.1722599999999997E-2</v>
      </c>
      <c r="F2176" t="str">
        <f t="shared" si="33"/>
        <v>Off-Network</v>
      </c>
    </row>
    <row r="2177" spans="1:6" hidden="1" x14ac:dyDescent="0.25">
      <c r="A2177" s="2">
        <v>53</v>
      </c>
      <c r="B2177" s="2">
        <v>1</v>
      </c>
      <c r="C2177" s="2">
        <v>2</v>
      </c>
      <c r="D2177" s="2">
        <v>16</v>
      </c>
      <c r="E2177" s="2">
        <v>7.2006100000000003E-2</v>
      </c>
      <c r="F2177" t="str">
        <f t="shared" si="33"/>
        <v>Off-Network</v>
      </c>
    </row>
    <row r="2178" spans="1:6" hidden="1" x14ac:dyDescent="0.25">
      <c r="A2178" s="2">
        <v>53</v>
      </c>
      <c r="B2178" s="2">
        <v>1</v>
      </c>
      <c r="C2178" s="2">
        <v>2</v>
      </c>
      <c r="D2178" s="2">
        <v>17</v>
      </c>
      <c r="E2178" s="2">
        <v>7.1148699999999995E-2</v>
      </c>
      <c r="F2178" t="str">
        <f t="shared" ref="F2178:F2241" si="34">IF(B2178=$G$2,$H$2,IF(B2178=$G$3,$H$3,IF(B2178=$G$4,$H$4,IF(B2178=$G$5,$H$5,IF(B2178=$G$6,$H$6,"other")))))</f>
        <v>Off-Network</v>
      </c>
    </row>
    <row r="2179" spans="1:6" hidden="1" x14ac:dyDescent="0.25">
      <c r="A2179" s="2">
        <v>53</v>
      </c>
      <c r="B2179" s="2">
        <v>1</v>
      </c>
      <c r="C2179" s="2">
        <v>2</v>
      </c>
      <c r="D2179" s="2">
        <v>18</v>
      </c>
      <c r="E2179" s="2">
        <v>6.7887400000000001E-2</v>
      </c>
      <c r="F2179" t="str">
        <f t="shared" si="34"/>
        <v>Off-Network</v>
      </c>
    </row>
    <row r="2180" spans="1:6" hidden="1" x14ac:dyDescent="0.25">
      <c r="A2180" s="2">
        <v>53</v>
      </c>
      <c r="B2180" s="2">
        <v>1</v>
      </c>
      <c r="C2180" s="2">
        <v>2</v>
      </c>
      <c r="D2180" s="2">
        <v>19</v>
      </c>
      <c r="E2180" s="2">
        <v>6.1771800000000002E-2</v>
      </c>
      <c r="F2180" t="str">
        <f t="shared" si="34"/>
        <v>Off-Network</v>
      </c>
    </row>
    <row r="2181" spans="1:6" hidden="1" x14ac:dyDescent="0.25">
      <c r="A2181" s="2">
        <v>53</v>
      </c>
      <c r="B2181" s="2">
        <v>1</v>
      </c>
      <c r="C2181" s="2">
        <v>2</v>
      </c>
      <c r="D2181" s="2">
        <v>20</v>
      </c>
      <c r="E2181" s="2">
        <v>5.1688199999999997E-2</v>
      </c>
      <c r="F2181" t="str">
        <f t="shared" si="34"/>
        <v>Off-Network</v>
      </c>
    </row>
    <row r="2182" spans="1:6" hidden="1" x14ac:dyDescent="0.25">
      <c r="A2182" s="2">
        <v>53</v>
      </c>
      <c r="B2182" s="2">
        <v>1</v>
      </c>
      <c r="C2182" s="2">
        <v>2</v>
      </c>
      <c r="D2182" s="2">
        <v>21</v>
      </c>
      <c r="E2182" s="2">
        <v>4.2865800000000003E-2</v>
      </c>
      <c r="F2182" t="str">
        <f t="shared" si="34"/>
        <v>Off-Network</v>
      </c>
    </row>
    <row r="2183" spans="1:6" hidden="1" x14ac:dyDescent="0.25">
      <c r="A2183" s="2">
        <v>53</v>
      </c>
      <c r="B2183" s="2">
        <v>1</v>
      </c>
      <c r="C2183" s="2">
        <v>2</v>
      </c>
      <c r="D2183" s="2">
        <v>22</v>
      </c>
      <c r="E2183" s="2">
        <v>3.80302E-2</v>
      </c>
      <c r="F2183" t="str">
        <f t="shared" si="34"/>
        <v>Off-Network</v>
      </c>
    </row>
    <row r="2184" spans="1:6" hidden="1" x14ac:dyDescent="0.25">
      <c r="A2184" s="2">
        <v>53</v>
      </c>
      <c r="B2184" s="2">
        <v>1</v>
      </c>
      <c r="C2184" s="2">
        <v>2</v>
      </c>
      <c r="D2184" s="2">
        <v>23</v>
      </c>
      <c r="E2184" s="2">
        <v>3.2207199999999998E-2</v>
      </c>
      <c r="F2184" t="str">
        <f t="shared" si="34"/>
        <v>Off-Network</v>
      </c>
    </row>
    <row r="2185" spans="1:6" hidden="1" x14ac:dyDescent="0.25">
      <c r="A2185" s="2">
        <v>53</v>
      </c>
      <c r="B2185" s="2">
        <v>1</v>
      </c>
      <c r="C2185" s="2">
        <v>2</v>
      </c>
      <c r="D2185" s="2">
        <v>24</v>
      </c>
      <c r="E2185" s="2">
        <v>2.4567700000000001E-2</v>
      </c>
      <c r="F2185" t="str">
        <f t="shared" si="34"/>
        <v>Off-Network</v>
      </c>
    </row>
    <row r="2186" spans="1:6" hidden="1" x14ac:dyDescent="0.25">
      <c r="A2186" s="2">
        <v>53</v>
      </c>
      <c r="B2186" s="2">
        <v>1</v>
      </c>
      <c r="C2186" s="2">
        <v>5</v>
      </c>
      <c r="D2186" s="2">
        <v>1</v>
      </c>
      <c r="E2186" s="2">
        <v>9.8621100000000003E-3</v>
      </c>
      <c r="F2186" t="str">
        <f t="shared" si="34"/>
        <v>Off-Network</v>
      </c>
    </row>
    <row r="2187" spans="1:6" hidden="1" x14ac:dyDescent="0.25">
      <c r="A2187" s="2">
        <v>53</v>
      </c>
      <c r="B2187" s="2">
        <v>1</v>
      </c>
      <c r="C2187" s="2">
        <v>5</v>
      </c>
      <c r="D2187" s="2">
        <v>2</v>
      </c>
      <c r="E2187" s="2">
        <v>6.2724800000000004E-3</v>
      </c>
      <c r="F2187" t="str">
        <f t="shared" si="34"/>
        <v>Off-Network</v>
      </c>
    </row>
    <row r="2188" spans="1:6" hidden="1" x14ac:dyDescent="0.25">
      <c r="A2188" s="2">
        <v>53</v>
      </c>
      <c r="B2188" s="2">
        <v>1</v>
      </c>
      <c r="C2188" s="2">
        <v>5</v>
      </c>
      <c r="D2188" s="2">
        <v>3</v>
      </c>
      <c r="E2188" s="2">
        <v>5.0576700000000002E-3</v>
      </c>
      <c r="F2188" t="str">
        <f t="shared" si="34"/>
        <v>Off-Network</v>
      </c>
    </row>
    <row r="2189" spans="1:6" hidden="1" x14ac:dyDescent="0.25">
      <c r="A2189" s="2">
        <v>53</v>
      </c>
      <c r="B2189" s="2">
        <v>1</v>
      </c>
      <c r="C2189" s="2">
        <v>5</v>
      </c>
      <c r="D2189" s="2">
        <v>4</v>
      </c>
      <c r="E2189" s="2">
        <v>4.6668600000000001E-3</v>
      </c>
      <c r="F2189" t="str">
        <f t="shared" si="34"/>
        <v>Off-Network</v>
      </c>
    </row>
    <row r="2190" spans="1:6" hidden="1" x14ac:dyDescent="0.25">
      <c r="A2190" s="2">
        <v>53</v>
      </c>
      <c r="B2190" s="2">
        <v>1</v>
      </c>
      <c r="C2190" s="2">
        <v>5</v>
      </c>
      <c r="D2190" s="2">
        <v>5</v>
      </c>
      <c r="E2190" s="2">
        <v>6.9946899999999996E-3</v>
      </c>
      <c r="F2190" t="str">
        <f t="shared" si="34"/>
        <v>Off-Network</v>
      </c>
    </row>
    <row r="2191" spans="1:6" hidden="1" x14ac:dyDescent="0.25">
      <c r="A2191" s="2">
        <v>53</v>
      </c>
      <c r="B2191" s="2">
        <v>1</v>
      </c>
      <c r="C2191" s="2">
        <v>5</v>
      </c>
      <c r="D2191" s="2">
        <v>6</v>
      </c>
      <c r="E2191" s="2">
        <v>1.8494E-2</v>
      </c>
      <c r="F2191" t="str">
        <f t="shared" si="34"/>
        <v>Off-Network</v>
      </c>
    </row>
    <row r="2192" spans="1:6" hidden="1" x14ac:dyDescent="0.25">
      <c r="A2192" s="2">
        <v>53</v>
      </c>
      <c r="B2192" s="2">
        <v>1</v>
      </c>
      <c r="C2192" s="2">
        <v>5</v>
      </c>
      <c r="D2192" s="2">
        <v>7</v>
      </c>
      <c r="E2192" s="2">
        <v>4.5956499999999997E-2</v>
      </c>
      <c r="F2192" t="str">
        <f t="shared" si="34"/>
        <v>Off-Network</v>
      </c>
    </row>
    <row r="2193" spans="1:6" hidden="1" x14ac:dyDescent="0.25">
      <c r="A2193" s="2">
        <v>53</v>
      </c>
      <c r="B2193" s="2">
        <v>1</v>
      </c>
      <c r="C2193" s="2">
        <v>5</v>
      </c>
      <c r="D2193" s="2">
        <v>8</v>
      </c>
      <c r="E2193" s="2">
        <v>6.9644399999999995E-2</v>
      </c>
      <c r="F2193" t="str">
        <f t="shared" si="34"/>
        <v>Off-Network</v>
      </c>
    </row>
    <row r="2194" spans="1:6" hidden="1" x14ac:dyDescent="0.25">
      <c r="A2194" s="2">
        <v>53</v>
      </c>
      <c r="B2194" s="2">
        <v>1</v>
      </c>
      <c r="C2194" s="2">
        <v>5</v>
      </c>
      <c r="D2194" s="2">
        <v>9</v>
      </c>
      <c r="E2194" s="2">
        <v>6.0827899999999997E-2</v>
      </c>
      <c r="F2194" t="str">
        <f t="shared" si="34"/>
        <v>Off-Network</v>
      </c>
    </row>
    <row r="2195" spans="1:6" hidden="1" x14ac:dyDescent="0.25">
      <c r="A2195" s="2">
        <v>53</v>
      </c>
      <c r="B2195" s="2">
        <v>1</v>
      </c>
      <c r="C2195" s="2">
        <v>5</v>
      </c>
      <c r="D2195" s="2">
        <v>10</v>
      </c>
      <c r="E2195" s="2">
        <v>5.0286200000000003E-2</v>
      </c>
      <c r="F2195" t="str">
        <f t="shared" si="34"/>
        <v>Off-Network</v>
      </c>
    </row>
    <row r="2196" spans="1:6" hidden="1" x14ac:dyDescent="0.25">
      <c r="A2196" s="2">
        <v>53</v>
      </c>
      <c r="B2196" s="2">
        <v>1</v>
      </c>
      <c r="C2196" s="2">
        <v>5</v>
      </c>
      <c r="D2196" s="2">
        <v>11</v>
      </c>
      <c r="E2196" s="2">
        <v>4.9935100000000003E-2</v>
      </c>
      <c r="F2196" t="str">
        <f t="shared" si="34"/>
        <v>Off-Network</v>
      </c>
    </row>
    <row r="2197" spans="1:6" hidden="1" x14ac:dyDescent="0.25">
      <c r="A2197" s="2">
        <v>53</v>
      </c>
      <c r="B2197" s="2">
        <v>1</v>
      </c>
      <c r="C2197" s="2">
        <v>5</v>
      </c>
      <c r="D2197" s="2">
        <v>12</v>
      </c>
      <c r="E2197" s="2">
        <v>5.4365400000000001E-2</v>
      </c>
      <c r="F2197" t="str">
        <f t="shared" si="34"/>
        <v>Off-Network</v>
      </c>
    </row>
    <row r="2198" spans="1:6" hidden="1" x14ac:dyDescent="0.25">
      <c r="A2198" s="2">
        <v>53</v>
      </c>
      <c r="B2198" s="2">
        <v>1</v>
      </c>
      <c r="C2198" s="2">
        <v>5</v>
      </c>
      <c r="D2198" s="2">
        <v>13</v>
      </c>
      <c r="E2198" s="2">
        <v>5.7646200000000002E-2</v>
      </c>
      <c r="F2198" t="str">
        <f t="shared" si="34"/>
        <v>Off-Network</v>
      </c>
    </row>
    <row r="2199" spans="1:6" hidden="1" x14ac:dyDescent="0.25">
      <c r="A2199" s="2">
        <v>53</v>
      </c>
      <c r="B2199" s="2">
        <v>1</v>
      </c>
      <c r="C2199" s="2">
        <v>5</v>
      </c>
      <c r="D2199" s="2">
        <v>14</v>
      </c>
      <c r="E2199" s="2">
        <v>5.8031899999999997E-2</v>
      </c>
      <c r="F2199" t="str">
        <f t="shared" si="34"/>
        <v>Off-Network</v>
      </c>
    </row>
    <row r="2200" spans="1:6" hidden="1" x14ac:dyDescent="0.25">
      <c r="A2200" s="2">
        <v>53</v>
      </c>
      <c r="B2200" s="2">
        <v>1</v>
      </c>
      <c r="C2200" s="2">
        <v>5</v>
      </c>
      <c r="D2200" s="2">
        <v>15</v>
      </c>
      <c r="E2200" s="2">
        <v>6.2255400000000002E-2</v>
      </c>
      <c r="F2200" t="str">
        <f t="shared" si="34"/>
        <v>Off-Network</v>
      </c>
    </row>
    <row r="2201" spans="1:6" hidden="1" x14ac:dyDescent="0.25">
      <c r="A2201" s="2">
        <v>53</v>
      </c>
      <c r="B2201" s="2">
        <v>1</v>
      </c>
      <c r="C2201" s="2">
        <v>5</v>
      </c>
      <c r="D2201" s="2">
        <v>16</v>
      </c>
      <c r="E2201" s="2">
        <v>7.1004899999999996E-2</v>
      </c>
      <c r="F2201" t="str">
        <f t="shared" si="34"/>
        <v>Off-Network</v>
      </c>
    </row>
    <row r="2202" spans="1:6" hidden="1" x14ac:dyDescent="0.25">
      <c r="A2202" s="2">
        <v>53</v>
      </c>
      <c r="B2202" s="2">
        <v>1</v>
      </c>
      <c r="C2202" s="2">
        <v>5</v>
      </c>
      <c r="D2202" s="2">
        <v>17</v>
      </c>
      <c r="E2202" s="2">
        <v>7.6972499999999999E-2</v>
      </c>
      <c r="F2202" t="str">
        <f t="shared" si="34"/>
        <v>Off-Network</v>
      </c>
    </row>
    <row r="2203" spans="1:6" hidden="1" x14ac:dyDescent="0.25">
      <c r="A2203" s="2">
        <v>53</v>
      </c>
      <c r="B2203" s="2">
        <v>1</v>
      </c>
      <c r="C2203" s="2">
        <v>5</v>
      </c>
      <c r="D2203" s="2">
        <v>18</v>
      </c>
      <c r="E2203" s="2">
        <v>7.7432000000000001E-2</v>
      </c>
      <c r="F2203" t="str">
        <f t="shared" si="34"/>
        <v>Off-Network</v>
      </c>
    </row>
    <row r="2204" spans="1:6" hidden="1" x14ac:dyDescent="0.25">
      <c r="A2204" s="2">
        <v>53</v>
      </c>
      <c r="B2204" s="2">
        <v>1</v>
      </c>
      <c r="C2204" s="2">
        <v>5</v>
      </c>
      <c r="D2204" s="2">
        <v>19</v>
      </c>
      <c r="E2204" s="2">
        <v>5.9783000000000003E-2</v>
      </c>
      <c r="F2204" t="str">
        <f t="shared" si="34"/>
        <v>Off-Network</v>
      </c>
    </row>
    <row r="2205" spans="1:6" hidden="1" x14ac:dyDescent="0.25">
      <c r="A2205" s="2">
        <v>53</v>
      </c>
      <c r="B2205" s="2">
        <v>1</v>
      </c>
      <c r="C2205" s="2">
        <v>5</v>
      </c>
      <c r="D2205" s="2">
        <v>20</v>
      </c>
      <c r="E2205" s="2">
        <v>4.4392300000000003E-2</v>
      </c>
      <c r="F2205" t="str">
        <f t="shared" si="34"/>
        <v>Off-Network</v>
      </c>
    </row>
    <row r="2206" spans="1:6" hidden="1" x14ac:dyDescent="0.25">
      <c r="A2206" s="2">
        <v>53</v>
      </c>
      <c r="B2206" s="2">
        <v>1</v>
      </c>
      <c r="C2206" s="2">
        <v>5</v>
      </c>
      <c r="D2206" s="2">
        <v>21</v>
      </c>
      <c r="E2206" s="2">
        <v>3.54458E-2</v>
      </c>
      <c r="F2206" t="str">
        <f t="shared" si="34"/>
        <v>Off-Network</v>
      </c>
    </row>
    <row r="2207" spans="1:6" hidden="1" x14ac:dyDescent="0.25">
      <c r="A2207" s="2">
        <v>53</v>
      </c>
      <c r="B2207" s="2">
        <v>1</v>
      </c>
      <c r="C2207" s="2">
        <v>5</v>
      </c>
      <c r="D2207" s="2">
        <v>22</v>
      </c>
      <c r="E2207" s="2">
        <v>3.1823999999999998E-2</v>
      </c>
      <c r="F2207" t="str">
        <f t="shared" si="34"/>
        <v>Off-Network</v>
      </c>
    </row>
    <row r="2208" spans="1:6" hidden="1" x14ac:dyDescent="0.25">
      <c r="A2208" s="2">
        <v>53</v>
      </c>
      <c r="B2208" s="2">
        <v>1</v>
      </c>
      <c r="C2208" s="2">
        <v>5</v>
      </c>
      <c r="D2208" s="2">
        <v>23</v>
      </c>
      <c r="E2208" s="2">
        <v>2.4941899999999999E-2</v>
      </c>
      <c r="F2208" t="str">
        <f t="shared" si="34"/>
        <v>Off-Network</v>
      </c>
    </row>
    <row r="2209" spans="1:6" hidden="1" x14ac:dyDescent="0.25">
      <c r="A2209" s="2">
        <v>53</v>
      </c>
      <c r="B2209" s="2">
        <v>1</v>
      </c>
      <c r="C2209" s="2">
        <v>5</v>
      </c>
      <c r="D2209" s="2">
        <v>24</v>
      </c>
      <c r="E2209" s="2">
        <v>1.79068E-2</v>
      </c>
      <c r="F2209" t="str">
        <f t="shared" si="34"/>
        <v>Off-Network</v>
      </c>
    </row>
    <row r="2210" spans="1:6" hidden="1" x14ac:dyDescent="0.25">
      <c r="A2210" s="2">
        <v>53</v>
      </c>
      <c r="B2210" s="2">
        <v>2</v>
      </c>
      <c r="C2210" s="2">
        <v>2</v>
      </c>
      <c r="D2210" s="2">
        <v>1</v>
      </c>
      <c r="E2210" s="2">
        <v>1.64213E-2</v>
      </c>
      <c r="F2210" t="str">
        <f t="shared" si="34"/>
        <v>Rural Restricted Access</v>
      </c>
    </row>
    <row r="2211" spans="1:6" hidden="1" x14ac:dyDescent="0.25">
      <c r="A2211" s="2">
        <v>53</v>
      </c>
      <c r="B2211" s="2">
        <v>2</v>
      </c>
      <c r="C2211" s="2">
        <v>2</v>
      </c>
      <c r="D2211" s="2">
        <v>2</v>
      </c>
      <c r="E2211" s="2">
        <v>1.11921E-2</v>
      </c>
      <c r="F2211" t="str">
        <f t="shared" si="34"/>
        <v>Rural Restricted Access</v>
      </c>
    </row>
    <row r="2212" spans="1:6" hidden="1" x14ac:dyDescent="0.25">
      <c r="A2212" s="2">
        <v>53</v>
      </c>
      <c r="B2212" s="2">
        <v>2</v>
      </c>
      <c r="C2212" s="2">
        <v>2</v>
      </c>
      <c r="D2212" s="2">
        <v>3</v>
      </c>
      <c r="E2212" s="2">
        <v>8.5415000000000005E-3</v>
      </c>
      <c r="F2212" t="str">
        <f t="shared" si="34"/>
        <v>Rural Restricted Access</v>
      </c>
    </row>
    <row r="2213" spans="1:6" hidden="1" x14ac:dyDescent="0.25">
      <c r="A2213" s="2">
        <v>53</v>
      </c>
      <c r="B2213" s="2">
        <v>2</v>
      </c>
      <c r="C2213" s="2">
        <v>2</v>
      </c>
      <c r="D2213" s="2">
        <v>4</v>
      </c>
      <c r="E2213" s="2">
        <v>6.7932799999999996E-3</v>
      </c>
      <c r="F2213" t="str">
        <f t="shared" si="34"/>
        <v>Rural Restricted Access</v>
      </c>
    </row>
    <row r="2214" spans="1:6" hidden="1" x14ac:dyDescent="0.25">
      <c r="A2214" s="2">
        <v>53</v>
      </c>
      <c r="B2214" s="2">
        <v>2</v>
      </c>
      <c r="C2214" s="2">
        <v>2</v>
      </c>
      <c r="D2214" s="2">
        <v>5</v>
      </c>
      <c r="E2214" s="2">
        <v>7.2189400000000001E-3</v>
      </c>
      <c r="F2214" t="str">
        <f t="shared" si="34"/>
        <v>Rural Restricted Access</v>
      </c>
    </row>
    <row r="2215" spans="1:6" hidden="1" x14ac:dyDescent="0.25">
      <c r="A2215" s="2">
        <v>53</v>
      </c>
      <c r="B2215" s="2">
        <v>2</v>
      </c>
      <c r="C2215" s="2">
        <v>2</v>
      </c>
      <c r="D2215" s="2">
        <v>6</v>
      </c>
      <c r="E2215" s="2">
        <v>1.07619E-2</v>
      </c>
      <c r="F2215" t="str">
        <f t="shared" si="34"/>
        <v>Rural Restricted Access</v>
      </c>
    </row>
    <row r="2216" spans="1:6" hidden="1" x14ac:dyDescent="0.25">
      <c r="A2216" s="2">
        <v>53</v>
      </c>
      <c r="B2216" s="2">
        <v>2</v>
      </c>
      <c r="C2216" s="2">
        <v>2</v>
      </c>
      <c r="D2216" s="2">
        <v>7</v>
      </c>
      <c r="E2216" s="2">
        <v>1.7680000000000001E-2</v>
      </c>
      <c r="F2216" t="str">
        <f t="shared" si="34"/>
        <v>Rural Restricted Access</v>
      </c>
    </row>
    <row r="2217" spans="1:6" hidden="1" x14ac:dyDescent="0.25">
      <c r="A2217" s="2">
        <v>53</v>
      </c>
      <c r="B2217" s="2">
        <v>2</v>
      </c>
      <c r="C2217" s="2">
        <v>2</v>
      </c>
      <c r="D2217" s="2">
        <v>8</v>
      </c>
      <c r="E2217" s="2">
        <v>2.6875099999999999E-2</v>
      </c>
      <c r="F2217" t="str">
        <f t="shared" si="34"/>
        <v>Rural Restricted Access</v>
      </c>
    </row>
    <row r="2218" spans="1:6" hidden="1" x14ac:dyDescent="0.25">
      <c r="A2218" s="2">
        <v>53</v>
      </c>
      <c r="B2218" s="2">
        <v>2</v>
      </c>
      <c r="C2218" s="2">
        <v>2</v>
      </c>
      <c r="D2218" s="2">
        <v>9</v>
      </c>
      <c r="E2218" s="2">
        <v>3.8658699999999997E-2</v>
      </c>
      <c r="F2218" t="str">
        <f t="shared" si="34"/>
        <v>Rural Restricted Access</v>
      </c>
    </row>
    <row r="2219" spans="1:6" hidden="1" x14ac:dyDescent="0.25">
      <c r="A2219" s="2">
        <v>53</v>
      </c>
      <c r="B2219" s="2">
        <v>2</v>
      </c>
      <c r="C2219" s="2">
        <v>2</v>
      </c>
      <c r="D2219" s="2">
        <v>10</v>
      </c>
      <c r="E2219" s="2">
        <v>5.2238899999999998E-2</v>
      </c>
      <c r="F2219" t="str">
        <f t="shared" si="34"/>
        <v>Rural Restricted Access</v>
      </c>
    </row>
    <row r="2220" spans="1:6" hidden="1" x14ac:dyDescent="0.25">
      <c r="A2220" s="2">
        <v>53</v>
      </c>
      <c r="B2220" s="2">
        <v>2</v>
      </c>
      <c r="C2220" s="2">
        <v>2</v>
      </c>
      <c r="D2220" s="2">
        <v>11</v>
      </c>
      <c r="E2220" s="2">
        <v>6.3173900000000005E-2</v>
      </c>
      <c r="F2220" t="str">
        <f t="shared" si="34"/>
        <v>Rural Restricted Access</v>
      </c>
    </row>
    <row r="2221" spans="1:6" hidden="1" x14ac:dyDescent="0.25">
      <c r="A2221" s="2">
        <v>53</v>
      </c>
      <c r="B2221" s="2">
        <v>2</v>
      </c>
      <c r="C2221" s="2">
        <v>2</v>
      </c>
      <c r="D2221" s="2">
        <v>12</v>
      </c>
      <c r="E2221" s="2">
        <v>6.9943500000000006E-2</v>
      </c>
      <c r="F2221" t="str">
        <f t="shared" si="34"/>
        <v>Rural Restricted Access</v>
      </c>
    </row>
    <row r="2222" spans="1:6" hidden="1" x14ac:dyDescent="0.25">
      <c r="A2222" s="2">
        <v>53</v>
      </c>
      <c r="B2222" s="2">
        <v>2</v>
      </c>
      <c r="C2222" s="2">
        <v>2</v>
      </c>
      <c r="D2222" s="2">
        <v>13</v>
      </c>
      <c r="E2222" s="2">
        <v>7.2933200000000004E-2</v>
      </c>
      <c r="F2222" t="str">
        <f t="shared" si="34"/>
        <v>Rural Restricted Access</v>
      </c>
    </row>
    <row r="2223" spans="1:6" hidden="1" x14ac:dyDescent="0.25">
      <c r="A2223" s="2">
        <v>53</v>
      </c>
      <c r="B2223" s="2">
        <v>2</v>
      </c>
      <c r="C2223" s="2">
        <v>2</v>
      </c>
      <c r="D2223" s="2">
        <v>14</v>
      </c>
      <c r="E2223" s="2">
        <v>7.3121800000000001E-2</v>
      </c>
      <c r="F2223" t="str">
        <f t="shared" si="34"/>
        <v>Rural Restricted Access</v>
      </c>
    </row>
    <row r="2224" spans="1:6" hidden="1" x14ac:dyDescent="0.25">
      <c r="A2224" s="2">
        <v>53</v>
      </c>
      <c r="B2224" s="2">
        <v>2</v>
      </c>
      <c r="C2224" s="2">
        <v>2</v>
      </c>
      <c r="D2224" s="2">
        <v>15</v>
      </c>
      <c r="E2224" s="2">
        <v>7.3615899999999998E-2</v>
      </c>
      <c r="F2224" t="str">
        <f t="shared" si="34"/>
        <v>Rural Restricted Access</v>
      </c>
    </row>
    <row r="2225" spans="1:6" hidden="1" x14ac:dyDescent="0.25">
      <c r="A2225" s="2">
        <v>53</v>
      </c>
      <c r="B2225" s="2">
        <v>2</v>
      </c>
      <c r="C2225" s="2">
        <v>2</v>
      </c>
      <c r="D2225" s="2">
        <v>16</v>
      </c>
      <c r="E2225" s="2">
        <v>7.4460799999999994E-2</v>
      </c>
      <c r="F2225" t="str">
        <f t="shared" si="34"/>
        <v>Rural Restricted Access</v>
      </c>
    </row>
    <row r="2226" spans="1:6" hidden="1" x14ac:dyDescent="0.25">
      <c r="A2226" s="2">
        <v>53</v>
      </c>
      <c r="B2226" s="2">
        <v>2</v>
      </c>
      <c r="C2226" s="2">
        <v>2</v>
      </c>
      <c r="D2226" s="2">
        <v>17</v>
      </c>
      <c r="E2226" s="2">
        <v>7.4216500000000005E-2</v>
      </c>
      <c r="F2226" t="str">
        <f t="shared" si="34"/>
        <v>Rural Restricted Access</v>
      </c>
    </row>
    <row r="2227" spans="1:6" hidden="1" x14ac:dyDescent="0.25">
      <c r="A2227" s="2">
        <v>53</v>
      </c>
      <c r="B2227" s="2">
        <v>2</v>
      </c>
      <c r="C2227" s="2">
        <v>2</v>
      </c>
      <c r="D2227" s="2">
        <v>18</v>
      </c>
      <c r="E2227" s="2">
        <v>7.0009100000000005E-2</v>
      </c>
      <c r="F2227" t="str">
        <f t="shared" si="34"/>
        <v>Rural Restricted Access</v>
      </c>
    </row>
    <row r="2228" spans="1:6" hidden="1" x14ac:dyDescent="0.25">
      <c r="A2228" s="2">
        <v>53</v>
      </c>
      <c r="B2228" s="2">
        <v>2</v>
      </c>
      <c r="C2228" s="2">
        <v>2</v>
      </c>
      <c r="D2228" s="2">
        <v>19</v>
      </c>
      <c r="E2228" s="2">
        <v>6.1403800000000001E-2</v>
      </c>
      <c r="F2228" t="str">
        <f t="shared" si="34"/>
        <v>Rural Restricted Access</v>
      </c>
    </row>
    <row r="2229" spans="1:6" hidden="1" x14ac:dyDescent="0.25">
      <c r="A2229" s="2">
        <v>53</v>
      </c>
      <c r="B2229" s="2">
        <v>2</v>
      </c>
      <c r="C2229" s="2">
        <v>2</v>
      </c>
      <c r="D2229" s="2">
        <v>20</v>
      </c>
      <c r="E2229" s="2">
        <v>5.0504300000000002E-2</v>
      </c>
      <c r="F2229" t="str">
        <f t="shared" si="34"/>
        <v>Rural Restricted Access</v>
      </c>
    </row>
    <row r="2230" spans="1:6" hidden="1" x14ac:dyDescent="0.25">
      <c r="A2230" s="2">
        <v>53</v>
      </c>
      <c r="B2230" s="2">
        <v>2</v>
      </c>
      <c r="C2230" s="2">
        <v>2</v>
      </c>
      <c r="D2230" s="2">
        <v>21</v>
      </c>
      <c r="E2230" s="2">
        <v>4.1207199999999999E-2</v>
      </c>
      <c r="F2230" t="str">
        <f t="shared" si="34"/>
        <v>Rural Restricted Access</v>
      </c>
    </row>
    <row r="2231" spans="1:6" hidden="1" x14ac:dyDescent="0.25">
      <c r="A2231" s="2">
        <v>53</v>
      </c>
      <c r="B2231" s="2">
        <v>2</v>
      </c>
      <c r="C2231" s="2">
        <v>2</v>
      </c>
      <c r="D2231" s="2">
        <v>22</v>
      </c>
      <c r="E2231" s="2">
        <v>3.3637300000000002E-2</v>
      </c>
      <c r="F2231" t="str">
        <f t="shared" si="34"/>
        <v>Rural Restricted Access</v>
      </c>
    </row>
    <row r="2232" spans="1:6" hidden="1" x14ac:dyDescent="0.25">
      <c r="A2232" s="2">
        <v>53</v>
      </c>
      <c r="B2232" s="2">
        <v>2</v>
      </c>
      <c r="C2232" s="2">
        <v>2</v>
      </c>
      <c r="D2232" s="2">
        <v>23</v>
      </c>
      <c r="E2232" s="2">
        <v>2.6224299999999999E-2</v>
      </c>
      <c r="F2232" t="str">
        <f t="shared" si="34"/>
        <v>Rural Restricted Access</v>
      </c>
    </row>
    <row r="2233" spans="1:6" hidden="1" x14ac:dyDescent="0.25">
      <c r="A2233" s="2">
        <v>53</v>
      </c>
      <c r="B2233" s="2">
        <v>2</v>
      </c>
      <c r="C2233" s="2">
        <v>2</v>
      </c>
      <c r="D2233" s="2">
        <v>24</v>
      </c>
      <c r="E2233" s="2">
        <v>1.9166599999999999E-2</v>
      </c>
      <c r="F2233" t="str">
        <f t="shared" si="34"/>
        <v>Rural Restricted Access</v>
      </c>
    </row>
    <row r="2234" spans="1:6" hidden="1" x14ac:dyDescent="0.25">
      <c r="A2234" s="2">
        <v>53</v>
      </c>
      <c r="B2234" s="2">
        <v>2</v>
      </c>
      <c r="C2234" s="2">
        <v>5</v>
      </c>
      <c r="D2234" s="2">
        <v>1</v>
      </c>
      <c r="E2234" s="2">
        <v>1.07741E-2</v>
      </c>
      <c r="F2234" t="str">
        <f t="shared" si="34"/>
        <v>Rural Restricted Access</v>
      </c>
    </row>
    <row r="2235" spans="1:6" hidden="1" x14ac:dyDescent="0.25">
      <c r="A2235" s="2">
        <v>53</v>
      </c>
      <c r="B2235" s="2">
        <v>2</v>
      </c>
      <c r="C2235" s="2">
        <v>5</v>
      </c>
      <c r="D2235" s="2">
        <v>2</v>
      </c>
      <c r="E2235" s="2">
        <v>7.6437600000000003E-3</v>
      </c>
      <c r="F2235" t="str">
        <f t="shared" si="34"/>
        <v>Rural Restricted Access</v>
      </c>
    </row>
    <row r="2236" spans="1:6" hidden="1" x14ac:dyDescent="0.25">
      <c r="A2236" s="2">
        <v>53</v>
      </c>
      <c r="B2236" s="2">
        <v>2</v>
      </c>
      <c r="C2236" s="2">
        <v>5</v>
      </c>
      <c r="D2236" s="2">
        <v>3</v>
      </c>
      <c r="E2236" s="2">
        <v>6.5464099999999999E-3</v>
      </c>
      <c r="F2236" t="str">
        <f t="shared" si="34"/>
        <v>Rural Restricted Access</v>
      </c>
    </row>
    <row r="2237" spans="1:6" hidden="1" x14ac:dyDescent="0.25">
      <c r="A2237" s="2">
        <v>53</v>
      </c>
      <c r="B2237" s="2">
        <v>2</v>
      </c>
      <c r="C2237" s="2">
        <v>5</v>
      </c>
      <c r="D2237" s="2">
        <v>4</v>
      </c>
      <c r="E2237" s="2">
        <v>6.6348600000000002E-3</v>
      </c>
      <c r="F2237" t="str">
        <f t="shared" si="34"/>
        <v>Rural Restricted Access</v>
      </c>
    </row>
    <row r="2238" spans="1:6" hidden="1" x14ac:dyDescent="0.25">
      <c r="A2238" s="2">
        <v>53</v>
      </c>
      <c r="B2238" s="2">
        <v>2</v>
      </c>
      <c r="C2238" s="2">
        <v>5</v>
      </c>
      <c r="D2238" s="2">
        <v>5</v>
      </c>
      <c r="E2238" s="2">
        <v>9.5399899999999999E-3</v>
      </c>
      <c r="F2238" t="str">
        <f t="shared" si="34"/>
        <v>Rural Restricted Access</v>
      </c>
    </row>
    <row r="2239" spans="1:6" hidden="1" x14ac:dyDescent="0.25">
      <c r="A2239" s="2">
        <v>53</v>
      </c>
      <c r="B2239" s="2">
        <v>2</v>
      </c>
      <c r="C2239" s="2">
        <v>5</v>
      </c>
      <c r="D2239" s="2">
        <v>6</v>
      </c>
      <c r="E2239" s="2">
        <v>2.0055099999999999E-2</v>
      </c>
      <c r="F2239" t="str">
        <f t="shared" si="34"/>
        <v>Rural Restricted Access</v>
      </c>
    </row>
    <row r="2240" spans="1:6" hidden="1" x14ac:dyDescent="0.25">
      <c r="A2240" s="2">
        <v>53</v>
      </c>
      <c r="B2240" s="2">
        <v>2</v>
      </c>
      <c r="C2240" s="2">
        <v>5</v>
      </c>
      <c r="D2240" s="2">
        <v>7</v>
      </c>
      <c r="E2240" s="2">
        <v>4.1029499999999997E-2</v>
      </c>
      <c r="F2240" t="str">
        <f t="shared" si="34"/>
        <v>Rural Restricted Access</v>
      </c>
    </row>
    <row r="2241" spans="1:6" hidden="1" x14ac:dyDescent="0.25">
      <c r="A2241" s="2">
        <v>53</v>
      </c>
      <c r="B2241" s="2">
        <v>2</v>
      </c>
      <c r="C2241" s="2">
        <v>5</v>
      </c>
      <c r="D2241" s="2">
        <v>8</v>
      </c>
      <c r="E2241" s="2">
        <v>5.7972200000000002E-2</v>
      </c>
      <c r="F2241" t="str">
        <f t="shared" si="34"/>
        <v>Rural Restricted Access</v>
      </c>
    </row>
    <row r="2242" spans="1:6" hidden="1" x14ac:dyDescent="0.25">
      <c r="A2242" s="2">
        <v>53</v>
      </c>
      <c r="B2242" s="2">
        <v>2</v>
      </c>
      <c r="C2242" s="2">
        <v>5</v>
      </c>
      <c r="D2242" s="2">
        <v>9</v>
      </c>
      <c r="E2242" s="2">
        <v>5.3471100000000001E-2</v>
      </c>
      <c r="F2242" t="str">
        <f t="shared" ref="F2242:F2305" si="35">IF(B2242=$G$2,$H$2,IF(B2242=$G$3,$H$3,IF(B2242=$G$4,$H$4,IF(B2242=$G$5,$H$5,IF(B2242=$G$6,$H$6,"other")))))</f>
        <v>Rural Restricted Access</v>
      </c>
    </row>
    <row r="2243" spans="1:6" hidden="1" x14ac:dyDescent="0.25">
      <c r="A2243" s="2">
        <v>53</v>
      </c>
      <c r="B2243" s="2">
        <v>2</v>
      </c>
      <c r="C2243" s="2">
        <v>5</v>
      </c>
      <c r="D2243" s="2">
        <v>10</v>
      </c>
      <c r="E2243" s="2">
        <v>5.2547799999999999E-2</v>
      </c>
      <c r="F2243" t="str">
        <f t="shared" si="35"/>
        <v>Rural Restricted Access</v>
      </c>
    </row>
    <row r="2244" spans="1:6" hidden="1" x14ac:dyDescent="0.25">
      <c r="A2244" s="2">
        <v>53</v>
      </c>
      <c r="B2244" s="2">
        <v>2</v>
      </c>
      <c r="C2244" s="2">
        <v>5</v>
      </c>
      <c r="D2244" s="2">
        <v>11</v>
      </c>
      <c r="E2244" s="2">
        <v>5.5060699999999997E-2</v>
      </c>
      <c r="F2244" t="str">
        <f t="shared" si="35"/>
        <v>Rural Restricted Access</v>
      </c>
    </row>
    <row r="2245" spans="1:6" hidden="1" x14ac:dyDescent="0.25">
      <c r="A2245" s="2">
        <v>53</v>
      </c>
      <c r="B2245" s="2">
        <v>2</v>
      </c>
      <c r="C2245" s="2">
        <v>5</v>
      </c>
      <c r="D2245" s="2">
        <v>12</v>
      </c>
      <c r="E2245" s="2">
        <v>5.7674099999999999E-2</v>
      </c>
      <c r="F2245" t="str">
        <f t="shared" si="35"/>
        <v>Rural Restricted Access</v>
      </c>
    </row>
    <row r="2246" spans="1:6" hidden="1" x14ac:dyDescent="0.25">
      <c r="A2246" s="2">
        <v>53</v>
      </c>
      <c r="B2246" s="2">
        <v>2</v>
      </c>
      <c r="C2246" s="2">
        <v>5</v>
      </c>
      <c r="D2246" s="2">
        <v>13</v>
      </c>
      <c r="E2246" s="2">
        <v>5.9142899999999998E-2</v>
      </c>
      <c r="F2246" t="str">
        <f t="shared" si="35"/>
        <v>Rural Restricted Access</v>
      </c>
    </row>
    <row r="2247" spans="1:6" hidden="1" x14ac:dyDescent="0.25">
      <c r="A2247" s="2">
        <v>53</v>
      </c>
      <c r="B2247" s="2">
        <v>2</v>
      </c>
      <c r="C2247" s="2">
        <v>5</v>
      </c>
      <c r="D2247" s="2">
        <v>14</v>
      </c>
      <c r="E2247" s="2">
        <v>6.0801899999999999E-2</v>
      </c>
      <c r="F2247" t="str">
        <f t="shared" si="35"/>
        <v>Rural Restricted Access</v>
      </c>
    </row>
    <row r="2248" spans="1:6" hidden="1" x14ac:dyDescent="0.25">
      <c r="A2248" s="2">
        <v>53</v>
      </c>
      <c r="B2248" s="2">
        <v>2</v>
      </c>
      <c r="C2248" s="2">
        <v>5</v>
      </c>
      <c r="D2248" s="2">
        <v>15</v>
      </c>
      <c r="E2248" s="2">
        <v>6.5298499999999995E-2</v>
      </c>
      <c r="F2248" t="str">
        <f t="shared" si="35"/>
        <v>Rural Restricted Access</v>
      </c>
    </row>
    <row r="2249" spans="1:6" hidden="1" x14ac:dyDescent="0.25">
      <c r="A2249" s="2">
        <v>53</v>
      </c>
      <c r="B2249" s="2">
        <v>2</v>
      </c>
      <c r="C2249" s="2">
        <v>5</v>
      </c>
      <c r="D2249" s="2">
        <v>16</v>
      </c>
      <c r="E2249" s="2">
        <v>7.2608199999999998E-2</v>
      </c>
      <c r="F2249" t="str">
        <f t="shared" si="35"/>
        <v>Rural Restricted Access</v>
      </c>
    </row>
    <row r="2250" spans="1:6" hidden="1" x14ac:dyDescent="0.25">
      <c r="A2250" s="2">
        <v>53</v>
      </c>
      <c r="B2250" s="2">
        <v>2</v>
      </c>
      <c r="C2250" s="2">
        <v>5</v>
      </c>
      <c r="D2250" s="2">
        <v>17</v>
      </c>
      <c r="E2250" s="2">
        <v>7.7381699999999998E-2</v>
      </c>
      <c r="F2250" t="str">
        <f t="shared" si="35"/>
        <v>Rural Restricted Access</v>
      </c>
    </row>
    <row r="2251" spans="1:6" hidden="1" x14ac:dyDescent="0.25">
      <c r="A2251" s="2">
        <v>53</v>
      </c>
      <c r="B2251" s="2">
        <v>2</v>
      </c>
      <c r="C2251" s="2">
        <v>5</v>
      </c>
      <c r="D2251" s="2">
        <v>18</v>
      </c>
      <c r="E2251" s="2">
        <v>7.5481599999999996E-2</v>
      </c>
      <c r="F2251" t="str">
        <f t="shared" si="35"/>
        <v>Rural Restricted Access</v>
      </c>
    </row>
    <row r="2252" spans="1:6" hidden="1" x14ac:dyDescent="0.25">
      <c r="A2252" s="2">
        <v>53</v>
      </c>
      <c r="B2252" s="2">
        <v>2</v>
      </c>
      <c r="C2252" s="2">
        <v>5</v>
      </c>
      <c r="D2252" s="2">
        <v>19</v>
      </c>
      <c r="E2252" s="2">
        <v>5.8705899999999998E-2</v>
      </c>
      <c r="F2252" t="str">
        <f t="shared" si="35"/>
        <v>Rural Restricted Access</v>
      </c>
    </row>
    <row r="2253" spans="1:6" hidden="1" x14ac:dyDescent="0.25">
      <c r="A2253" s="2">
        <v>53</v>
      </c>
      <c r="B2253" s="2">
        <v>2</v>
      </c>
      <c r="C2253" s="2">
        <v>5</v>
      </c>
      <c r="D2253" s="2">
        <v>20</v>
      </c>
      <c r="E2253" s="2">
        <v>4.3986400000000002E-2</v>
      </c>
      <c r="F2253" t="str">
        <f t="shared" si="35"/>
        <v>Rural Restricted Access</v>
      </c>
    </row>
    <row r="2254" spans="1:6" hidden="1" x14ac:dyDescent="0.25">
      <c r="A2254" s="2">
        <v>53</v>
      </c>
      <c r="B2254" s="2">
        <v>2</v>
      </c>
      <c r="C2254" s="2">
        <v>5</v>
      </c>
      <c r="D2254" s="2">
        <v>21</v>
      </c>
      <c r="E2254" s="2">
        <v>3.5730900000000003E-2</v>
      </c>
      <c r="F2254" t="str">
        <f t="shared" si="35"/>
        <v>Rural Restricted Access</v>
      </c>
    </row>
    <row r="2255" spans="1:6" hidden="1" x14ac:dyDescent="0.25">
      <c r="A2255" s="2">
        <v>53</v>
      </c>
      <c r="B2255" s="2">
        <v>2</v>
      </c>
      <c r="C2255" s="2">
        <v>5</v>
      </c>
      <c r="D2255" s="2">
        <v>22</v>
      </c>
      <c r="E2255" s="2">
        <v>3.0742800000000001E-2</v>
      </c>
      <c r="F2255" t="str">
        <f t="shared" si="35"/>
        <v>Rural Restricted Access</v>
      </c>
    </row>
    <row r="2256" spans="1:6" hidden="1" x14ac:dyDescent="0.25">
      <c r="A2256" s="2">
        <v>53</v>
      </c>
      <c r="B2256" s="2">
        <v>2</v>
      </c>
      <c r="C2256" s="2">
        <v>5</v>
      </c>
      <c r="D2256" s="2">
        <v>23</v>
      </c>
      <c r="E2256" s="2">
        <v>2.3852100000000001E-2</v>
      </c>
      <c r="F2256" t="str">
        <f t="shared" si="35"/>
        <v>Rural Restricted Access</v>
      </c>
    </row>
    <row r="2257" spans="1:6" hidden="1" x14ac:dyDescent="0.25">
      <c r="A2257" s="2">
        <v>53</v>
      </c>
      <c r="B2257" s="2">
        <v>2</v>
      </c>
      <c r="C2257" s="2">
        <v>5</v>
      </c>
      <c r="D2257" s="2">
        <v>24</v>
      </c>
      <c r="E2257" s="2">
        <v>1.7317699999999998E-2</v>
      </c>
      <c r="F2257" t="str">
        <f t="shared" si="35"/>
        <v>Rural Restricted Access</v>
      </c>
    </row>
    <row r="2258" spans="1:6" hidden="1" x14ac:dyDescent="0.25">
      <c r="A2258" s="2">
        <v>53</v>
      </c>
      <c r="B2258" s="2">
        <v>3</v>
      </c>
      <c r="C2258" s="2">
        <v>2</v>
      </c>
      <c r="D2258" s="2">
        <v>1</v>
      </c>
      <c r="E2258" s="2">
        <v>1.64213E-2</v>
      </c>
      <c r="F2258" t="str">
        <f t="shared" si="35"/>
        <v>Rural Unrestricted Access</v>
      </c>
    </row>
    <row r="2259" spans="1:6" hidden="1" x14ac:dyDescent="0.25">
      <c r="A2259" s="2">
        <v>53</v>
      </c>
      <c r="B2259" s="2">
        <v>3</v>
      </c>
      <c r="C2259" s="2">
        <v>2</v>
      </c>
      <c r="D2259" s="2">
        <v>2</v>
      </c>
      <c r="E2259" s="2">
        <v>1.11921E-2</v>
      </c>
      <c r="F2259" t="str">
        <f t="shared" si="35"/>
        <v>Rural Unrestricted Access</v>
      </c>
    </row>
    <row r="2260" spans="1:6" hidden="1" x14ac:dyDescent="0.25">
      <c r="A2260" s="2">
        <v>53</v>
      </c>
      <c r="B2260" s="2">
        <v>3</v>
      </c>
      <c r="C2260" s="2">
        <v>2</v>
      </c>
      <c r="D2260" s="2">
        <v>3</v>
      </c>
      <c r="E2260" s="2">
        <v>8.5415000000000005E-3</v>
      </c>
      <c r="F2260" t="str">
        <f t="shared" si="35"/>
        <v>Rural Unrestricted Access</v>
      </c>
    </row>
    <row r="2261" spans="1:6" hidden="1" x14ac:dyDescent="0.25">
      <c r="A2261" s="2">
        <v>53</v>
      </c>
      <c r="B2261" s="2">
        <v>3</v>
      </c>
      <c r="C2261" s="2">
        <v>2</v>
      </c>
      <c r="D2261" s="2">
        <v>4</v>
      </c>
      <c r="E2261" s="2">
        <v>6.7932799999999996E-3</v>
      </c>
      <c r="F2261" t="str">
        <f t="shared" si="35"/>
        <v>Rural Unrestricted Access</v>
      </c>
    </row>
    <row r="2262" spans="1:6" hidden="1" x14ac:dyDescent="0.25">
      <c r="A2262" s="2">
        <v>53</v>
      </c>
      <c r="B2262" s="2">
        <v>3</v>
      </c>
      <c r="C2262" s="2">
        <v>2</v>
      </c>
      <c r="D2262" s="2">
        <v>5</v>
      </c>
      <c r="E2262" s="2">
        <v>7.2189400000000001E-3</v>
      </c>
      <c r="F2262" t="str">
        <f t="shared" si="35"/>
        <v>Rural Unrestricted Access</v>
      </c>
    </row>
    <row r="2263" spans="1:6" hidden="1" x14ac:dyDescent="0.25">
      <c r="A2263" s="2">
        <v>53</v>
      </c>
      <c r="B2263" s="2">
        <v>3</v>
      </c>
      <c r="C2263" s="2">
        <v>2</v>
      </c>
      <c r="D2263" s="2">
        <v>6</v>
      </c>
      <c r="E2263" s="2">
        <v>1.07619E-2</v>
      </c>
      <c r="F2263" t="str">
        <f t="shared" si="35"/>
        <v>Rural Unrestricted Access</v>
      </c>
    </row>
    <row r="2264" spans="1:6" hidden="1" x14ac:dyDescent="0.25">
      <c r="A2264" s="2">
        <v>53</v>
      </c>
      <c r="B2264" s="2">
        <v>3</v>
      </c>
      <c r="C2264" s="2">
        <v>2</v>
      </c>
      <c r="D2264" s="2">
        <v>7</v>
      </c>
      <c r="E2264" s="2">
        <v>1.7680000000000001E-2</v>
      </c>
      <c r="F2264" t="str">
        <f t="shared" si="35"/>
        <v>Rural Unrestricted Access</v>
      </c>
    </row>
    <row r="2265" spans="1:6" hidden="1" x14ac:dyDescent="0.25">
      <c r="A2265" s="2">
        <v>53</v>
      </c>
      <c r="B2265" s="2">
        <v>3</v>
      </c>
      <c r="C2265" s="2">
        <v>2</v>
      </c>
      <c r="D2265" s="2">
        <v>8</v>
      </c>
      <c r="E2265" s="2">
        <v>2.6875099999999999E-2</v>
      </c>
      <c r="F2265" t="str">
        <f t="shared" si="35"/>
        <v>Rural Unrestricted Access</v>
      </c>
    </row>
    <row r="2266" spans="1:6" hidden="1" x14ac:dyDescent="0.25">
      <c r="A2266" s="2">
        <v>53</v>
      </c>
      <c r="B2266" s="2">
        <v>3</v>
      </c>
      <c r="C2266" s="2">
        <v>2</v>
      </c>
      <c r="D2266" s="2">
        <v>9</v>
      </c>
      <c r="E2266" s="2">
        <v>3.8658699999999997E-2</v>
      </c>
      <c r="F2266" t="str">
        <f t="shared" si="35"/>
        <v>Rural Unrestricted Access</v>
      </c>
    </row>
    <row r="2267" spans="1:6" hidden="1" x14ac:dyDescent="0.25">
      <c r="A2267" s="2">
        <v>53</v>
      </c>
      <c r="B2267" s="2">
        <v>3</v>
      </c>
      <c r="C2267" s="2">
        <v>2</v>
      </c>
      <c r="D2267" s="2">
        <v>10</v>
      </c>
      <c r="E2267" s="2">
        <v>5.2238899999999998E-2</v>
      </c>
      <c r="F2267" t="str">
        <f t="shared" si="35"/>
        <v>Rural Unrestricted Access</v>
      </c>
    </row>
    <row r="2268" spans="1:6" hidden="1" x14ac:dyDescent="0.25">
      <c r="A2268" s="2">
        <v>53</v>
      </c>
      <c r="B2268" s="2">
        <v>3</v>
      </c>
      <c r="C2268" s="2">
        <v>2</v>
      </c>
      <c r="D2268" s="2">
        <v>11</v>
      </c>
      <c r="E2268" s="2">
        <v>6.3173900000000005E-2</v>
      </c>
      <c r="F2268" t="str">
        <f t="shared" si="35"/>
        <v>Rural Unrestricted Access</v>
      </c>
    </row>
    <row r="2269" spans="1:6" hidden="1" x14ac:dyDescent="0.25">
      <c r="A2269" s="2">
        <v>53</v>
      </c>
      <c r="B2269" s="2">
        <v>3</v>
      </c>
      <c r="C2269" s="2">
        <v>2</v>
      </c>
      <c r="D2269" s="2">
        <v>12</v>
      </c>
      <c r="E2269" s="2">
        <v>6.9943500000000006E-2</v>
      </c>
      <c r="F2269" t="str">
        <f t="shared" si="35"/>
        <v>Rural Unrestricted Access</v>
      </c>
    </row>
    <row r="2270" spans="1:6" hidden="1" x14ac:dyDescent="0.25">
      <c r="A2270" s="2">
        <v>53</v>
      </c>
      <c r="B2270" s="2">
        <v>3</v>
      </c>
      <c r="C2270" s="2">
        <v>2</v>
      </c>
      <c r="D2270" s="2">
        <v>13</v>
      </c>
      <c r="E2270" s="2">
        <v>7.2933200000000004E-2</v>
      </c>
      <c r="F2270" t="str">
        <f t="shared" si="35"/>
        <v>Rural Unrestricted Access</v>
      </c>
    </row>
    <row r="2271" spans="1:6" hidden="1" x14ac:dyDescent="0.25">
      <c r="A2271" s="2">
        <v>53</v>
      </c>
      <c r="B2271" s="2">
        <v>3</v>
      </c>
      <c r="C2271" s="2">
        <v>2</v>
      </c>
      <c r="D2271" s="2">
        <v>14</v>
      </c>
      <c r="E2271" s="2">
        <v>7.3121800000000001E-2</v>
      </c>
      <c r="F2271" t="str">
        <f t="shared" si="35"/>
        <v>Rural Unrestricted Access</v>
      </c>
    </row>
    <row r="2272" spans="1:6" hidden="1" x14ac:dyDescent="0.25">
      <c r="A2272" s="2">
        <v>53</v>
      </c>
      <c r="B2272" s="2">
        <v>3</v>
      </c>
      <c r="C2272" s="2">
        <v>2</v>
      </c>
      <c r="D2272" s="2">
        <v>15</v>
      </c>
      <c r="E2272" s="2">
        <v>7.3615899999999998E-2</v>
      </c>
      <c r="F2272" t="str">
        <f t="shared" si="35"/>
        <v>Rural Unrestricted Access</v>
      </c>
    </row>
    <row r="2273" spans="1:6" hidden="1" x14ac:dyDescent="0.25">
      <c r="A2273" s="2">
        <v>53</v>
      </c>
      <c r="B2273" s="2">
        <v>3</v>
      </c>
      <c r="C2273" s="2">
        <v>2</v>
      </c>
      <c r="D2273" s="2">
        <v>16</v>
      </c>
      <c r="E2273" s="2">
        <v>7.4460799999999994E-2</v>
      </c>
      <c r="F2273" t="str">
        <f t="shared" si="35"/>
        <v>Rural Unrestricted Access</v>
      </c>
    </row>
    <row r="2274" spans="1:6" hidden="1" x14ac:dyDescent="0.25">
      <c r="A2274" s="2">
        <v>53</v>
      </c>
      <c r="B2274" s="2">
        <v>3</v>
      </c>
      <c r="C2274" s="2">
        <v>2</v>
      </c>
      <c r="D2274" s="2">
        <v>17</v>
      </c>
      <c r="E2274" s="2">
        <v>7.4216500000000005E-2</v>
      </c>
      <c r="F2274" t="str">
        <f t="shared" si="35"/>
        <v>Rural Unrestricted Access</v>
      </c>
    </row>
    <row r="2275" spans="1:6" hidden="1" x14ac:dyDescent="0.25">
      <c r="A2275" s="2">
        <v>53</v>
      </c>
      <c r="B2275" s="2">
        <v>3</v>
      </c>
      <c r="C2275" s="2">
        <v>2</v>
      </c>
      <c r="D2275" s="2">
        <v>18</v>
      </c>
      <c r="E2275" s="2">
        <v>7.0009100000000005E-2</v>
      </c>
      <c r="F2275" t="str">
        <f t="shared" si="35"/>
        <v>Rural Unrestricted Access</v>
      </c>
    </row>
    <row r="2276" spans="1:6" hidden="1" x14ac:dyDescent="0.25">
      <c r="A2276" s="2">
        <v>53</v>
      </c>
      <c r="B2276" s="2">
        <v>3</v>
      </c>
      <c r="C2276" s="2">
        <v>2</v>
      </c>
      <c r="D2276" s="2">
        <v>19</v>
      </c>
      <c r="E2276" s="2">
        <v>6.1403800000000001E-2</v>
      </c>
      <c r="F2276" t="str">
        <f t="shared" si="35"/>
        <v>Rural Unrestricted Access</v>
      </c>
    </row>
    <row r="2277" spans="1:6" hidden="1" x14ac:dyDescent="0.25">
      <c r="A2277" s="2">
        <v>53</v>
      </c>
      <c r="B2277" s="2">
        <v>3</v>
      </c>
      <c r="C2277" s="2">
        <v>2</v>
      </c>
      <c r="D2277" s="2">
        <v>20</v>
      </c>
      <c r="E2277" s="2">
        <v>5.0504300000000002E-2</v>
      </c>
      <c r="F2277" t="str">
        <f t="shared" si="35"/>
        <v>Rural Unrestricted Access</v>
      </c>
    </row>
    <row r="2278" spans="1:6" hidden="1" x14ac:dyDescent="0.25">
      <c r="A2278" s="2">
        <v>53</v>
      </c>
      <c r="B2278" s="2">
        <v>3</v>
      </c>
      <c r="C2278" s="2">
        <v>2</v>
      </c>
      <c r="D2278" s="2">
        <v>21</v>
      </c>
      <c r="E2278" s="2">
        <v>4.1207199999999999E-2</v>
      </c>
      <c r="F2278" t="str">
        <f t="shared" si="35"/>
        <v>Rural Unrestricted Access</v>
      </c>
    </row>
    <row r="2279" spans="1:6" hidden="1" x14ac:dyDescent="0.25">
      <c r="A2279" s="2">
        <v>53</v>
      </c>
      <c r="B2279" s="2">
        <v>3</v>
      </c>
      <c r="C2279" s="2">
        <v>2</v>
      </c>
      <c r="D2279" s="2">
        <v>22</v>
      </c>
      <c r="E2279" s="2">
        <v>3.3637300000000002E-2</v>
      </c>
      <c r="F2279" t="str">
        <f t="shared" si="35"/>
        <v>Rural Unrestricted Access</v>
      </c>
    </row>
    <row r="2280" spans="1:6" hidden="1" x14ac:dyDescent="0.25">
      <c r="A2280" s="2">
        <v>53</v>
      </c>
      <c r="B2280" s="2">
        <v>3</v>
      </c>
      <c r="C2280" s="2">
        <v>2</v>
      </c>
      <c r="D2280" s="2">
        <v>23</v>
      </c>
      <c r="E2280" s="2">
        <v>2.6224299999999999E-2</v>
      </c>
      <c r="F2280" t="str">
        <f t="shared" si="35"/>
        <v>Rural Unrestricted Access</v>
      </c>
    </row>
    <row r="2281" spans="1:6" hidden="1" x14ac:dyDescent="0.25">
      <c r="A2281" s="2">
        <v>53</v>
      </c>
      <c r="B2281" s="2">
        <v>3</v>
      </c>
      <c r="C2281" s="2">
        <v>2</v>
      </c>
      <c r="D2281" s="2">
        <v>24</v>
      </c>
      <c r="E2281" s="2">
        <v>1.9166599999999999E-2</v>
      </c>
      <c r="F2281" t="str">
        <f t="shared" si="35"/>
        <v>Rural Unrestricted Access</v>
      </c>
    </row>
    <row r="2282" spans="1:6" hidden="1" x14ac:dyDescent="0.25">
      <c r="A2282" s="2">
        <v>53</v>
      </c>
      <c r="B2282" s="2">
        <v>3</v>
      </c>
      <c r="C2282" s="2">
        <v>5</v>
      </c>
      <c r="D2282" s="2">
        <v>1</v>
      </c>
      <c r="E2282" s="2">
        <v>1.07741E-2</v>
      </c>
      <c r="F2282" t="str">
        <f t="shared" si="35"/>
        <v>Rural Unrestricted Access</v>
      </c>
    </row>
    <row r="2283" spans="1:6" hidden="1" x14ac:dyDescent="0.25">
      <c r="A2283" s="2">
        <v>53</v>
      </c>
      <c r="B2283" s="2">
        <v>3</v>
      </c>
      <c r="C2283" s="2">
        <v>5</v>
      </c>
      <c r="D2283" s="2">
        <v>2</v>
      </c>
      <c r="E2283" s="2">
        <v>7.6437600000000003E-3</v>
      </c>
      <c r="F2283" t="str">
        <f t="shared" si="35"/>
        <v>Rural Unrestricted Access</v>
      </c>
    </row>
    <row r="2284" spans="1:6" hidden="1" x14ac:dyDescent="0.25">
      <c r="A2284" s="2">
        <v>53</v>
      </c>
      <c r="B2284" s="2">
        <v>3</v>
      </c>
      <c r="C2284" s="2">
        <v>5</v>
      </c>
      <c r="D2284" s="2">
        <v>3</v>
      </c>
      <c r="E2284" s="2">
        <v>6.5464099999999999E-3</v>
      </c>
      <c r="F2284" t="str">
        <f t="shared" si="35"/>
        <v>Rural Unrestricted Access</v>
      </c>
    </row>
    <row r="2285" spans="1:6" hidden="1" x14ac:dyDescent="0.25">
      <c r="A2285" s="2">
        <v>53</v>
      </c>
      <c r="B2285" s="2">
        <v>3</v>
      </c>
      <c r="C2285" s="2">
        <v>5</v>
      </c>
      <c r="D2285" s="2">
        <v>4</v>
      </c>
      <c r="E2285" s="2">
        <v>6.6348600000000002E-3</v>
      </c>
      <c r="F2285" t="str">
        <f t="shared" si="35"/>
        <v>Rural Unrestricted Access</v>
      </c>
    </row>
    <row r="2286" spans="1:6" hidden="1" x14ac:dyDescent="0.25">
      <c r="A2286" s="2">
        <v>53</v>
      </c>
      <c r="B2286" s="2">
        <v>3</v>
      </c>
      <c r="C2286" s="2">
        <v>5</v>
      </c>
      <c r="D2286" s="2">
        <v>5</v>
      </c>
      <c r="E2286" s="2">
        <v>9.5399899999999999E-3</v>
      </c>
      <c r="F2286" t="str">
        <f t="shared" si="35"/>
        <v>Rural Unrestricted Access</v>
      </c>
    </row>
    <row r="2287" spans="1:6" hidden="1" x14ac:dyDescent="0.25">
      <c r="A2287" s="2">
        <v>53</v>
      </c>
      <c r="B2287" s="2">
        <v>3</v>
      </c>
      <c r="C2287" s="2">
        <v>5</v>
      </c>
      <c r="D2287" s="2">
        <v>6</v>
      </c>
      <c r="E2287" s="2">
        <v>2.0055099999999999E-2</v>
      </c>
      <c r="F2287" t="str">
        <f t="shared" si="35"/>
        <v>Rural Unrestricted Access</v>
      </c>
    </row>
    <row r="2288" spans="1:6" hidden="1" x14ac:dyDescent="0.25">
      <c r="A2288" s="2">
        <v>53</v>
      </c>
      <c r="B2288" s="2">
        <v>3</v>
      </c>
      <c r="C2288" s="2">
        <v>5</v>
      </c>
      <c r="D2288" s="2">
        <v>7</v>
      </c>
      <c r="E2288" s="2">
        <v>4.1029499999999997E-2</v>
      </c>
      <c r="F2288" t="str">
        <f t="shared" si="35"/>
        <v>Rural Unrestricted Access</v>
      </c>
    </row>
    <row r="2289" spans="1:6" hidden="1" x14ac:dyDescent="0.25">
      <c r="A2289" s="2">
        <v>53</v>
      </c>
      <c r="B2289" s="2">
        <v>3</v>
      </c>
      <c r="C2289" s="2">
        <v>5</v>
      </c>
      <c r="D2289" s="2">
        <v>8</v>
      </c>
      <c r="E2289" s="2">
        <v>5.7972200000000002E-2</v>
      </c>
      <c r="F2289" t="str">
        <f t="shared" si="35"/>
        <v>Rural Unrestricted Access</v>
      </c>
    </row>
    <row r="2290" spans="1:6" hidden="1" x14ac:dyDescent="0.25">
      <c r="A2290" s="2">
        <v>53</v>
      </c>
      <c r="B2290" s="2">
        <v>3</v>
      </c>
      <c r="C2290" s="2">
        <v>5</v>
      </c>
      <c r="D2290" s="2">
        <v>9</v>
      </c>
      <c r="E2290" s="2">
        <v>5.3471100000000001E-2</v>
      </c>
      <c r="F2290" t="str">
        <f t="shared" si="35"/>
        <v>Rural Unrestricted Access</v>
      </c>
    </row>
    <row r="2291" spans="1:6" hidden="1" x14ac:dyDescent="0.25">
      <c r="A2291" s="2">
        <v>53</v>
      </c>
      <c r="B2291" s="2">
        <v>3</v>
      </c>
      <c r="C2291" s="2">
        <v>5</v>
      </c>
      <c r="D2291" s="2">
        <v>10</v>
      </c>
      <c r="E2291" s="2">
        <v>5.2547799999999999E-2</v>
      </c>
      <c r="F2291" t="str">
        <f t="shared" si="35"/>
        <v>Rural Unrestricted Access</v>
      </c>
    </row>
    <row r="2292" spans="1:6" hidden="1" x14ac:dyDescent="0.25">
      <c r="A2292" s="2">
        <v>53</v>
      </c>
      <c r="B2292" s="2">
        <v>3</v>
      </c>
      <c r="C2292" s="2">
        <v>5</v>
      </c>
      <c r="D2292" s="2">
        <v>11</v>
      </c>
      <c r="E2292" s="2">
        <v>5.5060699999999997E-2</v>
      </c>
      <c r="F2292" t="str">
        <f t="shared" si="35"/>
        <v>Rural Unrestricted Access</v>
      </c>
    </row>
    <row r="2293" spans="1:6" hidden="1" x14ac:dyDescent="0.25">
      <c r="A2293" s="2">
        <v>53</v>
      </c>
      <c r="B2293" s="2">
        <v>3</v>
      </c>
      <c r="C2293" s="2">
        <v>5</v>
      </c>
      <c r="D2293" s="2">
        <v>12</v>
      </c>
      <c r="E2293" s="2">
        <v>5.7674099999999999E-2</v>
      </c>
      <c r="F2293" t="str">
        <f t="shared" si="35"/>
        <v>Rural Unrestricted Access</v>
      </c>
    </row>
    <row r="2294" spans="1:6" hidden="1" x14ac:dyDescent="0.25">
      <c r="A2294" s="2">
        <v>53</v>
      </c>
      <c r="B2294" s="2">
        <v>3</v>
      </c>
      <c r="C2294" s="2">
        <v>5</v>
      </c>
      <c r="D2294" s="2">
        <v>13</v>
      </c>
      <c r="E2294" s="2">
        <v>5.9142899999999998E-2</v>
      </c>
      <c r="F2294" t="str">
        <f t="shared" si="35"/>
        <v>Rural Unrestricted Access</v>
      </c>
    </row>
    <row r="2295" spans="1:6" hidden="1" x14ac:dyDescent="0.25">
      <c r="A2295" s="2">
        <v>53</v>
      </c>
      <c r="B2295" s="2">
        <v>3</v>
      </c>
      <c r="C2295" s="2">
        <v>5</v>
      </c>
      <c r="D2295" s="2">
        <v>14</v>
      </c>
      <c r="E2295" s="2">
        <v>6.0801899999999999E-2</v>
      </c>
      <c r="F2295" t="str">
        <f t="shared" si="35"/>
        <v>Rural Unrestricted Access</v>
      </c>
    </row>
    <row r="2296" spans="1:6" hidden="1" x14ac:dyDescent="0.25">
      <c r="A2296" s="2">
        <v>53</v>
      </c>
      <c r="B2296" s="2">
        <v>3</v>
      </c>
      <c r="C2296" s="2">
        <v>5</v>
      </c>
      <c r="D2296" s="2">
        <v>15</v>
      </c>
      <c r="E2296" s="2">
        <v>6.5298499999999995E-2</v>
      </c>
      <c r="F2296" t="str">
        <f t="shared" si="35"/>
        <v>Rural Unrestricted Access</v>
      </c>
    </row>
    <row r="2297" spans="1:6" hidden="1" x14ac:dyDescent="0.25">
      <c r="A2297" s="2">
        <v>53</v>
      </c>
      <c r="B2297" s="2">
        <v>3</v>
      </c>
      <c r="C2297" s="2">
        <v>5</v>
      </c>
      <c r="D2297" s="2">
        <v>16</v>
      </c>
      <c r="E2297" s="2">
        <v>7.2608199999999998E-2</v>
      </c>
      <c r="F2297" t="str">
        <f t="shared" si="35"/>
        <v>Rural Unrestricted Access</v>
      </c>
    </row>
    <row r="2298" spans="1:6" hidden="1" x14ac:dyDescent="0.25">
      <c r="A2298" s="2">
        <v>53</v>
      </c>
      <c r="B2298" s="2">
        <v>3</v>
      </c>
      <c r="C2298" s="2">
        <v>5</v>
      </c>
      <c r="D2298" s="2">
        <v>17</v>
      </c>
      <c r="E2298" s="2">
        <v>7.7381699999999998E-2</v>
      </c>
      <c r="F2298" t="str">
        <f t="shared" si="35"/>
        <v>Rural Unrestricted Access</v>
      </c>
    </row>
    <row r="2299" spans="1:6" hidden="1" x14ac:dyDescent="0.25">
      <c r="A2299" s="2">
        <v>53</v>
      </c>
      <c r="B2299" s="2">
        <v>3</v>
      </c>
      <c r="C2299" s="2">
        <v>5</v>
      </c>
      <c r="D2299" s="2">
        <v>18</v>
      </c>
      <c r="E2299" s="2">
        <v>7.5481599999999996E-2</v>
      </c>
      <c r="F2299" t="str">
        <f t="shared" si="35"/>
        <v>Rural Unrestricted Access</v>
      </c>
    </row>
    <row r="2300" spans="1:6" hidden="1" x14ac:dyDescent="0.25">
      <c r="A2300" s="2">
        <v>53</v>
      </c>
      <c r="B2300" s="2">
        <v>3</v>
      </c>
      <c r="C2300" s="2">
        <v>5</v>
      </c>
      <c r="D2300" s="2">
        <v>19</v>
      </c>
      <c r="E2300" s="2">
        <v>5.8705899999999998E-2</v>
      </c>
      <c r="F2300" t="str">
        <f t="shared" si="35"/>
        <v>Rural Unrestricted Access</v>
      </c>
    </row>
    <row r="2301" spans="1:6" hidden="1" x14ac:dyDescent="0.25">
      <c r="A2301" s="2">
        <v>53</v>
      </c>
      <c r="B2301" s="2">
        <v>3</v>
      </c>
      <c r="C2301" s="2">
        <v>5</v>
      </c>
      <c r="D2301" s="2">
        <v>20</v>
      </c>
      <c r="E2301" s="2">
        <v>4.3986400000000002E-2</v>
      </c>
      <c r="F2301" t="str">
        <f t="shared" si="35"/>
        <v>Rural Unrestricted Access</v>
      </c>
    </row>
    <row r="2302" spans="1:6" hidden="1" x14ac:dyDescent="0.25">
      <c r="A2302" s="2">
        <v>53</v>
      </c>
      <c r="B2302" s="2">
        <v>3</v>
      </c>
      <c r="C2302" s="2">
        <v>5</v>
      </c>
      <c r="D2302" s="2">
        <v>21</v>
      </c>
      <c r="E2302" s="2">
        <v>3.5730900000000003E-2</v>
      </c>
      <c r="F2302" t="str">
        <f t="shared" si="35"/>
        <v>Rural Unrestricted Access</v>
      </c>
    </row>
    <row r="2303" spans="1:6" hidden="1" x14ac:dyDescent="0.25">
      <c r="A2303" s="2">
        <v>53</v>
      </c>
      <c r="B2303" s="2">
        <v>3</v>
      </c>
      <c r="C2303" s="2">
        <v>5</v>
      </c>
      <c r="D2303" s="2">
        <v>22</v>
      </c>
      <c r="E2303" s="2">
        <v>3.0742800000000001E-2</v>
      </c>
      <c r="F2303" t="str">
        <f t="shared" si="35"/>
        <v>Rural Unrestricted Access</v>
      </c>
    </row>
    <row r="2304" spans="1:6" hidden="1" x14ac:dyDescent="0.25">
      <c r="A2304" s="2">
        <v>53</v>
      </c>
      <c r="B2304" s="2">
        <v>3</v>
      </c>
      <c r="C2304" s="2">
        <v>5</v>
      </c>
      <c r="D2304" s="2">
        <v>23</v>
      </c>
      <c r="E2304" s="2">
        <v>2.3852100000000001E-2</v>
      </c>
      <c r="F2304" t="str">
        <f t="shared" si="35"/>
        <v>Rural Unrestricted Access</v>
      </c>
    </row>
    <row r="2305" spans="1:6" hidden="1" x14ac:dyDescent="0.25">
      <c r="A2305" s="2">
        <v>53</v>
      </c>
      <c r="B2305" s="2">
        <v>3</v>
      </c>
      <c r="C2305" s="2">
        <v>5</v>
      </c>
      <c r="D2305" s="2">
        <v>24</v>
      </c>
      <c r="E2305" s="2">
        <v>1.7317699999999998E-2</v>
      </c>
      <c r="F2305" t="str">
        <f t="shared" si="35"/>
        <v>Rural Unrestricted Access</v>
      </c>
    </row>
    <row r="2306" spans="1:6" hidden="1" x14ac:dyDescent="0.25">
      <c r="A2306" s="2">
        <v>53</v>
      </c>
      <c r="B2306" s="2">
        <v>4</v>
      </c>
      <c r="C2306" s="2">
        <v>2</v>
      </c>
      <c r="D2306" s="2">
        <v>1</v>
      </c>
      <c r="E2306" s="2">
        <v>2.1473900000000001E-2</v>
      </c>
      <c r="F2306" t="str">
        <f t="shared" ref="F2306:F2369" si="36">IF(B2306=$G$2,$H$2,IF(B2306=$G$3,$H$3,IF(B2306=$G$4,$H$4,IF(B2306=$G$5,$H$5,IF(B2306=$G$6,$H$6,"other")))))</f>
        <v>Urban Restricted Access</v>
      </c>
    </row>
    <row r="2307" spans="1:6" hidden="1" x14ac:dyDescent="0.25">
      <c r="A2307" s="2">
        <v>53</v>
      </c>
      <c r="B2307" s="2">
        <v>4</v>
      </c>
      <c r="C2307" s="2">
        <v>2</v>
      </c>
      <c r="D2307" s="2">
        <v>2</v>
      </c>
      <c r="E2307" s="2">
        <v>1.44428E-2</v>
      </c>
      <c r="F2307" t="str">
        <f t="shared" si="36"/>
        <v>Urban Restricted Access</v>
      </c>
    </row>
    <row r="2308" spans="1:6" hidden="1" x14ac:dyDescent="0.25">
      <c r="A2308" s="2">
        <v>53</v>
      </c>
      <c r="B2308" s="2">
        <v>4</v>
      </c>
      <c r="C2308" s="2">
        <v>2</v>
      </c>
      <c r="D2308" s="2">
        <v>3</v>
      </c>
      <c r="E2308" s="2">
        <v>1.09684E-2</v>
      </c>
      <c r="F2308" t="str">
        <f t="shared" si="36"/>
        <v>Urban Restricted Access</v>
      </c>
    </row>
    <row r="2309" spans="1:6" hidden="1" x14ac:dyDescent="0.25">
      <c r="A2309" s="2">
        <v>53</v>
      </c>
      <c r="B2309" s="2">
        <v>4</v>
      </c>
      <c r="C2309" s="2">
        <v>2</v>
      </c>
      <c r="D2309" s="2">
        <v>4</v>
      </c>
      <c r="E2309" s="2">
        <v>7.4945100000000002E-3</v>
      </c>
      <c r="F2309" t="str">
        <f t="shared" si="36"/>
        <v>Urban Restricted Access</v>
      </c>
    </row>
    <row r="2310" spans="1:6" hidden="1" x14ac:dyDescent="0.25">
      <c r="A2310" s="2">
        <v>53</v>
      </c>
      <c r="B2310" s="2">
        <v>4</v>
      </c>
      <c r="C2310" s="2">
        <v>2</v>
      </c>
      <c r="D2310" s="2">
        <v>5</v>
      </c>
      <c r="E2310" s="2">
        <v>6.8385499999999997E-3</v>
      </c>
      <c r="F2310" t="str">
        <f t="shared" si="36"/>
        <v>Urban Restricted Access</v>
      </c>
    </row>
    <row r="2311" spans="1:6" hidden="1" x14ac:dyDescent="0.25">
      <c r="A2311" s="2">
        <v>53</v>
      </c>
      <c r="B2311" s="2">
        <v>4</v>
      </c>
      <c r="C2311" s="2">
        <v>2</v>
      </c>
      <c r="D2311" s="2">
        <v>6</v>
      </c>
      <c r="E2311" s="2">
        <v>1.03588E-2</v>
      </c>
      <c r="F2311" t="str">
        <f t="shared" si="36"/>
        <v>Urban Restricted Access</v>
      </c>
    </row>
    <row r="2312" spans="1:6" hidden="1" x14ac:dyDescent="0.25">
      <c r="A2312" s="2">
        <v>53</v>
      </c>
      <c r="B2312" s="2">
        <v>4</v>
      </c>
      <c r="C2312" s="2">
        <v>2</v>
      </c>
      <c r="D2312" s="2">
        <v>7</v>
      </c>
      <c r="E2312" s="2">
        <v>1.84304E-2</v>
      </c>
      <c r="F2312" t="str">
        <f t="shared" si="36"/>
        <v>Urban Restricted Access</v>
      </c>
    </row>
    <row r="2313" spans="1:6" hidden="1" x14ac:dyDescent="0.25">
      <c r="A2313" s="2">
        <v>53</v>
      </c>
      <c r="B2313" s="2">
        <v>4</v>
      </c>
      <c r="C2313" s="2">
        <v>2</v>
      </c>
      <c r="D2313" s="2">
        <v>8</v>
      </c>
      <c r="E2313" s="2">
        <v>2.6811700000000001E-2</v>
      </c>
      <c r="F2313" t="str">
        <f t="shared" si="36"/>
        <v>Urban Restricted Access</v>
      </c>
    </row>
    <row r="2314" spans="1:6" hidden="1" x14ac:dyDescent="0.25">
      <c r="A2314" s="2">
        <v>53</v>
      </c>
      <c r="B2314" s="2">
        <v>4</v>
      </c>
      <c r="C2314" s="2">
        <v>2</v>
      </c>
      <c r="D2314" s="2">
        <v>9</v>
      </c>
      <c r="E2314" s="2">
        <v>3.6385199999999999E-2</v>
      </c>
      <c r="F2314" t="str">
        <f t="shared" si="36"/>
        <v>Urban Restricted Access</v>
      </c>
    </row>
    <row r="2315" spans="1:6" hidden="1" x14ac:dyDescent="0.25">
      <c r="A2315" s="2">
        <v>53</v>
      </c>
      <c r="B2315" s="2">
        <v>4</v>
      </c>
      <c r="C2315" s="2">
        <v>2</v>
      </c>
      <c r="D2315" s="2">
        <v>10</v>
      </c>
      <c r="E2315" s="2">
        <v>4.7540699999999998E-2</v>
      </c>
      <c r="F2315" t="str">
        <f t="shared" si="36"/>
        <v>Urban Restricted Access</v>
      </c>
    </row>
    <row r="2316" spans="1:6" hidden="1" x14ac:dyDescent="0.25">
      <c r="A2316" s="2">
        <v>53</v>
      </c>
      <c r="B2316" s="2">
        <v>4</v>
      </c>
      <c r="C2316" s="2">
        <v>2</v>
      </c>
      <c r="D2316" s="2">
        <v>11</v>
      </c>
      <c r="E2316" s="2">
        <v>5.7466400000000001E-2</v>
      </c>
      <c r="F2316" t="str">
        <f t="shared" si="36"/>
        <v>Urban Restricted Access</v>
      </c>
    </row>
    <row r="2317" spans="1:6" hidden="1" x14ac:dyDescent="0.25">
      <c r="A2317" s="2">
        <v>53</v>
      </c>
      <c r="B2317" s="2">
        <v>4</v>
      </c>
      <c r="C2317" s="2">
        <v>2</v>
      </c>
      <c r="D2317" s="2">
        <v>12</v>
      </c>
      <c r="E2317" s="2">
        <v>6.50786E-2</v>
      </c>
      <c r="F2317" t="str">
        <f t="shared" si="36"/>
        <v>Urban Restricted Access</v>
      </c>
    </row>
    <row r="2318" spans="1:6" hidden="1" x14ac:dyDescent="0.25">
      <c r="A2318" s="2">
        <v>53</v>
      </c>
      <c r="B2318" s="2">
        <v>4</v>
      </c>
      <c r="C2318" s="2">
        <v>2</v>
      </c>
      <c r="D2318" s="2">
        <v>13</v>
      </c>
      <c r="E2318" s="2">
        <v>7.1322800000000006E-2</v>
      </c>
      <c r="F2318" t="str">
        <f t="shared" si="36"/>
        <v>Urban Restricted Access</v>
      </c>
    </row>
    <row r="2319" spans="1:6" hidden="1" x14ac:dyDescent="0.25">
      <c r="A2319" s="2">
        <v>53</v>
      </c>
      <c r="B2319" s="2">
        <v>4</v>
      </c>
      <c r="C2319" s="2">
        <v>2</v>
      </c>
      <c r="D2319" s="2">
        <v>14</v>
      </c>
      <c r="E2319" s="2">
        <v>7.1491700000000005E-2</v>
      </c>
      <c r="F2319" t="str">
        <f t="shared" si="36"/>
        <v>Urban Restricted Access</v>
      </c>
    </row>
    <row r="2320" spans="1:6" hidden="1" x14ac:dyDescent="0.25">
      <c r="A2320" s="2">
        <v>53</v>
      </c>
      <c r="B2320" s="2">
        <v>4</v>
      </c>
      <c r="C2320" s="2">
        <v>2</v>
      </c>
      <c r="D2320" s="2">
        <v>15</v>
      </c>
      <c r="E2320" s="2">
        <v>7.1722599999999997E-2</v>
      </c>
      <c r="F2320" t="str">
        <f t="shared" si="36"/>
        <v>Urban Restricted Access</v>
      </c>
    </row>
    <row r="2321" spans="1:6" hidden="1" x14ac:dyDescent="0.25">
      <c r="A2321" s="2">
        <v>53</v>
      </c>
      <c r="B2321" s="2">
        <v>4</v>
      </c>
      <c r="C2321" s="2">
        <v>2</v>
      </c>
      <c r="D2321" s="2">
        <v>16</v>
      </c>
      <c r="E2321" s="2">
        <v>7.2006100000000003E-2</v>
      </c>
      <c r="F2321" t="str">
        <f t="shared" si="36"/>
        <v>Urban Restricted Access</v>
      </c>
    </row>
    <row r="2322" spans="1:6" hidden="1" x14ac:dyDescent="0.25">
      <c r="A2322" s="2">
        <v>53</v>
      </c>
      <c r="B2322" s="2">
        <v>4</v>
      </c>
      <c r="C2322" s="2">
        <v>2</v>
      </c>
      <c r="D2322" s="2">
        <v>17</v>
      </c>
      <c r="E2322" s="2">
        <v>7.1148699999999995E-2</v>
      </c>
      <c r="F2322" t="str">
        <f t="shared" si="36"/>
        <v>Urban Restricted Access</v>
      </c>
    </row>
    <row r="2323" spans="1:6" hidden="1" x14ac:dyDescent="0.25">
      <c r="A2323" s="2">
        <v>53</v>
      </c>
      <c r="B2323" s="2">
        <v>4</v>
      </c>
      <c r="C2323" s="2">
        <v>2</v>
      </c>
      <c r="D2323" s="2">
        <v>18</v>
      </c>
      <c r="E2323" s="2">
        <v>6.7887400000000001E-2</v>
      </c>
      <c r="F2323" t="str">
        <f t="shared" si="36"/>
        <v>Urban Restricted Access</v>
      </c>
    </row>
    <row r="2324" spans="1:6" hidden="1" x14ac:dyDescent="0.25">
      <c r="A2324" s="2">
        <v>53</v>
      </c>
      <c r="B2324" s="2">
        <v>4</v>
      </c>
      <c r="C2324" s="2">
        <v>2</v>
      </c>
      <c r="D2324" s="2">
        <v>19</v>
      </c>
      <c r="E2324" s="2">
        <v>6.1771800000000002E-2</v>
      </c>
      <c r="F2324" t="str">
        <f t="shared" si="36"/>
        <v>Urban Restricted Access</v>
      </c>
    </row>
    <row r="2325" spans="1:6" hidden="1" x14ac:dyDescent="0.25">
      <c r="A2325" s="2">
        <v>53</v>
      </c>
      <c r="B2325" s="2">
        <v>4</v>
      </c>
      <c r="C2325" s="2">
        <v>2</v>
      </c>
      <c r="D2325" s="2">
        <v>20</v>
      </c>
      <c r="E2325" s="2">
        <v>5.1688199999999997E-2</v>
      </c>
      <c r="F2325" t="str">
        <f t="shared" si="36"/>
        <v>Urban Restricted Access</v>
      </c>
    </row>
    <row r="2326" spans="1:6" hidden="1" x14ac:dyDescent="0.25">
      <c r="A2326" s="2">
        <v>53</v>
      </c>
      <c r="B2326" s="2">
        <v>4</v>
      </c>
      <c r="C2326" s="2">
        <v>2</v>
      </c>
      <c r="D2326" s="2">
        <v>21</v>
      </c>
      <c r="E2326" s="2">
        <v>4.2865800000000003E-2</v>
      </c>
      <c r="F2326" t="str">
        <f t="shared" si="36"/>
        <v>Urban Restricted Access</v>
      </c>
    </row>
    <row r="2327" spans="1:6" hidden="1" x14ac:dyDescent="0.25">
      <c r="A2327" s="2">
        <v>53</v>
      </c>
      <c r="B2327" s="2">
        <v>4</v>
      </c>
      <c r="C2327" s="2">
        <v>2</v>
      </c>
      <c r="D2327" s="2">
        <v>22</v>
      </c>
      <c r="E2327" s="2">
        <v>3.80302E-2</v>
      </c>
      <c r="F2327" t="str">
        <f t="shared" si="36"/>
        <v>Urban Restricted Access</v>
      </c>
    </row>
    <row r="2328" spans="1:6" hidden="1" x14ac:dyDescent="0.25">
      <c r="A2328" s="2">
        <v>53</v>
      </c>
      <c r="B2328" s="2">
        <v>4</v>
      </c>
      <c r="C2328" s="2">
        <v>2</v>
      </c>
      <c r="D2328" s="2">
        <v>23</v>
      </c>
      <c r="E2328" s="2">
        <v>3.2207199999999998E-2</v>
      </c>
      <c r="F2328" t="str">
        <f t="shared" si="36"/>
        <v>Urban Restricted Access</v>
      </c>
    </row>
    <row r="2329" spans="1:6" hidden="1" x14ac:dyDescent="0.25">
      <c r="A2329" s="2">
        <v>53</v>
      </c>
      <c r="B2329" s="2">
        <v>4</v>
      </c>
      <c r="C2329" s="2">
        <v>2</v>
      </c>
      <c r="D2329" s="2">
        <v>24</v>
      </c>
      <c r="E2329" s="2">
        <v>2.4567700000000001E-2</v>
      </c>
      <c r="F2329" t="str">
        <f t="shared" si="36"/>
        <v>Urban Restricted Access</v>
      </c>
    </row>
    <row r="2330" spans="1:6" hidden="1" x14ac:dyDescent="0.25">
      <c r="A2330" s="2">
        <v>53</v>
      </c>
      <c r="B2330" s="2">
        <v>4</v>
      </c>
      <c r="C2330" s="2">
        <v>5</v>
      </c>
      <c r="D2330" s="2">
        <v>1</v>
      </c>
      <c r="E2330" s="2">
        <v>9.8621100000000003E-3</v>
      </c>
      <c r="F2330" t="str">
        <f t="shared" si="36"/>
        <v>Urban Restricted Access</v>
      </c>
    </row>
    <row r="2331" spans="1:6" hidden="1" x14ac:dyDescent="0.25">
      <c r="A2331" s="2">
        <v>53</v>
      </c>
      <c r="B2331" s="2">
        <v>4</v>
      </c>
      <c r="C2331" s="2">
        <v>5</v>
      </c>
      <c r="D2331" s="2">
        <v>2</v>
      </c>
      <c r="E2331" s="2">
        <v>6.2724800000000004E-3</v>
      </c>
      <c r="F2331" t="str">
        <f t="shared" si="36"/>
        <v>Urban Restricted Access</v>
      </c>
    </row>
    <row r="2332" spans="1:6" hidden="1" x14ac:dyDescent="0.25">
      <c r="A2332" s="2">
        <v>53</v>
      </c>
      <c r="B2332" s="2">
        <v>4</v>
      </c>
      <c r="C2332" s="2">
        <v>5</v>
      </c>
      <c r="D2332" s="2">
        <v>3</v>
      </c>
      <c r="E2332" s="2">
        <v>5.0576700000000002E-3</v>
      </c>
      <c r="F2332" t="str">
        <f t="shared" si="36"/>
        <v>Urban Restricted Access</v>
      </c>
    </row>
    <row r="2333" spans="1:6" hidden="1" x14ac:dyDescent="0.25">
      <c r="A2333" s="2">
        <v>53</v>
      </c>
      <c r="B2333" s="2">
        <v>4</v>
      </c>
      <c r="C2333" s="2">
        <v>5</v>
      </c>
      <c r="D2333" s="2">
        <v>4</v>
      </c>
      <c r="E2333" s="2">
        <v>4.6668600000000001E-3</v>
      </c>
      <c r="F2333" t="str">
        <f t="shared" si="36"/>
        <v>Urban Restricted Access</v>
      </c>
    </row>
    <row r="2334" spans="1:6" hidden="1" x14ac:dyDescent="0.25">
      <c r="A2334" s="2">
        <v>53</v>
      </c>
      <c r="B2334" s="2">
        <v>4</v>
      </c>
      <c r="C2334" s="2">
        <v>5</v>
      </c>
      <c r="D2334" s="2">
        <v>5</v>
      </c>
      <c r="E2334" s="2">
        <v>6.9946899999999996E-3</v>
      </c>
      <c r="F2334" t="str">
        <f t="shared" si="36"/>
        <v>Urban Restricted Access</v>
      </c>
    </row>
    <row r="2335" spans="1:6" hidden="1" x14ac:dyDescent="0.25">
      <c r="A2335" s="2">
        <v>53</v>
      </c>
      <c r="B2335" s="2">
        <v>4</v>
      </c>
      <c r="C2335" s="2">
        <v>5</v>
      </c>
      <c r="D2335" s="2">
        <v>6</v>
      </c>
      <c r="E2335" s="2">
        <v>1.8494E-2</v>
      </c>
      <c r="F2335" t="str">
        <f t="shared" si="36"/>
        <v>Urban Restricted Access</v>
      </c>
    </row>
    <row r="2336" spans="1:6" hidden="1" x14ac:dyDescent="0.25">
      <c r="A2336" s="2">
        <v>53</v>
      </c>
      <c r="B2336" s="2">
        <v>4</v>
      </c>
      <c r="C2336" s="2">
        <v>5</v>
      </c>
      <c r="D2336" s="2">
        <v>7</v>
      </c>
      <c r="E2336" s="2">
        <v>4.5956499999999997E-2</v>
      </c>
      <c r="F2336" t="str">
        <f t="shared" si="36"/>
        <v>Urban Restricted Access</v>
      </c>
    </row>
    <row r="2337" spans="1:6" hidden="1" x14ac:dyDescent="0.25">
      <c r="A2337" s="2">
        <v>53</v>
      </c>
      <c r="B2337" s="2">
        <v>4</v>
      </c>
      <c r="C2337" s="2">
        <v>5</v>
      </c>
      <c r="D2337" s="2">
        <v>8</v>
      </c>
      <c r="E2337" s="2">
        <v>6.9644399999999995E-2</v>
      </c>
      <c r="F2337" t="str">
        <f t="shared" si="36"/>
        <v>Urban Restricted Access</v>
      </c>
    </row>
    <row r="2338" spans="1:6" hidden="1" x14ac:dyDescent="0.25">
      <c r="A2338" s="2">
        <v>53</v>
      </c>
      <c r="B2338" s="2">
        <v>4</v>
      </c>
      <c r="C2338" s="2">
        <v>5</v>
      </c>
      <c r="D2338" s="2">
        <v>9</v>
      </c>
      <c r="E2338" s="2">
        <v>6.0827899999999997E-2</v>
      </c>
      <c r="F2338" t="str">
        <f t="shared" si="36"/>
        <v>Urban Restricted Access</v>
      </c>
    </row>
    <row r="2339" spans="1:6" hidden="1" x14ac:dyDescent="0.25">
      <c r="A2339" s="2">
        <v>53</v>
      </c>
      <c r="B2339" s="2">
        <v>4</v>
      </c>
      <c r="C2339" s="2">
        <v>5</v>
      </c>
      <c r="D2339" s="2">
        <v>10</v>
      </c>
      <c r="E2339" s="2">
        <v>5.0286200000000003E-2</v>
      </c>
      <c r="F2339" t="str">
        <f t="shared" si="36"/>
        <v>Urban Restricted Access</v>
      </c>
    </row>
    <row r="2340" spans="1:6" hidden="1" x14ac:dyDescent="0.25">
      <c r="A2340" s="2">
        <v>53</v>
      </c>
      <c r="B2340" s="2">
        <v>4</v>
      </c>
      <c r="C2340" s="2">
        <v>5</v>
      </c>
      <c r="D2340" s="2">
        <v>11</v>
      </c>
      <c r="E2340" s="2">
        <v>4.9935100000000003E-2</v>
      </c>
      <c r="F2340" t="str">
        <f t="shared" si="36"/>
        <v>Urban Restricted Access</v>
      </c>
    </row>
    <row r="2341" spans="1:6" hidden="1" x14ac:dyDescent="0.25">
      <c r="A2341" s="2">
        <v>53</v>
      </c>
      <c r="B2341" s="2">
        <v>4</v>
      </c>
      <c r="C2341" s="2">
        <v>5</v>
      </c>
      <c r="D2341" s="2">
        <v>12</v>
      </c>
      <c r="E2341" s="2">
        <v>5.4365400000000001E-2</v>
      </c>
      <c r="F2341" t="str">
        <f t="shared" si="36"/>
        <v>Urban Restricted Access</v>
      </c>
    </row>
    <row r="2342" spans="1:6" hidden="1" x14ac:dyDescent="0.25">
      <c r="A2342" s="2">
        <v>53</v>
      </c>
      <c r="B2342" s="2">
        <v>4</v>
      </c>
      <c r="C2342" s="2">
        <v>5</v>
      </c>
      <c r="D2342" s="2">
        <v>13</v>
      </c>
      <c r="E2342" s="2">
        <v>5.7646200000000002E-2</v>
      </c>
      <c r="F2342" t="str">
        <f t="shared" si="36"/>
        <v>Urban Restricted Access</v>
      </c>
    </row>
    <row r="2343" spans="1:6" hidden="1" x14ac:dyDescent="0.25">
      <c r="A2343" s="2">
        <v>53</v>
      </c>
      <c r="B2343" s="2">
        <v>4</v>
      </c>
      <c r="C2343" s="2">
        <v>5</v>
      </c>
      <c r="D2343" s="2">
        <v>14</v>
      </c>
      <c r="E2343" s="2">
        <v>5.8031899999999997E-2</v>
      </c>
      <c r="F2343" t="str">
        <f t="shared" si="36"/>
        <v>Urban Restricted Access</v>
      </c>
    </row>
    <row r="2344" spans="1:6" hidden="1" x14ac:dyDescent="0.25">
      <c r="A2344" s="2">
        <v>53</v>
      </c>
      <c r="B2344" s="2">
        <v>4</v>
      </c>
      <c r="C2344" s="2">
        <v>5</v>
      </c>
      <c r="D2344" s="2">
        <v>15</v>
      </c>
      <c r="E2344" s="2">
        <v>6.2255400000000002E-2</v>
      </c>
      <c r="F2344" t="str">
        <f t="shared" si="36"/>
        <v>Urban Restricted Access</v>
      </c>
    </row>
    <row r="2345" spans="1:6" hidden="1" x14ac:dyDescent="0.25">
      <c r="A2345" s="2">
        <v>53</v>
      </c>
      <c r="B2345" s="2">
        <v>4</v>
      </c>
      <c r="C2345" s="2">
        <v>5</v>
      </c>
      <c r="D2345" s="2">
        <v>16</v>
      </c>
      <c r="E2345" s="2">
        <v>7.1004899999999996E-2</v>
      </c>
      <c r="F2345" t="str">
        <f t="shared" si="36"/>
        <v>Urban Restricted Access</v>
      </c>
    </row>
    <row r="2346" spans="1:6" hidden="1" x14ac:dyDescent="0.25">
      <c r="A2346" s="2">
        <v>53</v>
      </c>
      <c r="B2346" s="2">
        <v>4</v>
      </c>
      <c r="C2346" s="2">
        <v>5</v>
      </c>
      <c r="D2346" s="2">
        <v>17</v>
      </c>
      <c r="E2346" s="2">
        <v>7.6972499999999999E-2</v>
      </c>
      <c r="F2346" t="str">
        <f t="shared" si="36"/>
        <v>Urban Restricted Access</v>
      </c>
    </row>
    <row r="2347" spans="1:6" hidden="1" x14ac:dyDescent="0.25">
      <c r="A2347" s="2">
        <v>53</v>
      </c>
      <c r="B2347" s="2">
        <v>4</v>
      </c>
      <c r="C2347" s="2">
        <v>5</v>
      </c>
      <c r="D2347" s="2">
        <v>18</v>
      </c>
      <c r="E2347" s="2">
        <v>7.7432000000000001E-2</v>
      </c>
      <c r="F2347" t="str">
        <f t="shared" si="36"/>
        <v>Urban Restricted Access</v>
      </c>
    </row>
    <row r="2348" spans="1:6" hidden="1" x14ac:dyDescent="0.25">
      <c r="A2348" s="2">
        <v>53</v>
      </c>
      <c r="B2348" s="2">
        <v>4</v>
      </c>
      <c r="C2348" s="2">
        <v>5</v>
      </c>
      <c r="D2348" s="2">
        <v>19</v>
      </c>
      <c r="E2348" s="2">
        <v>5.9783000000000003E-2</v>
      </c>
      <c r="F2348" t="str">
        <f t="shared" si="36"/>
        <v>Urban Restricted Access</v>
      </c>
    </row>
    <row r="2349" spans="1:6" hidden="1" x14ac:dyDescent="0.25">
      <c r="A2349" s="2">
        <v>53</v>
      </c>
      <c r="B2349" s="2">
        <v>4</v>
      </c>
      <c r="C2349" s="2">
        <v>5</v>
      </c>
      <c r="D2349" s="2">
        <v>20</v>
      </c>
      <c r="E2349" s="2">
        <v>4.4392300000000003E-2</v>
      </c>
      <c r="F2349" t="str">
        <f t="shared" si="36"/>
        <v>Urban Restricted Access</v>
      </c>
    </row>
    <row r="2350" spans="1:6" hidden="1" x14ac:dyDescent="0.25">
      <c r="A2350" s="2">
        <v>53</v>
      </c>
      <c r="B2350" s="2">
        <v>4</v>
      </c>
      <c r="C2350" s="2">
        <v>5</v>
      </c>
      <c r="D2350" s="2">
        <v>21</v>
      </c>
      <c r="E2350" s="2">
        <v>3.54458E-2</v>
      </c>
      <c r="F2350" t="str">
        <f t="shared" si="36"/>
        <v>Urban Restricted Access</v>
      </c>
    </row>
    <row r="2351" spans="1:6" hidden="1" x14ac:dyDescent="0.25">
      <c r="A2351" s="2">
        <v>53</v>
      </c>
      <c r="B2351" s="2">
        <v>4</v>
      </c>
      <c r="C2351" s="2">
        <v>5</v>
      </c>
      <c r="D2351" s="2">
        <v>22</v>
      </c>
      <c r="E2351" s="2">
        <v>3.1823999999999998E-2</v>
      </c>
      <c r="F2351" t="str">
        <f t="shared" si="36"/>
        <v>Urban Restricted Access</v>
      </c>
    </row>
    <row r="2352" spans="1:6" hidden="1" x14ac:dyDescent="0.25">
      <c r="A2352" s="2">
        <v>53</v>
      </c>
      <c r="B2352" s="2">
        <v>4</v>
      </c>
      <c r="C2352" s="2">
        <v>5</v>
      </c>
      <c r="D2352" s="2">
        <v>23</v>
      </c>
      <c r="E2352" s="2">
        <v>2.4941899999999999E-2</v>
      </c>
      <c r="F2352" t="str">
        <f t="shared" si="36"/>
        <v>Urban Restricted Access</v>
      </c>
    </row>
    <row r="2353" spans="1:6" hidden="1" x14ac:dyDescent="0.25">
      <c r="A2353" s="2">
        <v>53</v>
      </c>
      <c r="B2353" s="2">
        <v>4</v>
      </c>
      <c r="C2353" s="2">
        <v>5</v>
      </c>
      <c r="D2353" s="2">
        <v>24</v>
      </c>
      <c r="E2353" s="2">
        <v>1.79068E-2</v>
      </c>
      <c r="F2353" t="str">
        <f t="shared" si="36"/>
        <v>Urban Restricted Access</v>
      </c>
    </row>
    <row r="2354" spans="1:6" hidden="1" x14ac:dyDescent="0.25">
      <c r="A2354" s="2">
        <v>53</v>
      </c>
      <c r="B2354" s="2">
        <v>5</v>
      </c>
      <c r="C2354" s="2">
        <v>2</v>
      </c>
      <c r="D2354" s="2">
        <v>1</v>
      </c>
      <c r="E2354" s="2">
        <v>2.1473900000000001E-2</v>
      </c>
      <c r="F2354" t="str">
        <f t="shared" si="36"/>
        <v>Urban Unrestricted Access</v>
      </c>
    </row>
    <row r="2355" spans="1:6" hidden="1" x14ac:dyDescent="0.25">
      <c r="A2355" s="2">
        <v>53</v>
      </c>
      <c r="B2355" s="2">
        <v>5</v>
      </c>
      <c r="C2355" s="2">
        <v>2</v>
      </c>
      <c r="D2355" s="2">
        <v>2</v>
      </c>
      <c r="E2355" s="2">
        <v>1.44428E-2</v>
      </c>
      <c r="F2355" t="str">
        <f t="shared" si="36"/>
        <v>Urban Unrestricted Access</v>
      </c>
    </row>
    <row r="2356" spans="1:6" hidden="1" x14ac:dyDescent="0.25">
      <c r="A2356" s="2">
        <v>53</v>
      </c>
      <c r="B2356" s="2">
        <v>5</v>
      </c>
      <c r="C2356" s="2">
        <v>2</v>
      </c>
      <c r="D2356" s="2">
        <v>3</v>
      </c>
      <c r="E2356" s="2">
        <v>1.09684E-2</v>
      </c>
      <c r="F2356" t="str">
        <f t="shared" si="36"/>
        <v>Urban Unrestricted Access</v>
      </c>
    </row>
    <row r="2357" spans="1:6" hidden="1" x14ac:dyDescent="0.25">
      <c r="A2357" s="2">
        <v>53</v>
      </c>
      <c r="B2357" s="2">
        <v>5</v>
      </c>
      <c r="C2357" s="2">
        <v>2</v>
      </c>
      <c r="D2357" s="2">
        <v>4</v>
      </c>
      <c r="E2357" s="2">
        <v>7.4945100000000002E-3</v>
      </c>
      <c r="F2357" t="str">
        <f t="shared" si="36"/>
        <v>Urban Unrestricted Access</v>
      </c>
    </row>
    <row r="2358" spans="1:6" hidden="1" x14ac:dyDescent="0.25">
      <c r="A2358" s="2">
        <v>53</v>
      </c>
      <c r="B2358" s="2">
        <v>5</v>
      </c>
      <c r="C2358" s="2">
        <v>2</v>
      </c>
      <c r="D2358" s="2">
        <v>5</v>
      </c>
      <c r="E2358" s="2">
        <v>6.8385499999999997E-3</v>
      </c>
      <c r="F2358" t="str">
        <f t="shared" si="36"/>
        <v>Urban Unrestricted Access</v>
      </c>
    </row>
    <row r="2359" spans="1:6" hidden="1" x14ac:dyDescent="0.25">
      <c r="A2359" s="2">
        <v>53</v>
      </c>
      <c r="B2359" s="2">
        <v>5</v>
      </c>
      <c r="C2359" s="2">
        <v>2</v>
      </c>
      <c r="D2359" s="2">
        <v>6</v>
      </c>
      <c r="E2359" s="2">
        <v>1.03588E-2</v>
      </c>
      <c r="F2359" t="str">
        <f t="shared" si="36"/>
        <v>Urban Unrestricted Access</v>
      </c>
    </row>
    <row r="2360" spans="1:6" hidden="1" x14ac:dyDescent="0.25">
      <c r="A2360" s="2">
        <v>53</v>
      </c>
      <c r="B2360" s="2">
        <v>5</v>
      </c>
      <c r="C2360" s="2">
        <v>2</v>
      </c>
      <c r="D2360" s="2">
        <v>7</v>
      </c>
      <c r="E2360" s="2">
        <v>1.84304E-2</v>
      </c>
      <c r="F2360" t="str">
        <f t="shared" si="36"/>
        <v>Urban Unrestricted Access</v>
      </c>
    </row>
    <row r="2361" spans="1:6" hidden="1" x14ac:dyDescent="0.25">
      <c r="A2361" s="2">
        <v>53</v>
      </c>
      <c r="B2361" s="2">
        <v>5</v>
      </c>
      <c r="C2361" s="2">
        <v>2</v>
      </c>
      <c r="D2361" s="2">
        <v>8</v>
      </c>
      <c r="E2361" s="2">
        <v>2.6811700000000001E-2</v>
      </c>
      <c r="F2361" t="str">
        <f t="shared" si="36"/>
        <v>Urban Unrestricted Access</v>
      </c>
    </row>
    <row r="2362" spans="1:6" hidden="1" x14ac:dyDescent="0.25">
      <c r="A2362" s="2">
        <v>53</v>
      </c>
      <c r="B2362" s="2">
        <v>5</v>
      </c>
      <c r="C2362" s="2">
        <v>2</v>
      </c>
      <c r="D2362" s="2">
        <v>9</v>
      </c>
      <c r="E2362" s="2">
        <v>3.6385199999999999E-2</v>
      </c>
      <c r="F2362" t="str">
        <f t="shared" si="36"/>
        <v>Urban Unrestricted Access</v>
      </c>
    </row>
    <row r="2363" spans="1:6" hidden="1" x14ac:dyDescent="0.25">
      <c r="A2363" s="2">
        <v>53</v>
      </c>
      <c r="B2363" s="2">
        <v>5</v>
      </c>
      <c r="C2363" s="2">
        <v>2</v>
      </c>
      <c r="D2363" s="2">
        <v>10</v>
      </c>
      <c r="E2363" s="2">
        <v>4.7540699999999998E-2</v>
      </c>
      <c r="F2363" t="str">
        <f t="shared" si="36"/>
        <v>Urban Unrestricted Access</v>
      </c>
    </row>
    <row r="2364" spans="1:6" hidden="1" x14ac:dyDescent="0.25">
      <c r="A2364" s="2">
        <v>53</v>
      </c>
      <c r="B2364" s="2">
        <v>5</v>
      </c>
      <c r="C2364" s="2">
        <v>2</v>
      </c>
      <c r="D2364" s="2">
        <v>11</v>
      </c>
      <c r="E2364" s="2">
        <v>5.7466400000000001E-2</v>
      </c>
      <c r="F2364" t="str">
        <f t="shared" si="36"/>
        <v>Urban Unrestricted Access</v>
      </c>
    </row>
    <row r="2365" spans="1:6" hidden="1" x14ac:dyDescent="0.25">
      <c r="A2365" s="2">
        <v>53</v>
      </c>
      <c r="B2365" s="2">
        <v>5</v>
      </c>
      <c r="C2365" s="2">
        <v>2</v>
      </c>
      <c r="D2365" s="2">
        <v>12</v>
      </c>
      <c r="E2365" s="2">
        <v>6.50786E-2</v>
      </c>
      <c r="F2365" t="str">
        <f t="shared" si="36"/>
        <v>Urban Unrestricted Access</v>
      </c>
    </row>
    <row r="2366" spans="1:6" hidden="1" x14ac:dyDescent="0.25">
      <c r="A2366" s="2">
        <v>53</v>
      </c>
      <c r="B2366" s="2">
        <v>5</v>
      </c>
      <c r="C2366" s="2">
        <v>2</v>
      </c>
      <c r="D2366" s="2">
        <v>13</v>
      </c>
      <c r="E2366" s="2">
        <v>7.1322800000000006E-2</v>
      </c>
      <c r="F2366" t="str">
        <f t="shared" si="36"/>
        <v>Urban Unrestricted Access</v>
      </c>
    </row>
    <row r="2367" spans="1:6" hidden="1" x14ac:dyDescent="0.25">
      <c r="A2367" s="2">
        <v>53</v>
      </c>
      <c r="B2367" s="2">
        <v>5</v>
      </c>
      <c r="C2367" s="2">
        <v>2</v>
      </c>
      <c r="D2367" s="2">
        <v>14</v>
      </c>
      <c r="E2367" s="2">
        <v>7.1491700000000005E-2</v>
      </c>
      <c r="F2367" t="str">
        <f t="shared" si="36"/>
        <v>Urban Unrestricted Access</v>
      </c>
    </row>
    <row r="2368" spans="1:6" hidden="1" x14ac:dyDescent="0.25">
      <c r="A2368" s="2">
        <v>53</v>
      </c>
      <c r="B2368" s="2">
        <v>5</v>
      </c>
      <c r="C2368" s="2">
        <v>2</v>
      </c>
      <c r="D2368" s="2">
        <v>15</v>
      </c>
      <c r="E2368" s="2">
        <v>7.1722599999999997E-2</v>
      </c>
      <c r="F2368" t="str">
        <f t="shared" si="36"/>
        <v>Urban Unrestricted Access</v>
      </c>
    </row>
    <row r="2369" spans="1:6" hidden="1" x14ac:dyDescent="0.25">
      <c r="A2369" s="2">
        <v>53</v>
      </c>
      <c r="B2369" s="2">
        <v>5</v>
      </c>
      <c r="C2369" s="2">
        <v>2</v>
      </c>
      <c r="D2369" s="2">
        <v>16</v>
      </c>
      <c r="E2369" s="2">
        <v>7.2006100000000003E-2</v>
      </c>
      <c r="F2369" t="str">
        <f t="shared" si="36"/>
        <v>Urban Unrestricted Access</v>
      </c>
    </row>
    <row r="2370" spans="1:6" hidden="1" x14ac:dyDescent="0.25">
      <c r="A2370" s="2">
        <v>53</v>
      </c>
      <c r="B2370" s="2">
        <v>5</v>
      </c>
      <c r="C2370" s="2">
        <v>2</v>
      </c>
      <c r="D2370" s="2">
        <v>17</v>
      </c>
      <c r="E2370" s="2">
        <v>7.1148699999999995E-2</v>
      </c>
      <c r="F2370" t="str">
        <f t="shared" ref="F2370:F2433" si="37">IF(B2370=$G$2,$H$2,IF(B2370=$G$3,$H$3,IF(B2370=$G$4,$H$4,IF(B2370=$G$5,$H$5,IF(B2370=$G$6,$H$6,"other")))))</f>
        <v>Urban Unrestricted Access</v>
      </c>
    </row>
    <row r="2371" spans="1:6" hidden="1" x14ac:dyDescent="0.25">
      <c r="A2371" s="2">
        <v>53</v>
      </c>
      <c r="B2371" s="2">
        <v>5</v>
      </c>
      <c r="C2371" s="2">
        <v>2</v>
      </c>
      <c r="D2371" s="2">
        <v>18</v>
      </c>
      <c r="E2371" s="2">
        <v>6.7887400000000001E-2</v>
      </c>
      <c r="F2371" t="str">
        <f t="shared" si="37"/>
        <v>Urban Unrestricted Access</v>
      </c>
    </row>
    <row r="2372" spans="1:6" hidden="1" x14ac:dyDescent="0.25">
      <c r="A2372" s="2">
        <v>53</v>
      </c>
      <c r="B2372" s="2">
        <v>5</v>
      </c>
      <c r="C2372" s="2">
        <v>2</v>
      </c>
      <c r="D2372" s="2">
        <v>19</v>
      </c>
      <c r="E2372" s="2">
        <v>6.1771800000000002E-2</v>
      </c>
      <c r="F2372" t="str">
        <f t="shared" si="37"/>
        <v>Urban Unrestricted Access</v>
      </c>
    </row>
    <row r="2373" spans="1:6" hidden="1" x14ac:dyDescent="0.25">
      <c r="A2373" s="2">
        <v>53</v>
      </c>
      <c r="B2373" s="2">
        <v>5</v>
      </c>
      <c r="C2373" s="2">
        <v>2</v>
      </c>
      <c r="D2373" s="2">
        <v>20</v>
      </c>
      <c r="E2373" s="2">
        <v>5.1688199999999997E-2</v>
      </c>
      <c r="F2373" t="str">
        <f t="shared" si="37"/>
        <v>Urban Unrestricted Access</v>
      </c>
    </row>
    <row r="2374" spans="1:6" hidden="1" x14ac:dyDescent="0.25">
      <c r="A2374" s="2">
        <v>53</v>
      </c>
      <c r="B2374" s="2">
        <v>5</v>
      </c>
      <c r="C2374" s="2">
        <v>2</v>
      </c>
      <c r="D2374" s="2">
        <v>21</v>
      </c>
      <c r="E2374" s="2">
        <v>4.2865800000000003E-2</v>
      </c>
      <c r="F2374" t="str">
        <f t="shared" si="37"/>
        <v>Urban Unrestricted Access</v>
      </c>
    </row>
    <row r="2375" spans="1:6" hidden="1" x14ac:dyDescent="0.25">
      <c r="A2375" s="2">
        <v>53</v>
      </c>
      <c r="B2375" s="2">
        <v>5</v>
      </c>
      <c r="C2375" s="2">
        <v>2</v>
      </c>
      <c r="D2375" s="2">
        <v>22</v>
      </c>
      <c r="E2375" s="2">
        <v>3.80302E-2</v>
      </c>
      <c r="F2375" t="str">
        <f t="shared" si="37"/>
        <v>Urban Unrestricted Access</v>
      </c>
    </row>
    <row r="2376" spans="1:6" hidden="1" x14ac:dyDescent="0.25">
      <c r="A2376" s="2">
        <v>53</v>
      </c>
      <c r="B2376" s="2">
        <v>5</v>
      </c>
      <c r="C2376" s="2">
        <v>2</v>
      </c>
      <c r="D2376" s="2">
        <v>23</v>
      </c>
      <c r="E2376" s="2">
        <v>3.2207199999999998E-2</v>
      </c>
      <c r="F2376" t="str">
        <f t="shared" si="37"/>
        <v>Urban Unrestricted Access</v>
      </c>
    </row>
    <row r="2377" spans="1:6" hidden="1" x14ac:dyDescent="0.25">
      <c r="A2377" s="2">
        <v>53</v>
      </c>
      <c r="B2377" s="2">
        <v>5</v>
      </c>
      <c r="C2377" s="2">
        <v>2</v>
      </c>
      <c r="D2377" s="2">
        <v>24</v>
      </c>
      <c r="E2377" s="2">
        <v>2.4567700000000001E-2</v>
      </c>
      <c r="F2377" t="str">
        <f t="shared" si="37"/>
        <v>Urban Unrestricted Access</v>
      </c>
    </row>
    <row r="2378" spans="1:6" x14ac:dyDescent="0.25">
      <c r="A2378" s="2">
        <v>53</v>
      </c>
      <c r="B2378" s="2">
        <v>5</v>
      </c>
      <c r="C2378" s="2">
        <v>5</v>
      </c>
      <c r="D2378" s="2">
        <v>1</v>
      </c>
      <c r="E2378" s="2">
        <v>9.8621100000000003E-3</v>
      </c>
      <c r="F2378" t="str">
        <f t="shared" si="37"/>
        <v>Urban Unrestricted Access</v>
      </c>
    </row>
    <row r="2379" spans="1:6" x14ac:dyDescent="0.25">
      <c r="A2379" s="2">
        <v>53</v>
      </c>
      <c r="B2379" s="2">
        <v>5</v>
      </c>
      <c r="C2379" s="2">
        <v>5</v>
      </c>
      <c r="D2379" s="2">
        <v>2</v>
      </c>
      <c r="E2379" s="2">
        <v>6.2724800000000004E-3</v>
      </c>
      <c r="F2379" t="str">
        <f t="shared" si="37"/>
        <v>Urban Unrestricted Access</v>
      </c>
    </row>
    <row r="2380" spans="1:6" x14ac:dyDescent="0.25">
      <c r="A2380" s="2">
        <v>53</v>
      </c>
      <c r="B2380" s="2">
        <v>5</v>
      </c>
      <c r="C2380" s="2">
        <v>5</v>
      </c>
      <c r="D2380" s="2">
        <v>3</v>
      </c>
      <c r="E2380" s="2">
        <v>5.0576700000000002E-3</v>
      </c>
      <c r="F2380" t="str">
        <f t="shared" si="37"/>
        <v>Urban Unrestricted Access</v>
      </c>
    </row>
    <row r="2381" spans="1:6" x14ac:dyDescent="0.25">
      <c r="A2381" s="2">
        <v>53</v>
      </c>
      <c r="B2381" s="2">
        <v>5</v>
      </c>
      <c r="C2381" s="2">
        <v>5</v>
      </c>
      <c r="D2381" s="2">
        <v>4</v>
      </c>
      <c r="E2381" s="2">
        <v>4.6668600000000001E-3</v>
      </c>
      <c r="F2381" t="str">
        <f t="shared" si="37"/>
        <v>Urban Unrestricted Access</v>
      </c>
    </row>
    <row r="2382" spans="1:6" x14ac:dyDescent="0.25">
      <c r="A2382" s="2">
        <v>53</v>
      </c>
      <c r="B2382" s="2">
        <v>5</v>
      </c>
      <c r="C2382" s="2">
        <v>5</v>
      </c>
      <c r="D2382" s="2">
        <v>5</v>
      </c>
      <c r="E2382" s="2">
        <v>6.9946899999999996E-3</v>
      </c>
      <c r="F2382" t="str">
        <f t="shared" si="37"/>
        <v>Urban Unrestricted Access</v>
      </c>
    </row>
    <row r="2383" spans="1:6" x14ac:dyDescent="0.25">
      <c r="A2383" s="2">
        <v>53</v>
      </c>
      <c r="B2383" s="2">
        <v>5</v>
      </c>
      <c r="C2383" s="2">
        <v>5</v>
      </c>
      <c r="D2383" s="2">
        <v>6</v>
      </c>
      <c r="E2383" s="2">
        <v>1.8494E-2</v>
      </c>
      <c r="F2383" t="str">
        <f t="shared" si="37"/>
        <v>Urban Unrestricted Access</v>
      </c>
    </row>
    <row r="2384" spans="1:6" x14ac:dyDescent="0.25">
      <c r="A2384" s="2">
        <v>53</v>
      </c>
      <c r="B2384" s="2">
        <v>5</v>
      </c>
      <c r="C2384" s="2">
        <v>5</v>
      </c>
      <c r="D2384" s="2">
        <v>7</v>
      </c>
      <c r="E2384" s="2">
        <v>4.5956499999999997E-2</v>
      </c>
      <c r="F2384" t="str">
        <f t="shared" si="37"/>
        <v>Urban Unrestricted Access</v>
      </c>
    </row>
    <row r="2385" spans="1:6" x14ac:dyDescent="0.25">
      <c r="A2385" s="2">
        <v>53</v>
      </c>
      <c r="B2385" s="2">
        <v>5</v>
      </c>
      <c r="C2385" s="2">
        <v>5</v>
      </c>
      <c r="D2385" s="2">
        <v>8</v>
      </c>
      <c r="E2385" s="2">
        <v>6.9644399999999995E-2</v>
      </c>
      <c r="F2385" t="str">
        <f t="shared" si="37"/>
        <v>Urban Unrestricted Access</v>
      </c>
    </row>
    <row r="2386" spans="1:6" x14ac:dyDescent="0.25">
      <c r="A2386" s="2">
        <v>53</v>
      </c>
      <c r="B2386" s="2">
        <v>5</v>
      </c>
      <c r="C2386" s="2">
        <v>5</v>
      </c>
      <c r="D2386" s="2">
        <v>9</v>
      </c>
      <c r="E2386" s="2">
        <v>6.0827899999999997E-2</v>
      </c>
      <c r="F2386" t="str">
        <f t="shared" si="37"/>
        <v>Urban Unrestricted Access</v>
      </c>
    </row>
    <row r="2387" spans="1:6" x14ac:dyDescent="0.25">
      <c r="A2387" s="2">
        <v>53</v>
      </c>
      <c r="B2387" s="2">
        <v>5</v>
      </c>
      <c r="C2387" s="2">
        <v>5</v>
      </c>
      <c r="D2387" s="2">
        <v>10</v>
      </c>
      <c r="E2387" s="2">
        <v>5.0286200000000003E-2</v>
      </c>
      <c r="F2387" t="str">
        <f t="shared" si="37"/>
        <v>Urban Unrestricted Access</v>
      </c>
    </row>
    <row r="2388" spans="1:6" x14ac:dyDescent="0.25">
      <c r="A2388" s="2">
        <v>53</v>
      </c>
      <c r="B2388" s="2">
        <v>5</v>
      </c>
      <c r="C2388" s="2">
        <v>5</v>
      </c>
      <c r="D2388" s="2">
        <v>11</v>
      </c>
      <c r="E2388" s="2">
        <v>4.9935100000000003E-2</v>
      </c>
      <c r="F2388" t="str">
        <f t="shared" si="37"/>
        <v>Urban Unrestricted Access</v>
      </c>
    </row>
    <row r="2389" spans="1:6" x14ac:dyDescent="0.25">
      <c r="A2389" s="2">
        <v>53</v>
      </c>
      <c r="B2389" s="2">
        <v>5</v>
      </c>
      <c r="C2389" s="2">
        <v>5</v>
      </c>
      <c r="D2389" s="2">
        <v>12</v>
      </c>
      <c r="E2389" s="2">
        <v>5.4365400000000001E-2</v>
      </c>
      <c r="F2389" t="str">
        <f t="shared" si="37"/>
        <v>Urban Unrestricted Access</v>
      </c>
    </row>
    <row r="2390" spans="1:6" x14ac:dyDescent="0.25">
      <c r="A2390" s="2">
        <v>53</v>
      </c>
      <c r="B2390" s="2">
        <v>5</v>
      </c>
      <c r="C2390" s="2">
        <v>5</v>
      </c>
      <c r="D2390" s="2">
        <v>13</v>
      </c>
      <c r="E2390" s="2">
        <v>5.7646200000000002E-2</v>
      </c>
      <c r="F2390" t="str">
        <f t="shared" si="37"/>
        <v>Urban Unrestricted Access</v>
      </c>
    </row>
    <row r="2391" spans="1:6" x14ac:dyDescent="0.25">
      <c r="A2391" s="2">
        <v>53</v>
      </c>
      <c r="B2391" s="2">
        <v>5</v>
      </c>
      <c r="C2391" s="2">
        <v>5</v>
      </c>
      <c r="D2391" s="2">
        <v>14</v>
      </c>
      <c r="E2391" s="2">
        <v>5.8031899999999997E-2</v>
      </c>
      <c r="F2391" t="str">
        <f t="shared" si="37"/>
        <v>Urban Unrestricted Access</v>
      </c>
    </row>
    <row r="2392" spans="1:6" x14ac:dyDescent="0.25">
      <c r="A2392" s="2">
        <v>53</v>
      </c>
      <c r="B2392" s="2">
        <v>5</v>
      </c>
      <c r="C2392" s="2">
        <v>5</v>
      </c>
      <c r="D2392" s="2">
        <v>15</v>
      </c>
      <c r="E2392" s="2">
        <v>6.2255400000000002E-2</v>
      </c>
      <c r="F2392" t="str">
        <f t="shared" si="37"/>
        <v>Urban Unrestricted Access</v>
      </c>
    </row>
    <row r="2393" spans="1:6" x14ac:dyDescent="0.25">
      <c r="A2393" s="2">
        <v>53</v>
      </c>
      <c r="B2393" s="2">
        <v>5</v>
      </c>
      <c r="C2393" s="2">
        <v>5</v>
      </c>
      <c r="D2393" s="2">
        <v>16</v>
      </c>
      <c r="E2393" s="2">
        <v>7.1004899999999996E-2</v>
      </c>
      <c r="F2393" t="str">
        <f t="shared" si="37"/>
        <v>Urban Unrestricted Access</v>
      </c>
    </row>
    <row r="2394" spans="1:6" x14ac:dyDescent="0.25">
      <c r="A2394" s="2">
        <v>53</v>
      </c>
      <c r="B2394" s="2">
        <v>5</v>
      </c>
      <c r="C2394" s="2">
        <v>5</v>
      </c>
      <c r="D2394" s="2">
        <v>17</v>
      </c>
      <c r="E2394" s="2">
        <v>7.6972499999999999E-2</v>
      </c>
      <c r="F2394" t="str">
        <f t="shared" si="37"/>
        <v>Urban Unrestricted Access</v>
      </c>
    </row>
    <row r="2395" spans="1:6" x14ac:dyDescent="0.25">
      <c r="A2395" s="2">
        <v>53</v>
      </c>
      <c r="B2395" s="2">
        <v>5</v>
      </c>
      <c r="C2395" s="2">
        <v>5</v>
      </c>
      <c r="D2395" s="2">
        <v>18</v>
      </c>
      <c r="E2395" s="2">
        <v>7.7432000000000001E-2</v>
      </c>
      <c r="F2395" t="str">
        <f t="shared" si="37"/>
        <v>Urban Unrestricted Access</v>
      </c>
    </row>
    <row r="2396" spans="1:6" x14ac:dyDescent="0.25">
      <c r="A2396" s="2">
        <v>53</v>
      </c>
      <c r="B2396" s="2">
        <v>5</v>
      </c>
      <c r="C2396" s="2">
        <v>5</v>
      </c>
      <c r="D2396" s="2">
        <v>19</v>
      </c>
      <c r="E2396" s="2">
        <v>5.9783000000000003E-2</v>
      </c>
      <c r="F2396" t="str">
        <f t="shared" si="37"/>
        <v>Urban Unrestricted Access</v>
      </c>
    </row>
    <row r="2397" spans="1:6" x14ac:dyDescent="0.25">
      <c r="A2397" s="2">
        <v>53</v>
      </c>
      <c r="B2397" s="2">
        <v>5</v>
      </c>
      <c r="C2397" s="2">
        <v>5</v>
      </c>
      <c r="D2397" s="2">
        <v>20</v>
      </c>
      <c r="E2397" s="2">
        <v>4.4392300000000003E-2</v>
      </c>
      <c r="F2397" t="str">
        <f t="shared" si="37"/>
        <v>Urban Unrestricted Access</v>
      </c>
    </row>
    <row r="2398" spans="1:6" x14ac:dyDescent="0.25">
      <c r="A2398" s="2">
        <v>53</v>
      </c>
      <c r="B2398" s="2">
        <v>5</v>
      </c>
      <c r="C2398" s="2">
        <v>5</v>
      </c>
      <c r="D2398" s="2">
        <v>21</v>
      </c>
      <c r="E2398" s="2">
        <v>3.54458E-2</v>
      </c>
      <c r="F2398" t="str">
        <f t="shared" si="37"/>
        <v>Urban Unrestricted Access</v>
      </c>
    </row>
    <row r="2399" spans="1:6" x14ac:dyDescent="0.25">
      <c r="A2399" s="2">
        <v>53</v>
      </c>
      <c r="B2399" s="2">
        <v>5</v>
      </c>
      <c r="C2399" s="2">
        <v>5</v>
      </c>
      <c r="D2399" s="2">
        <v>22</v>
      </c>
      <c r="E2399" s="2">
        <v>3.1823999999999998E-2</v>
      </c>
      <c r="F2399" t="str">
        <f t="shared" si="37"/>
        <v>Urban Unrestricted Access</v>
      </c>
    </row>
    <row r="2400" spans="1:6" x14ac:dyDescent="0.25">
      <c r="A2400" s="2">
        <v>53</v>
      </c>
      <c r="B2400" s="2">
        <v>5</v>
      </c>
      <c r="C2400" s="2">
        <v>5</v>
      </c>
      <c r="D2400" s="2">
        <v>23</v>
      </c>
      <c r="E2400" s="2">
        <v>2.4941899999999999E-2</v>
      </c>
      <c r="F2400" t="str">
        <f t="shared" si="37"/>
        <v>Urban Unrestricted Access</v>
      </c>
    </row>
    <row r="2401" spans="1:6" x14ac:dyDescent="0.25">
      <c r="A2401" s="2">
        <v>53</v>
      </c>
      <c r="B2401" s="2">
        <v>5</v>
      </c>
      <c r="C2401" s="2">
        <v>5</v>
      </c>
      <c r="D2401" s="2">
        <v>24</v>
      </c>
      <c r="E2401" s="2">
        <v>1.79068E-2</v>
      </c>
      <c r="F2401" t="str">
        <f t="shared" si="37"/>
        <v>Urban Unrestricted Access</v>
      </c>
    </row>
    <row r="2402" spans="1:6" hidden="1" x14ac:dyDescent="0.25">
      <c r="A2402" s="2">
        <v>54</v>
      </c>
      <c r="B2402" s="2">
        <v>1</v>
      </c>
      <c r="C2402" s="2">
        <v>2</v>
      </c>
      <c r="D2402" s="2">
        <v>1</v>
      </c>
      <c r="E2402" s="2">
        <v>2.1473900000000001E-2</v>
      </c>
      <c r="F2402" t="str">
        <f t="shared" si="37"/>
        <v>Off-Network</v>
      </c>
    </row>
    <row r="2403" spans="1:6" hidden="1" x14ac:dyDescent="0.25">
      <c r="A2403" s="2">
        <v>54</v>
      </c>
      <c r="B2403" s="2">
        <v>1</v>
      </c>
      <c r="C2403" s="2">
        <v>2</v>
      </c>
      <c r="D2403" s="2">
        <v>2</v>
      </c>
      <c r="E2403" s="2">
        <v>1.44428E-2</v>
      </c>
      <c r="F2403" t="str">
        <f t="shared" si="37"/>
        <v>Off-Network</v>
      </c>
    </row>
    <row r="2404" spans="1:6" hidden="1" x14ac:dyDescent="0.25">
      <c r="A2404" s="2">
        <v>54</v>
      </c>
      <c r="B2404" s="2">
        <v>1</v>
      </c>
      <c r="C2404" s="2">
        <v>2</v>
      </c>
      <c r="D2404" s="2">
        <v>3</v>
      </c>
      <c r="E2404" s="2">
        <v>1.09684E-2</v>
      </c>
      <c r="F2404" t="str">
        <f t="shared" si="37"/>
        <v>Off-Network</v>
      </c>
    </row>
    <row r="2405" spans="1:6" hidden="1" x14ac:dyDescent="0.25">
      <c r="A2405" s="2">
        <v>54</v>
      </c>
      <c r="B2405" s="2">
        <v>1</v>
      </c>
      <c r="C2405" s="2">
        <v>2</v>
      </c>
      <c r="D2405" s="2">
        <v>4</v>
      </c>
      <c r="E2405" s="2">
        <v>7.4945100000000002E-3</v>
      </c>
      <c r="F2405" t="str">
        <f t="shared" si="37"/>
        <v>Off-Network</v>
      </c>
    </row>
    <row r="2406" spans="1:6" hidden="1" x14ac:dyDescent="0.25">
      <c r="A2406" s="2">
        <v>54</v>
      </c>
      <c r="B2406" s="2">
        <v>1</v>
      </c>
      <c r="C2406" s="2">
        <v>2</v>
      </c>
      <c r="D2406" s="2">
        <v>5</v>
      </c>
      <c r="E2406" s="2">
        <v>6.8385499999999997E-3</v>
      </c>
      <c r="F2406" t="str">
        <f t="shared" si="37"/>
        <v>Off-Network</v>
      </c>
    </row>
    <row r="2407" spans="1:6" hidden="1" x14ac:dyDescent="0.25">
      <c r="A2407" s="2">
        <v>54</v>
      </c>
      <c r="B2407" s="2">
        <v>1</v>
      </c>
      <c r="C2407" s="2">
        <v>2</v>
      </c>
      <c r="D2407" s="2">
        <v>6</v>
      </c>
      <c r="E2407" s="2">
        <v>1.03588E-2</v>
      </c>
      <c r="F2407" t="str">
        <f t="shared" si="37"/>
        <v>Off-Network</v>
      </c>
    </row>
    <row r="2408" spans="1:6" hidden="1" x14ac:dyDescent="0.25">
      <c r="A2408" s="2">
        <v>54</v>
      </c>
      <c r="B2408" s="2">
        <v>1</v>
      </c>
      <c r="C2408" s="2">
        <v>2</v>
      </c>
      <c r="D2408" s="2">
        <v>7</v>
      </c>
      <c r="E2408" s="2">
        <v>1.84304E-2</v>
      </c>
      <c r="F2408" t="str">
        <f t="shared" si="37"/>
        <v>Off-Network</v>
      </c>
    </row>
    <row r="2409" spans="1:6" hidden="1" x14ac:dyDescent="0.25">
      <c r="A2409" s="2">
        <v>54</v>
      </c>
      <c r="B2409" s="2">
        <v>1</v>
      </c>
      <c r="C2409" s="2">
        <v>2</v>
      </c>
      <c r="D2409" s="2">
        <v>8</v>
      </c>
      <c r="E2409" s="2">
        <v>2.6811700000000001E-2</v>
      </c>
      <c r="F2409" t="str">
        <f t="shared" si="37"/>
        <v>Off-Network</v>
      </c>
    </row>
    <row r="2410" spans="1:6" hidden="1" x14ac:dyDescent="0.25">
      <c r="A2410" s="2">
        <v>54</v>
      </c>
      <c r="B2410" s="2">
        <v>1</v>
      </c>
      <c r="C2410" s="2">
        <v>2</v>
      </c>
      <c r="D2410" s="2">
        <v>9</v>
      </c>
      <c r="E2410" s="2">
        <v>3.6385199999999999E-2</v>
      </c>
      <c r="F2410" t="str">
        <f t="shared" si="37"/>
        <v>Off-Network</v>
      </c>
    </row>
    <row r="2411" spans="1:6" hidden="1" x14ac:dyDescent="0.25">
      <c r="A2411" s="2">
        <v>54</v>
      </c>
      <c r="B2411" s="2">
        <v>1</v>
      </c>
      <c r="C2411" s="2">
        <v>2</v>
      </c>
      <c r="D2411" s="2">
        <v>10</v>
      </c>
      <c r="E2411" s="2">
        <v>4.7540699999999998E-2</v>
      </c>
      <c r="F2411" t="str">
        <f t="shared" si="37"/>
        <v>Off-Network</v>
      </c>
    </row>
    <row r="2412" spans="1:6" hidden="1" x14ac:dyDescent="0.25">
      <c r="A2412" s="2">
        <v>54</v>
      </c>
      <c r="B2412" s="2">
        <v>1</v>
      </c>
      <c r="C2412" s="2">
        <v>2</v>
      </c>
      <c r="D2412" s="2">
        <v>11</v>
      </c>
      <c r="E2412" s="2">
        <v>5.7466400000000001E-2</v>
      </c>
      <c r="F2412" t="str">
        <f t="shared" si="37"/>
        <v>Off-Network</v>
      </c>
    </row>
    <row r="2413" spans="1:6" hidden="1" x14ac:dyDescent="0.25">
      <c r="A2413" s="2">
        <v>54</v>
      </c>
      <c r="B2413" s="2">
        <v>1</v>
      </c>
      <c r="C2413" s="2">
        <v>2</v>
      </c>
      <c r="D2413" s="2">
        <v>12</v>
      </c>
      <c r="E2413" s="2">
        <v>6.50786E-2</v>
      </c>
      <c r="F2413" t="str">
        <f t="shared" si="37"/>
        <v>Off-Network</v>
      </c>
    </row>
    <row r="2414" spans="1:6" hidden="1" x14ac:dyDescent="0.25">
      <c r="A2414" s="2">
        <v>54</v>
      </c>
      <c r="B2414" s="2">
        <v>1</v>
      </c>
      <c r="C2414" s="2">
        <v>2</v>
      </c>
      <c r="D2414" s="2">
        <v>13</v>
      </c>
      <c r="E2414" s="2">
        <v>7.1322800000000006E-2</v>
      </c>
      <c r="F2414" t="str">
        <f t="shared" si="37"/>
        <v>Off-Network</v>
      </c>
    </row>
    <row r="2415" spans="1:6" hidden="1" x14ac:dyDescent="0.25">
      <c r="A2415" s="2">
        <v>54</v>
      </c>
      <c r="B2415" s="2">
        <v>1</v>
      </c>
      <c r="C2415" s="2">
        <v>2</v>
      </c>
      <c r="D2415" s="2">
        <v>14</v>
      </c>
      <c r="E2415" s="2">
        <v>7.1491700000000005E-2</v>
      </c>
      <c r="F2415" t="str">
        <f t="shared" si="37"/>
        <v>Off-Network</v>
      </c>
    </row>
    <row r="2416" spans="1:6" hidden="1" x14ac:dyDescent="0.25">
      <c r="A2416" s="2">
        <v>54</v>
      </c>
      <c r="B2416" s="2">
        <v>1</v>
      </c>
      <c r="C2416" s="2">
        <v>2</v>
      </c>
      <c r="D2416" s="2">
        <v>15</v>
      </c>
      <c r="E2416" s="2">
        <v>7.1722599999999997E-2</v>
      </c>
      <c r="F2416" t="str">
        <f t="shared" si="37"/>
        <v>Off-Network</v>
      </c>
    </row>
    <row r="2417" spans="1:6" hidden="1" x14ac:dyDescent="0.25">
      <c r="A2417" s="2">
        <v>54</v>
      </c>
      <c r="B2417" s="2">
        <v>1</v>
      </c>
      <c r="C2417" s="2">
        <v>2</v>
      </c>
      <c r="D2417" s="2">
        <v>16</v>
      </c>
      <c r="E2417" s="2">
        <v>7.2006100000000003E-2</v>
      </c>
      <c r="F2417" t="str">
        <f t="shared" si="37"/>
        <v>Off-Network</v>
      </c>
    </row>
    <row r="2418" spans="1:6" hidden="1" x14ac:dyDescent="0.25">
      <c r="A2418" s="2">
        <v>54</v>
      </c>
      <c r="B2418" s="2">
        <v>1</v>
      </c>
      <c r="C2418" s="2">
        <v>2</v>
      </c>
      <c r="D2418" s="2">
        <v>17</v>
      </c>
      <c r="E2418" s="2">
        <v>7.1148699999999995E-2</v>
      </c>
      <c r="F2418" t="str">
        <f t="shared" si="37"/>
        <v>Off-Network</v>
      </c>
    </row>
    <row r="2419" spans="1:6" hidden="1" x14ac:dyDescent="0.25">
      <c r="A2419" s="2">
        <v>54</v>
      </c>
      <c r="B2419" s="2">
        <v>1</v>
      </c>
      <c r="C2419" s="2">
        <v>2</v>
      </c>
      <c r="D2419" s="2">
        <v>18</v>
      </c>
      <c r="E2419" s="2">
        <v>6.7887400000000001E-2</v>
      </c>
      <c r="F2419" t="str">
        <f t="shared" si="37"/>
        <v>Off-Network</v>
      </c>
    </row>
    <row r="2420" spans="1:6" hidden="1" x14ac:dyDescent="0.25">
      <c r="A2420" s="2">
        <v>54</v>
      </c>
      <c r="B2420" s="2">
        <v>1</v>
      </c>
      <c r="C2420" s="2">
        <v>2</v>
      </c>
      <c r="D2420" s="2">
        <v>19</v>
      </c>
      <c r="E2420" s="2">
        <v>6.1771800000000002E-2</v>
      </c>
      <c r="F2420" t="str">
        <f t="shared" si="37"/>
        <v>Off-Network</v>
      </c>
    </row>
    <row r="2421" spans="1:6" hidden="1" x14ac:dyDescent="0.25">
      <c r="A2421" s="2">
        <v>54</v>
      </c>
      <c r="B2421" s="2">
        <v>1</v>
      </c>
      <c r="C2421" s="2">
        <v>2</v>
      </c>
      <c r="D2421" s="2">
        <v>20</v>
      </c>
      <c r="E2421" s="2">
        <v>5.1688199999999997E-2</v>
      </c>
      <c r="F2421" t="str">
        <f t="shared" si="37"/>
        <v>Off-Network</v>
      </c>
    </row>
    <row r="2422" spans="1:6" hidden="1" x14ac:dyDescent="0.25">
      <c r="A2422" s="2">
        <v>54</v>
      </c>
      <c r="B2422" s="2">
        <v>1</v>
      </c>
      <c r="C2422" s="2">
        <v>2</v>
      </c>
      <c r="D2422" s="2">
        <v>21</v>
      </c>
      <c r="E2422" s="2">
        <v>4.2865800000000003E-2</v>
      </c>
      <c r="F2422" t="str">
        <f t="shared" si="37"/>
        <v>Off-Network</v>
      </c>
    </row>
    <row r="2423" spans="1:6" hidden="1" x14ac:dyDescent="0.25">
      <c r="A2423" s="2">
        <v>54</v>
      </c>
      <c r="B2423" s="2">
        <v>1</v>
      </c>
      <c r="C2423" s="2">
        <v>2</v>
      </c>
      <c r="D2423" s="2">
        <v>22</v>
      </c>
      <c r="E2423" s="2">
        <v>3.80302E-2</v>
      </c>
      <c r="F2423" t="str">
        <f t="shared" si="37"/>
        <v>Off-Network</v>
      </c>
    </row>
    <row r="2424" spans="1:6" hidden="1" x14ac:dyDescent="0.25">
      <c r="A2424" s="2">
        <v>54</v>
      </c>
      <c r="B2424" s="2">
        <v>1</v>
      </c>
      <c r="C2424" s="2">
        <v>2</v>
      </c>
      <c r="D2424" s="2">
        <v>23</v>
      </c>
      <c r="E2424" s="2">
        <v>3.2207199999999998E-2</v>
      </c>
      <c r="F2424" t="str">
        <f t="shared" si="37"/>
        <v>Off-Network</v>
      </c>
    </row>
    <row r="2425" spans="1:6" hidden="1" x14ac:dyDescent="0.25">
      <c r="A2425" s="2">
        <v>54</v>
      </c>
      <c r="B2425" s="2">
        <v>1</v>
      </c>
      <c r="C2425" s="2">
        <v>2</v>
      </c>
      <c r="D2425" s="2">
        <v>24</v>
      </c>
      <c r="E2425" s="2">
        <v>2.4567700000000001E-2</v>
      </c>
      <c r="F2425" t="str">
        <f t="shared" si="37"/>
        <v>Off-Network</v>
      </c>
    </row>
    <row r="2426" spans="1:6" hidden="1" x14ac:dyDescent="0.25">
      <c r="A2426" s="2">
        <v>54</v>
      </c>
      <c r="B2426" s="2">
        <v>1</v>
      </c>
      <c r="C2426" s="2">
        <v>5</v>
      </c>
      <c r="D2426" s="2">
        <v>1</v>
      </c>
      <c r="E2426" s="2">
        <v>9.8621100000000003E-3</v>
      </c>
      <c r="F2426" t="str">
        <f t="shared" si="37"/>
        <v>Off-Network</v>
      </c>
    </row>
    <row r="2427" spans="1:6" hidden="1" x14ac:dyDescent="0.25">
      <c r="A2427" s="2">
        <v>54</v>
      </c>
      <c r="B2427" s="2">
        <v>1</v>
      </c>
      <c r="C2427" s="2">
        <v>5</v>
      </c>
      <c r="D2427" s="2">
        <v>2</v>
      </c>
      <c r="E2427" s="2">
        <v>6.2724800000000004E-3</v>
      </c>
      <c r="F2427" t="str">
        <f t="shared" si="37"/>
        <v>Off-Network</v>
      </c>
    </row>
    <row r="2428" spans="1:6" hidden="1" x14ac:dyDescent="0.25">
      <c r="A2428" s="2">
        <v>54</v>
      </c>
      <c r="B2428" s="2">
        <v>1</v>
      </c>
      <c r="C2428" s="2">
        <v>5</v>
      </c>
      <c r="D2428" s="2">
        <v>3</v>
      </c>
      <c r="E2428" s="2">
        <v>5.0576700000000002E-3</v>
      </c>
      <c r="F2428" t="str">
        <f t="shared" si="37"/>
        <v>Off-Network</v>
      </c>
    </row>
    <row r="2429" spans="1:6" hidden="1" x14ac:dyDescent="0.25">
      <c r="A2429" s="2">
        <v>54</v>
      </c>
      <c r="B2429" s="2">
        <v>1</v>
      </c>
      <c r="C2429" s="2">
        <v>5</v>
      </c>
      <c r="D2429" s="2">
        <v>4</v>
      </c>
      <c r="E2429" s="2">
        <v>4.6668600000000001E-3</v>
      </c>
      <c r="F2429" t="str">
        <f t="shared" si="37"/>
        <v>Off-Network</v>
      </c>
    </row>
    <row r="2430" spans="1:6" hidden="1" x14ac:dyDescent="0.25">
      <c r="A2430" s="2">
        <v>54</v>
      </c>
      <c r="B2430" s="2">
        <v>1</v>
      </c>
      <c r="C2430" s="2">
        <v>5</v>
      </c>
      <c r="D2430" s="2">
        <v>5</v>
      </c>
      <c r="E2430" s="2">
        <v>6.9946899999999996E-3</v>
      </c>
      <c r="F2430" t="str">
        <f t="shared" si="37"/>
        <v>Off-Network</v>
      </c>
    </row>
    <row r="2431" spans="1:6" hidden="1" x14ac:dyDescent="0.25">
      <c r="A2431" s="2">
        <v>54</v>
      </c>
      <c r="B2431" s="2">
        <v>1</v>
      </c>
      <c r="C2431" s="2">
        <v>5</v>
      </c>
      <c r="D2431" s="2">
        <v>6</v>
      </c>
      <c r="E2431" s="2">
        <v>1.8494E-2</v>
      </c>
      <c r="F2431" t="str">
        <f t="shared" si="37"/>
        <v>Off-Network</v>
      </c>
    </row>
    <row r="2432" spans="1:6" hidden="1" x14ac:dyDescent="0.25">
      <c r="A2432" s="2">
        <v>54</v>
      </c>
      <c r="B2432" s="2">
        <v>1</v>
      </c>
      <c r="C2432" s="2">
        <v>5</v>
      </c>
      <c r="D2432" s="2">
        <v>7</v>
      </c>
      <c r="E2432" s="2">
        <v>4.5956499999999997E-2</v>
      </c>
      <c r="F2432" t="str">
        <f t="shared" si="37"/>
        <v>Off-Network</v>
      </c>
    </row>
    <row r="2433" spans="1:6" hidden="1" x14ac:dyDescent="0.25">
      <c r="A2433" s="2">
        <v>54</v>
      </c>
      <c r="B2433" s="2">
        <v>1</v>
      </c>
      <c r="C2433" s="2">
        <v>5</v>
      </c>
      <c r="D2433" s="2">
        <v>8</v>
      </c>
      <c r="E2433" s="2">
        <v>6.9644399999999995E-2</v>
      </c>
      <c r="F2433" t="str">
        <f t="shared" si="37"/>
        <v>Off-Network</v>
      </c>
    </row>
    <row r="2434" spans="1:6" hidden="1" x14ac:dyDescent="0.25">
      <c r="A2434" s="2">
        <v>54</v>
      </c>
      <c r="B2434" s="2">
        <v>1</v>
      </c>
      <c r="C2434" s="2">
        <v>5</v>
      </c>
      <c r="D2434" s="2">
        <v>9</v>
      </c>
      <c r="E2434" s="2">
        <v>6.0827899999999997E-2</v>
      </c>
      <c r="F2434" t="str">
        <f t="shared" ref="F2434:F2497" si="38">IF(B2434=$G$2,$H$2,IF(B2434=$G$3,$H$3,IF(B2434=$G$4,$H$4,IF(B2434=$G$5,$H$5,IF(B2434=$G$6,$H$6,"other")))))</f>
        <v>Off-Network</v>
      </c>
    </row>
    <row r="2435" spans="1:6" hidden="1" x14ac:dyDescent="0.25">
      <c r="A2435" s="2">
        <v>54</v>
      </c>
      <c r="B2435" s="2">
        <v>1</v>
      </c>
      <c r="C2435" s="2">
        <v>5</v>
      </c>
      <c r="D2435" s="2">
        <v>10</v>
      </c>
      <c r="E2435" s="2">
        <v>5.0286200000000003E-2</v>
      </c>
      <c r="F2435" t="str">
        <f t="shared" si="38"/>
        <v>Off-Network</v>
      </c>
    </row>
    <row r="2436" spans="1:6" hidden="1" x14ac:dyDescent="0.25">
      <c r="A2436" s="2">
        <v>54</v>
      </c>
      <c r="B2436" s="2">
        <v>1</v>
      </c>
      <c r="C2436" s="2">
        <v>5</v>
      </c>
      <c r="D2436" s="2">
        <v>11</v>
      </c>
      <c r="E2436" s="2">
        <v>4.9935100000000003E-2</v>
      </c>
      <c r="F2436" t="str">
        <f t="shared" si="38"/>
        <v>Off-Network</v>
      </c>
    </row>
    <row r="2437" spans="1:6" hidden="1" x14ac:dyDescent="0.25">
      <c r="A2437" s="2">
        <v>54</v>
      </c>
      <c r="B2437" s="2">
        <v>1</v>
      </c>
      <c r="C2437" s="2">
        <v>5</v>
      </c>
      <c r="D2437" s="2">
        <v>12</v>
      </c>
      <c r="E2437" s="2">
        <v>5.4365400000000001E-2</v>
      </c>
      <c r="F2437" t="str">
        <f t="shared" si="38"/>
        <v>Off-Network</v>
      </c>
    </row>
    <row r="2438" spans="1:6" hidden="1" x14ac:dyDescent="0.25">
      <c r="A2438" s="2">
        <v>54</v>
      </c>
      <c r="B2438" s="2">
        <v>1</v>
      </c>
      <c r="C2438" s="2">
        <v>5</v>
      </c>
      <c r="D2438" s="2">
        <v>13</v>
      </c>
      <c r="E2438" s="2">
        <v>5.7646200000000002E-2</v>
      </c>
      <c r="F2438" t="str">
        <f t="shared" si="38"/>
        <v>Off-Network</v>
      </c>
    </row>
    <row r="2439" spans="1:6" hidden="1" x14ac:dyDescent="0.25">
      <c r="A2439" s="2">
        <v>54</v>
      </c>
      <c r="B2439" s="2">
        <v>1</v>
      </c>
      <c r="C2439" s="2">
        <v>5</v>
      </c>
      <c r="D2439" s="2">
        <v>14</v>
      </c>
      <c r="E2439" s="2">
        <v>5.8031899999999997E-2</v>
      </c>
      <c r="F2439" t="str">
        <f t="shared" si="38"/>
        <v>Off-Network</v>
      </c>
    </row>
    <row r="2440" spans="1:6" hidden="1" x14ac:dyDescent="0.25">
      <c r="A2440" s="2">
        <v>54</v>
      </c>
      <c r="B2440" s="2">
        <v>1</v>
      </c>
      <c r="C2440" s="2">
        <v>5</v>
      </c>
      <c r="D2440" s="2">
        <v>15</v>
      </c>
      <c r="E2440" s="2">
        <v>6.2255400000000002E-2</v>
      </c>
      <c r="F2440" t="str">
        <f t="shared" si="38"/>
        <v>Off-Network</v>
      </c>
    </row>
    <row r="2441" spans="1:6" hidden="1" x14ac:dyDescent="0.25">
      <c r="A2441" s="2">
        <v>54</v>
      </c>
      <c r="B2441" s="2">
        <v>1</v>
      </c>
      <c r="C2441" s="2">
        <v>5</v>
      </c>
      <c r="D2441" s="2">
        <v>16</v>
      </c>
      <c r="E2441" s="2">
        <v>7.1004899999999996E-2</v>
      </c>
      <c r="F2441" t="str">
        <f t="shared" si="38"/>
        <v>Off-Network</v>
      </c>
    </row>
    <row r="2442" spans="1:6" hidden="1" x14ac:dyDescent="0.25">
      <c r="A2442" s="2">
        <v>54</v>
      </c>
      <c r="B2442" s="2">
        <v>1</v>
      </c>
      <c r="C2442" s="2">
        <v>5</v>
      </c>
      <c r="D2442" s="2">
        <v>17</v>
      </c>
      <c r="E2442" s="2">
        <v>7.6972499999999999E-2</v>
      </c>
      <c r="F2442" t="str">
        <f t="shared" si="38"/>
        <v>Off-Network</v>
      </c>
    </row>
    <row r="2443" spans="1:6" hidden="1" x14ac:dyDescent="0.25">
      <c r="A2443" s="2">
        <v>54</v>
      </c>
      <c r="B2443" s="2">
        <v>1</v>
      </c>
      <c r="C2443" s="2">
        <v>5</v>
      </c>
      <c r="D2443" s="2">
        <v>18</v>
      </c>
      <c r="E2443" s="2">
        <v>7.7432000000000001E-2</v>
      </c>
      <c r="F2443" t="str">
        <f t="shared" si="38"/>
        <v>Off-Network</v>
      </c>
    </row>
    <row r="2444" spans="1:6" hidden="1" x14ac:dyDescent="0.25">
      <c r="A2444" s="2">
        <v>54</v>
      </c>
      <c r="B2444" s="2">
        <v>1</v>
      </c>
      <c r="C2444" s="2">
        <v>5</v>
      </c>
      <c r="D2444" s="2">
        <v>19</v>
      </c>
      <c r="E2444" s="2">
        <v>5.9783000000000003E-2</v>
      </c>
      <c r="F2444" t="str">
        <f t="shared" si="38"/>
        <v>Off-Network</v>
      </c>
    </row>
    <row r="2445" spans="1:6" hidden="1" x14ac:dyDescent="0.25">
      <c r="A2445" s="2">
        <v>54</v>
      </c>
      <c r="B2445" s="2">
        <v>1</v>
      </c>
      <c r="C2445" s="2">
        <v>5</v>
      </c>
      <c r="D2445" s="2">
        <v>20</v>
      </c>
      <c r="E2445" s="2">
        <v>4.4392300000000003E-2</v>
      </c>
      <c r="F2445" t="str">
        <f t="shared" si="38"/>
        <v>Off-Network</v>
      </c>
    </row>
    <row r="2446" spans="1:6" hidden="1" x14ac:dyDescent="0.25">
      <c r="A2446" s="2">
        <v>54</v>
      </c>
      <c r="B2446" s="2">
        <v>1</v>
      </c>
      <c r="C2446" s="2">
        <v>5</v>
      </c>
      <c r="D2446" s="2">
        <v>21</v>
      </c>
      <c r="E2446" s="2">
        <v>3.54458E-2</v>
      </c>
      <c r="F2446" t="str">
        <f t="shared" si="38"/>
        <v>Off-Network</v>
      </c>
    </row>
    <row r="2447" spans="1:6" hidden="1" x14ac:dyDescent="0.25">
      <c r="A2447" s="2">
        <v>54</v>
      </c>
      <c r="B2447" s="2">
        <v>1</v>
      </c>
      <c r="C2447" s="2">
        <v>5</v>
      </c>
      <c r="D2447" s="2">
        <v>22</v>
      </c>
      <c r="E2447" s="2">
        <v>3.1823999999999998E-2</v>
      </c>
      <c r="F2447" t="str">
        <f t="shared" si="38"/>
        <v>Off-Network</v>
      </c>
    </row>
    <row r="2448" spans="1:6" hidden="1" x14ac:dyDescent="0.25">
      <c r="A2448" s="2">
        <v>54</v>
      </c>
      <c r="B2448" s="2">
        <v>1</v>
      </c>
      <c r="C2448" s="2">
        <v>5</v>
      </c>
      <c r="D2448" s="2">
        <v>23</v>
      </c>
      <c r="E2448" s="2">
        <v>2.4941899999999999E-2</v>
      </c>
      <c r="F2448" t="str">
        <f t="shared" si="38"/>
        <v>Off-Network</v>
      </c>
    </row>
    <row r="2449" spans="1:6" hidden="1" x14ac:dyDescent="0.25">
      <c r="A2449" s="2">
        <v>54</v>
      </c>
      <c r="B2449" s="2">
        <v>1</v>
      </c>
      <c r="C2449" s="2">
        <v>5</v>
      </c>
      <c r="D2449" s="2">
        <v>24</v>
      </c>
      <c r="E2449" s="2">
        <v>1.79068E-2</v>
      </c>
      <c r="F2449" t="str">
        <f t="shared" si="38"/>
        <v>Off-Network</v>
      </c>
    </row>
    <row r="2450" spans="1:6" hidden="1" x14ac:dyDescent="0.25">
      <c r="A2450" s="2">
        <v>54</v>
      </c>
      <c r="B2450" s="2">
        <v>2</v>
      </c>
      <c r="C2450" s="2">
        <v>2</v>
      </c>
      <c r="D2450" s="2">
        <v>1</v>
      </c>
      <c r="E2450" s="2">
        <v>1.64213E-2</v>
      </c>
      <c r="F2450" t="str">
        <f t="shared" si="38"/>
        <v>Rural Restricted Access</v>
      </c>
    </row>
    <row r="2451" spans="1:6" hidden="1" x14ac:dyDescent="0.25">
      <c r="A2451" s="2">
        <v>54</v>
      </c>
      <c r="B2451" s="2">
        <v>2</v>
      </c>
      <c r="C2451" s="2">
        <v>2</v>
      </c>
      <c r="D2451" s="2">
        <v>2</v>
      </c>
      <c r="E2451" s="2">
        <v>1.11921E-2</v>
      </c>
      <c r="F2451" t="str">
        <f t="shared" si="38"/>
        <v>Rural Restricted Access</v>
      </c>
    </row>
    <row r="2452" spans="1:6" hidden="1" x14ac:dyDescent="0.25">
      <c r="A2452" s="2">
        <v>54</v>
      </c>
      <c r="B2452" s="2">
        <v>2</v>
      </c>
      <c r="C2452" s="2">
        <v>2</v>
      </c>
      <c r="D2452" s="2">
        <v>3</v>
      </c>
      <c r="E2452" s="2">
        <v>8.5415000000000005E-3</v>
      </c>
      <c r="F2452" t="str">
        <f t="shared" si="38"/>
        <v>Rural Restricted Access</v>
      </c>
    </row>
    <row r="2453" spans="1:6" hidden="1" x14ac:dyDescent="0.25">
      <c r="A2453" s="2">
        <v>54</v>
      </c>
      <c r="B2453" s="2">
        <v>2</v>
      </c>
      <c r="C2453" s="2">
        <v>2</v>
      </c>
      <c r="D2453" s="2">
        <v>4</v>
      </c>
      <c r="E2453" s="2">
        <v>6.7932799999999996E-3</v>
      </c>
      <c r="F2453" t="str">
        <f t="shared" si="38"/>
        <v>Rural Restricted Access</v>
      </c>
    </row>
    <row r="2454" spans="1:6" hidden="1" x14ac:dyDescent="0.25">
      <c r="A2454" s="2">
        <v>54</v>
      </c>
      <c r="B2454" s="2">
        <v>2</v>
      </c>
      <c r="C2454" s="2">
        <v>2</v>
      </c>
      <c r="D2454" s="2">
        <v>5</v>
      </c>
      <c r="E2454" s="2">
        <v>7.2189400000000001E-3</v>
      </c>
      <c r="F2454" t="str">
        <f t="shared" si="38"/>
        <v>Rural Restricted Access</v>
      </c>
    </row>
    <row r="2455" spans="1:6" hidden="1" x14ac:dyDescent="0.25">
      <c r="A2455" s="2">
        <v>54</v>
      </c>
      <c r="B2455" s="2">
        <v>2</v>
      </c>
      <c r="C2455" s="2">
        <v>2</v>
      </c>
      <c r="D2455" s="2">
        <v>6</v>
      </c>
      <c r="E2455" s="2">
        <v>1.07619E-2</v>
      </c>
      <c r="F2455" t="str">
        <f t="shared" si="38"/>
        <v>Rural Restricted Access</v>
      </c>
    </row>
    <row r="2456" spans="1:6" hidden="1" x14ac:dyDescent="0.25">
      <c r="A2456" s="2">
        <v>54</v>
      </c>
      <c r="B2456" s="2">
        <v>2</v>
      </c>
      <c r="C2456" s="2">
        <v>2</v>
      </c>
      <c r="D2456" s="2">
        <v>7</v>
      </c>
      <c r="E2456" s="2">
        <v>1.7680000000000001E-2</v>
      </c>
      <c r="F2456" t="str">
        <f t="shared" si="38"/>
        <v>Rural Restricted Access</v>
      </c>
    </row>
    <row r="2457" spans="1:6" hidden="1" x14ac:dyDescent="0.25">
      <c r="A2457" s="2">
        <v>54</v>
      </c>
      <c r="B2457" s="2">
        <v>2</v>
      </c>
      <c r="C2457" s="2">
        <v>2</v>
      </c>
      <c r="D2457" s="2">
        <v>8</v>
      </c>
      <c r="E2457" s="2">
        <v>2.6875099999999999E-2</v>
      </c>
      <c r="F2457" t="str">
        <f t="shared" si="38"/>
        <v>Rural Restricted Access</v>
      </c>
    </row>
    <row r="2458" spans="1:6" hidden="1" x14ac:dyDescent="0.25">
      <c r="A2458" s="2">
        <v>54</v>
      </c>
      <c r="B2458" s="2">
        <v>2</v>
      </c>
      <c r="C2458" s="2">
        <v>2</v>
      </c>
      <c r="D2458" s="2">
        <v>9</v>
      </c>
      <c r="E2458" s="2">
        <v>3.8658699999999997E-2</v>
      </c>
      <c r="F2458" t="str">
        <f t="shared" si="38"/>
        <v>Rural Restricted Access</v>
      </c>
    </row>
    <row r="2459" spans="1:6" hidden="1" x14ac:dyDescent="0.25">
      <c r="A2459" s="2">
        <v>54</v>
      </c>
      <c r="B2459" s="2">
        <v>2</v>
      </c>
      <c r="C2459" s="2">
        <v>2</v>
      </c>
      <c r="D2459" s="2">
        <v>10</v>
      </c>
      <c r="E2459" s="2">
        <v>5.2238899999999998E-2</v>
      </c>
      <c r="F2459" t="str">
        <f t="shared" si="38"/>
        <v>Rural Restricted Access</v>
      </c>
    </row>
    <row r="2460" spans="1:6" hidden="1" x14ac:dyDescent="0.25">
      <c r="A2460" s="2">
        <v>54</v>
      </c>
      <c r="B2460" s="2">
        <v>2</v>
      </c>
      <c r="C2460" s="2">
        <v>2</v>
      </c>
      <c r="D2460" s="2">
        <v>11</v>
      </c>
      <c r="E2460" s="2">
        <v>6.3173900000000005E-2</v>
      </c>
      <c r="F2460" t="str">
        <f t="shared" si="38"/>
        <v>Rural Restricted Access</v>
      </c>
    </row>
    <row r="2461" spans="1:6" hidden="1" x14ac:dyDescent="0.25">
      <c r="A2461" s="2">
        <v>54</v>
      </c>
      <c r="B2461" s="2">
        <v>2</v>
      </c>
      <c r="C2461" s="2">
        <v>2</v>
      </c>
      <c r="D2461" s="2">
        <v>12</v>
      </c>
      <c r="E2461" s="2">
        <v>6.9943500000000006E-2</v>
      </c>
      <c r="F2461" t="str">
        <f t="shared" si="38"/>
        <v>Rural Restricted Access</v>
      </c>
    </row>
    <row r="2462" spans="1:6" hidden="1" x14ac:dyDescent="0.25">
      <c r="A2462" s="2">
        <v>54</v>
      </c>
      <c r="B2462" s="2">
        <v>2</v>
      </c>
      <c r="C2462" s="2">
        <v>2</v>
      </c>
      <c r="D2462" s="2">
        <v>13</v>
      </c>
      <c r="E2462" s="2">
        <v>7.2933200000000004E-2</v>
      </c>
      <c r="F2462" t="str">
        <f t="shared" si="38"/>
        <v>Rural Restricted Access</v>
      </c>
    </row>
    <row r="2463" spans="1:6" hidden="1" x14ac:dyDescent="0.25">
      <c r="A2463" s="2">
        <v>54</v>
      </c>
      <c r="B2463" s="2">
        <v>2</v>
      </c>
      <c r="C2463" s="2">
        <v>2</v>
      </c>
      <c r="D2463" s="2">
        <v>14</v>
      </c>
      <c r="E2463" s="2">
        <v>7.3121800000000001E-2</v>
      </c>
      <c r="F2463" t="str">
        <f t="shared" si="38"/>
        <v>Rural Restricted Access</v>
      </c>
    </row>
    <row r="2464" spans="1:6" hidden="1" x14ac:dyDescent="0.25">
      <c r="A2464" s="2">
        <v>54</v>
      </c>
      <c r="B2464" s="2">
        <v>2</v>
      </c>
      <c r="C2464" s="2">
        <v>2</v>
      </c>
      <c r="D2464" s="2">
        <v>15</v>
      </c>
      <c r="E2464" s="2">
        <v>7.3615899999999998E-2</v>
      </c>
      <c r="F2464" t="str">
        <f t="shared" si="38"/>
        <v>Rural Restricted Access</v>
      </c>
    </row>
    <row r="2465" spans="1:6" hidden="1" x14ac:dyDescent="0.25">
      <c r="A2465" s="2">
        <v>54</v>
      </c>
      <c r="B2465" s="2">
        <v>2</v>
      </c>
      <c r="C2465" s="2">
        <v>2</v>
      </c>
      <c r="D2465" s="2">
        <v>16</v>
      </c>
      <c r="E2465" s="2">
        <v>7.4460799999999994E-2</v>
      </c>
      <c r="F2465" t="str">
        <f t="shared" si="38"/>
        <v>Rural Restricted Access</v>
      </c>
    </row>
    <row r="2466" spans="1:6" hidden="1" x14ac:dyDescent="0.25">
      <c r="A2466" s="2">
        <v>54</v>
      </c>
      <c r="B2466" s="2">
        <v>2</v>
      </c>
      <c r="C2466" s="2">
        <v>2</v>
      </c>
      <c r="D2466" s="2">
        <v>17</v>
      </c>
      <c r="E2466" s="2">
        <v>7.4216500000000005E-2</v>
      </c>
      <c r="F2466" t="str">
        <f t="shared" si="38"/>
        <v>Rural Restricted Access</v>
      </c>
    </row>
    <row r="2467" spans="1:6" hidden="1" x14ac:dyDescent="0.25">
      <c r="A2467" s="2">
        <v>54</v>
      </c>
      <c r="B2467" s="2">
        <v>2</v>
      </c>
      <c r="C2467" s="2">
        <v>2</v>
      </c>
      <c r="D2467" s="2">
        <v>18</v>
      </c>
      <c r="E2467" s="2">
        <v>7.0009100000000005E-2</v>
      </c>
      <c r="F2467" t="str">
        <f t="shared" si="38"/>
        <v>Rural Restricted Access</v>
      </c>
    </row>
    <row r="2468" spans="1:6" hidden="1" x14ac:dyDescent="0.25">
      <c r="A2468" s="2">
        <v>54</v>
      </c>
      <c r="B2468" s="2">
        <v>2</v>
      </c>
      <c r="C2468" s="2">
        <v>2</v>
      </c>
      <c r="D2468" s="2">
        <v>19</v>
      </c>
      <c r="E2468" s="2">
        <v>6.1403800000000001E-2</v>
      </c>
      <c r="F2468" t="str">
        <f t="shared" si="38"/>
        <v>Rural Restricted Access</v>
      </c>
    </row>
    <row r="2469" spans="1:6" hidden="1" x14ac:dyDescent="0.25">
      <c r="A2469" s="2">
        <v>54</v>
      </c>
      <c r="B2469" s="2">
        <v>2</v>
      </c>
      <c r="C2469" s="2">
        <v>2</v>
      </c>
      <c r="D2469" s="2">
        <v>20</v>
      </c>
      <c r="E2469" s="2">
        <v>5.0504300000000002E-2</v>
      </c>
      <c r="F2469" t="str">
        <f t="shared" si="38"/>
        <v>Rural Restricted Access</v>
      </c>
    </row>
    <row r="2470" spans="1:6" hidden="1" x14ac:dyDescent="0.25">
      <c r="A2470" s="2">
        <v>54</v>
      </c>
      <c r="B2470" s="2">
        <v>2</v>
      </c>
      <c r="C2470" s="2">
        <v>2</v>
      </c>
      <c r="D2470" s="2">
        <v>21</v>
      </c>
      <c r="E2470" s="2">
        <v>4.1207199999999999E-2</v>
      </c>
      <c r="F2470" t="str">
        <f t="shared" si="38"/>
        <v>Rural Restricted Access</v>
      </c>
    </row>
    <row r="2471" spans="1:6" hidden="1" x14ac:dyDescent="0.25">
      <c r="A2471" s="2">
        <v>54</v>
      </c>
      <c r="B2471" s="2">
        <v>2</v>
      </c>
      <c r="C2471" s="2">
        <v>2</v>
      </c>
      <c r="D2471" s="2">
        <v>22</v>
      </c>
      <c r="E2471" s="2">
        <v>3.3637300000000002E-2</v>
      </c>
      <c r="F2471" t="str">
        <f t="shared" si="38"/>
        <v>Rural Restricted Access</v>
      </c>
    </row>
    <row r="2472" spans="1:6" hidden="1" x14ac:dyDescent="0.25">
      <c r="A2472" s="2">
        <v>54</v>
      </c>
      <c r="B2472" s="2">
        <v>2</v>
      </c>
      <c r="C2472" s="2">
        <v>2</v>
      </c>
      <c r="D2472" s="2">
        <v>23</v>
      </c>
      <c r="E2472" s="2">
        <v>2.6224299999999999E-2</v>
      </c>
      <c r="F2472" t="str">
        <f t="shared" si="38"/>
        <v>Rural Restricted Access</v>
      </c>
    </row>
    <row r="2473" spans="1:6" hidden="1" x14ac:dyDescent="0.25">
      <c r="A2473" s="2">
        <v>54</v>
      </c>
      <c r="B2473" s="2">
        <v>2</v>
      </c>
      <c r="C2473" s="2">
        <v>2</v>
      </c>
      <c r="D2473" s="2">
        <v>24</v>
      </c>
      <c r="E2473" s="2">
        <v>1.9166599999999999E-2</v>
      </c>
      <c r="F2473" t="str">
        <f t="shared" si="38"/>
        <v>Rural Restricted Access</v>
      </c>
    </row>
    <row r="2474" spans="1:6" hidden="1" x14ac:dyDescent="0.25">
      <c r="A2474" s="2">
        <v>54</v>
      </c>
      <c r="B2474" s="2">
        <v>2</v>
      </c>
      <c r="C2474" s="2">
        <v>5</v>
      </c>
      <c r="D2474" s="2">
        <v>1</v>
      </c>
      <c r="E2474" s="2">
        <v>1.07741E-2</v>
      </c>
      <c r="F2474" t="str">
        <f t="shared" si="38"/>
        <v>Rural Restricted Access</v>
      </c>
    </row>
    <row r="2475" spans="1:6" hidden="1" x14ac:dyDescent="0.25">
      <c r="A2475" s="2">
        <v>54</v>
      </c>
      <c r="B2475" s="2">
        <v>2</v>
      </c>
      <c r="C2475" s="2">
        <v>5</v>
      </c>
      <c r="D2475" s="2">
        <v>2</v>
      </c>
      <c r="E2475" s="2">
        <v>7.6437600000000003E-3</v>
      </c>
      <c r="F2475" t="str">
        <f t="shared" si="38"/>
        <v>Rural Restricted Access</v>
      </c>
    </row>
    <row r="2476" spans="1:6" hidden="1" x14ac:dyDescent="0.25">
      <c r="A2476" s="2">
        <v>54</v>
      </c>
      <c r="B2476" s="2">
        <v>2</v>
      </c>
      <c r="C2476" s="2">
        <v>5</v>
      </c>
      <c r="D2476" s="2">
        <v>3</v>
      </c>
      <c r="E2476" s="2">
        <v>6.5464099999999999E-3</v>
      </c>
      <c r="F2476" t="str">
        <f t="shared" si="38"/>
        <v>Rural Restricted Access</v>
      </c>
    </row>
    <row r="2477" spans="1:6" hidden="1" x14ac:dyDescent="0.25">
      <c r="A2477" s="2">
        <v>54</v>
      </c>
      <c r="B2477" s="2">
        <v>2</v>
      </c>
      <c r="C2477" s="2">
        <v>5</v>
      </c>
      <c r="D2477" s="2">
        <v>4</v>
      </c>
      <c r="E2477" s="2">
        <v>6.6348600000000002E-3</v>
      </c>
      <c r="F2477" t="str">
        <f t="shared" si="38"/>
        <v>Rural Restricted Access</v>
      </c>
    </row>
    <row r="2478" spans="1:6" hidden="1" x14ac:dyDescent="0.25">
      <c r="A2478" s="2">
        <v>54</v>
      </c>
      <c r="B2478" s="2">
        <v>2</v>
      </c>
      <c r="C2478" s="2">
        <v>5</v>
      </c>
      <c r="D2478" s="2">
        <v>5</v>
      </c>
      <c r="E2478" s="2">
        <v>9.5399899999999999E-3</v>
      </c>
      <c r="F2478" t="str">
        <f t="shared" si="38"/>
        <v>Rural Restricted Access</v>
      </c>
    </row>
    <row r="2479" spans="1:6" hidden="1" x14ac:dyDescent="0.25">
      <c r="A2479" s="2">
        <v>54</v>
      </c>
      <c r="B2479" s="2">
        <v>2</v>
      </c>
      <c r="C2479" s="2">
        <v>5</v>
      </c>
      <c r="D2479" s="2">
        <v>6</v>
      </c>
      <c r="E2479" s="2">
        <v>2.0055099999999999E-2</v>
      </c>
      <c r="F2479" t="str">
        <f t="shared" si="38"/>
        <v>Rural Restricted Access</v>
      </c>
    </row>
    <row r="2480" spans="1:6" hidden="1" x14ac:dyDescent="0.25">
      <c r="A2480" s="2">
        <v>54</v>
      </c>
      <c r="B2480" s="2">
        <v>2</v>
      </c>
      <c r="C2480" s="2">
        <v>5</v>
      </c>
      <c r="D2480" s="2">
        <v>7</v>
      </c>
      <c r="E2480" s="2">
        <v>4.1029499999999997E-2</v>
      </c>
      <c r="F2480" t="str">
        <f t="shared" si="38"/>
        <v>Rural Restricted Access</v>
      </c>
    </row>
    <row r="2481" spans="1:6" hidden="1" x14ac:dyDescent="0.25">
      <c r="A2481" s="2">
        <v>54</v>
      </c>
      <c r="B2481" s="2">
        <v>2</v>
      </c>
      <c r="C2481" s="2">
        <v>5</v>
      </c>
      <c r="D2481" s="2">
        <v>8</v>
      </c>
      <c r="E2481" s="2">
        <v>5.7972200000000002E-2</v>
      </c>
      <c r="F2481" t="str">
        <f t="shared" si="38"/>
        <v>Rural Restricted Access</v>
      </c>
    </row>
    <row r="2482" spans="1:6" hidden="1" x14ac:dyDescent="0.25">
      <c r="A2482" s="2">
        <v>54</v>
      </c>
      <c r="B2482" s="2">
        <v>2</v>
      </c>
      <c r="C2482" s="2">
        <v>5</v>
      </c>
      <c r="D2482" s="2">
        <v>9</v>
      </c>
      <c r="E2482" s="2">
        <v>5.3471100000000001E-2</v>
      </c>
      <c r="F2482" t="str">
        <f t="shared" si="38"/>
        <v>Rural Restricted Access</v>
      </c>
    </row>
    <row r="2483" spans="1:6" hidden="1" x14ac:dyDescent="0.25">
      <c r="A2483" s="2">
        <v>54</v>
      </c>
      <c r="B2483" s="2">
        <v>2</v>
      </c>
      <c r="C2483" s="2">
        <v>5</v>
      </c>
      <c r="D2483" s="2">
        <v>10</v>
      </c>
      <c r="E2483" s="2">
        <v>5.2547799999999999E-2</v>
      </c>
      <c r="F2483" t="str">
        <f t="shared" si="38"/>
        <v>Rural Restricted Access</v>
      </c>
    </row>
    <row r="2484" spans="1:6" hidden="1" x14ac:dyDescent="0.25">
      <c r="A2484" s="2">
        <v>54</v>
      </c>
      <c r="B2484" s="2">
        <v>2</v>
      </c>
      <c r="C2484" s="2">
        <v>5</v>
      </c>
      <c r="D2484" s="2">
        <v>11</v>
      </c>
      <c r="E2484" s="2">
        <v>5.5060699999999997E-2</v>
      </c>
      <c r="F2484" t="str">
        <f t="shared" si="38"/>
        <v>Rural Restricted Access</v>
      </c>
    </row>
    <row r="2485" spans="1:6" hidden="1" x14ac:dyDescent="0.25">
      <c r="A2485" s="2">
        <v>54</v>
      </c>
      <c r="B2485" s="2">
        <v>2</v>
      </c>
      <c r="C2485" s="2">
        <v>5</v>
      </c>
      <c r="D2485" s="2">
        <v>12</v>
      </c>
      <c r="E2485" s="2">
        <v>5.7674099999999999E-2</v>
      </c>
      <c r="F2485" t="str">
        <f t="shared" si="38"/>
        <v>Rural Restricted Access</v>
      </c>
    </row>
    <row r="2486" spans="1:6" hidden="1" x14ac:dyDescent="0.25">
      <c r="A2486" s="2">
        <v>54</v>
      </c>
      <c r="B2486" s="2">
        <v>2</v>
      </c>
      <c r="C2486" s="2">
        <v>5</v>
      </c>
      <c r="D2486" s="2">
        <v>13</v>
      </c>
      <c r="E2486" s="2">
        <v>5.9142899999999998E-2</v>
      </c>
      <c r="F2486" t="str">
        <f t="shared" si="38"/>
        <v>Rural Restricted Access</v>
      </c>
    </row>
    <row r="2487" spans="1:6" hidden="1" x14ac:dyDescent="0.25">
      <c r="A2487" s="2">
        <v>54</v>
      </c>
      <c r="B2487" s="2">
        <v>2</v>
      </c>
      <c r="C2487" s="2">
        <v>5</v>
      </c>
      <c r="D2487" s="2">
        <v>14</v>
      </c>
      <c r="E2487" s="2">
        <v>6.0801899999999999E-2</v>
      </c>
      <c r="F2487" t="str">
        <f t="shared" si="38"/>
        <v>Rural Restricted Access</v>
      </c>
    </row>
    <row r="2488" spans="1:6" hidden="1" x14ac:dyDescent="0.25">
      <c r="A2488" s="2">
        <v>54</v>
      </c>
      <c r="B2488" s="2">
        <v>2</v>
      </c>
      <c r="C2488" s="2">
        <v>5</v>
      </c>
      <c r="D2488" s="2">
        <v>15</v>
      </c>
      <c r="E2488" s="2">
        <v>6.5298499999999995E-2</v>
      </c>
      <c r="F2488" t="str">
        <f t="shared" si="38"/>
        <v>Rural Restricted Access</v>
      </c>
    </row>
    <row r="2489" spans="1:6" hidden="1" x14ac:dyDescent="0.25">
      <c r="A2489" s="2">
        <v>54</v>
      </c>
      <c r="B2489" s="2">
        <v>2</v>
      </c>
      <c r="C2489" s="2">
        <v>5</v>
      </c>
      <c r="D2489" s="2">
        <v>16</v>
      </c>
      <c r="E2489" s="2">
        <v>7.2608199999999998E-2</v>
      </c>
      <c r="F2489" t="str">
        <f t="shared" si="38"/>
        <v>Rural Restricted Access</v>
      </c>
    </row>
    <row r="2490" spans="1:6" hidden="1" x14ac:dyDescent="0.25">
      <c r="A2490" s="2">
        <v>54</v>
      </c>
      <c r="B2490" s="2">
        <v>2</v>
      </c>
      <c r="C2490" s="2">
        <v>5</v>
      </c>
      <c r="D2490" s="2">
        <v>17</v>
      </c>
      <c r="E2490" s="2">
        <v>7.7381699999999998E-2</v>
      </c>
      <c r="F2490" t="str">
        <f t="shared" si="38"/>
        <v>Rural Restricted Access</v>
      </c>
    </row>
    <row r="2491" spans="1:6" hidden="1" x14ac:dyDescent="0.25">
      <c r="A2491" s="2">
        <v>54</v>
      </c>
      <c r="B2491" s="2">
        <v>2</v>
      </c>
      <c r="C2491" s="2">
        <v>5</v>
      </c>
      <c r="D2491" s="2">
        <v>18</v>
      </c>
      <c r="E2491" s="2">
        <v>7.5481599999999996E-2</v>
      </c>
      <c r="F2491" t="str">
        <f t="shared" si="38"/>
        <v>Rural Restricted Access</v>
      </c>
    </row>
    <row r="2492" spans="1:6" hidden="1" x14ac:dyDescent="0.25">
      <c r="A2492" s="2">
        <v>54</v>
      </c>
      <c r="B2492" s="2">
        <v>2</v>
      </c>
      <c r="C2492" s="2">
        <v>5</v>
      </c>
      <c r="D2492" s="2">
        <v>19</v>
      </c>
      <c r="E2492" s="2">
        <v>5.8705899999999998E-2</v>
      </c>
      <c r="F2492" t="str">
        <f t="shared" si="38"/>
        <v>Rural Restricted Access</v>
      </c>
    </row>
    <row r="2493" spans="1:6" hidden="1" x14ac:dyDescent="0.25">
      <c r="A2493" s="2">
        <v>54</v>
      </c>
      <c r="B2493" s="2">
        <v>2</v>
      </c>
      <c r="C2493" s="2">
        <v>5</v>
      </c>
      <c r="D2493" s="2">
        <v>20</v>
      </c>
      <c r="E2493" s="2">
        <v>4.3986400000000002E-2</v>
      </c>
      <c r="F2493" t="str">
        <f t="shared" si="38"/>
        <v>Rural Restricted Access</v>
      </c>
    </row>
    <row r="2494" spans="1:6" hidden="1" x14ac:dyDescent="0.25">
      <c r="A2494" s="2">
        <v>54</v>
      </c>
      <c r="B2494" s="2">
        <v>2</v>
      </c>
      <c r="C2494" s="2">
        <v>5</v>
      </c>
      <c r="D2494" s="2">
        <v>21</v>
      </c>
      <c r="E2494" s="2">
        <v>3.5730900000000003E-2</v>
      </c>
      <c r="F2494" t="str">
        <f t="shared" si="38"/>
        <v>Rural Restricted Access</v>
      </c>
    </row>
    <row r="2495" spans="1:6" hidden="1" x14ac:dyDescent="0.25">
      <c r="A2495" s="2">
        <v>54</v>
      </c>
      <c r="B2495" s="2">
        <v>2</v>
      </c>
      <c r="C2495" s="2">
        <v>5</v>
      </c>
      <c r="D2495" s="2">
        <v>22</v>
      </c>
      <c r="E2495" s="2">
        <v>3.0742800000000001E-2</v>
      </c>
      <c r="F2495" t="str">
        <f t="shared" si="38"/>
        <v>Rural Restricted Access</v>
      </c>
    </row>
    <row r="2496" spans="1:6" hidden="1" x14ac:dyDescent="0.25">
      <c r="A2496" s="2">
        <v>54</v>
      </c>
      <c r="B2496" s="2">
        <v>2</v>
      </c>
      <c r="C2496" s="2">
        <v>5</v>
      </c>
      <c r="D2496" s="2">
        <v>23</v>
      </c>
      <c r="E2496" s="2">
        <v>2.3852100000000001E-2</v>
      </c>
      <c r="F2496" t="str">
        <f t="shared" si="38"/>
        <v>Rural Restricted Access</v>
      </c>
    </row>
    <row r="2497" spans="1:6" hidden="1" x14ac:dyDescent="0.25">
      <c r="A2497" s="2">
        <v>54</v>
      </c>
      <c r="B2497" s="2">
        <v>2</v>
      </c>
      <c r="C2497" s="2">
        <v>5</v>
      </c>
      <c r="D2497" s="2">
        <v>24</v>
      </c>
      <c r="E2497" s="2">
        <v>1.7317699999999998E-2</v>
      </c>
      <c r="F2497" t="str">
        <f t="shared" si="38"/>
        <v>Rural Restricted Access</v>
      </c>
    </row>
    <row r="2498" spans="1:6" hidden="1" x14ac:dyDescent="0.25">
      <c r="A2498" s="2">
        <v>54</v>
      </c>
      <c r="B2498" s="2">
        <v>3</v>
      </c>
      <c r="C2498" s="2">
        <v>2</v>
      </c>
      <c r="D2498" s="2">
        <v>1</v>
      </c>
      <c r="E2498" s="2">
        <v>1.64213E-2</v>
      </c>
      <c r="F2498" t="str">
        <f t="shared" ref="F2498:F2561" si="39">IF(B2498=$G$2,$H$2,IF(B2498=$G$3,$H$3,IF(B2498=$G$4,$H$4,IF(B2498=$G$5,$H$5,IF(B2498=$G$6,$H$6,"other")))))</f>
        <v>Rural Unrestricted Access</v>
      </c>
    </row>
    <row r="2499" spans="1:6" hidden="1" x14ac:dyDescent="0.25">
      <c r="A2499" s="2">
        <v>54</v>
      </c>
      <c r="B2499" s="2">
        <v>3</v>
      </c>
      <c r="C2499" s="2">
        <v>2</v>
      </c>
      <c r="D2499" s="2">
        <v>2</v>
      </c>
      <c r="E2499" s="2">
        <v>1.11921E-2</v>
      </c>
      <c r="F2499" t="str">
        <f t="shared" si="39"/>
        <v>Rural Unrestricted Access</v>
      </c>
    </row>
    <row r="2500" spans="1:6" hidden="1" x14ac:dyDescent="0.25">
      <c r="A2500" s="2">
        <v>54</v>
      </c>
      <c r="B2500" s="2">
        <v>3</v>
      </c>
      <c r="C2500" s="2">
        <v>2</v>
      </c>
      <c r="D2500" s="2">
        <v>3</v>
      </c>
      <c r="E2500" s="2">
        <v>8.5415000000000005E-3</v>
      </c>
      <c r="F2500" t="str">
        <f t="shared" si="39"/>
        <v>Rural Unrestricted Access</v>
      </c>
    </row>
    <row r="2501" spans="1:6" hidden="1" x14ac:dyDescent="0.25">
      <c r="A2501" s="2">
        <v>54</v>
      </c>
      <c r="B2501" s="2">
        <v>3</v>
      </c>
      <c r="C2501" s="2">
        <v>2</v>
      </c>
      <c r="D2501" s="2">
        <v>4</v>
      </c>
      <c r="E2501" s="2">
        <v>6.7932799999999996E-3</v>
      </c>
      <c r="F2501" t="str">
        <f t="shared" si="39"/>
        <v>Rural Unrestricted Access</v>
      </c>
    </row>
    <row r="2502" spans="1:6" hidden="1" x14ac:dyDescent="0.25">
      <c r="A2502" s="2">
        <v>54</v>
      </c>
      <c r="B2502" s="2">
        <v>3</v>
      </c>
      <c r="C2502" s="2">
        <v>2</v>
      </c>
      <c r="D2502" s="2">
        <v>5</v>
      </c>
      <c r="E2502" s="2">
        <v>7.2189400000000001E-3</v>
      </c>
      <c r="F2502" t="str">
        <f t="shared" si="39"/>
        <v>Rural Unrestricted Access</v>
      </c>
    </row>
    <row r="2503" spans="1:6" hidden="1" x14ac:dyDescent="0.25">
      <c r="A2503" s="2">
        <v>54</v>
      </c>
      <c r="B2503" s="2">
        <v>3</v>
      </c>
      <c r="C2503" s="2">
        <v>2</v>
      </c>
      <c r="D2503" s="2">
        <v>6</v>
      </c>
      <c r="E2503" s="2">
        <v>1.07619E-2</v>
      </c>
      <c r="F2503" t="str">
        <f t="shared" si="39"/>
        <v>Rural Unrestricted Access</v>
      </c>
    </row>
    <row r="2504" spans="1:6" hidden="1" x14ac:dyDescent="0.25">
      <c r="A2504" s="2">
        <v>54</v>
      </c>
      <c r="B2504" s="2">
        <v>3</v>
      </c>
      <c r="C2504" s="2">
        <v>2</v>
      </c>
      <c r="D2504" s="2">
        <v>7</v>
      </c>
      <c r="E2504" s="2">
        <v>1.7680000000000001E-2</v>
      </c>
      <c r="F2504" t="str">
        <f t="shared" si="39"/>
        <v>Rural Unrestricted Access</v>
      </c>
    </row>
    <row r="2505" spans="1:6" hidden="1" x14ac:dyDescent="0.25">
      <c r="A2505" s="2">
        <v>54</v>
      </c>
      <c r="B2505" s="2">
        <v>3</v>
      </c>
      <c r="C2505" s="2">
        <v>2</v>
      </c>
      <c r="D2505" s="2">
        <v>8</v>
      </c>
      <c r="E2505" s="2">
        <v>2.6875099999999999E-2</v>
      </c>
      <c r="F2505" t="str">
        <f t="shared" si="39"/>
        <v>Rural Unrestricted Access</v>
      </c>
    </row>
    <row r="2506" spans="1:6" hidden="1" x14ac:dyDescent="0.25">
      <c r="A2506" s="2">
        <v>54</v>
      </c>
      <c r="B2506" s="2">
        <v>3</v>
      </c>
      <c r="C2506" s="2">
        <v>2</v>
      </c>
      <c r="D2506" s="2">
        <v>9</v>
      </c>
      <c r="E2506" s="2">
        <v>3.8658699999999997E-2</v>
      </c>
      <c r="F2506" t="str">
        <f t="shared" si="39"/>
        <v>Rural Unrestricted Access</v>
      </c>
    </row>
    <row r="2507" spans="1:6" hidden="1" x14ac:dyDescent="0.25">
      <c r="A2507" s="2">
        <v>54</v>
      </c>
      <c r="B2507" s="2">
        <v>3</v>
      </c>
      <c r="C2507" s="2">
        <v>2</v>
      </c>
      <c r="D2507" s="2">
        <v>10</v>
      </c>
      <c r="E2507" s="2">
        <v>5.2238899999999998E-2</v>
      </c>
      <c r="F2507" t="str">
        <f t="shared" si="39"/>
        <v>Rural Unrestricted Access</v>
      </c>
    </row>
    <row r="2508" spans="1:6" hidden="1" x14ac:dyDescent="0.25">
      <c r="A2508" s="2">
        <v>54</v>
      </c>
      <c r="B2508" s="2">
        <v>3</v>
      </c>
      <c r="C2508" s="2">
        <v>2</v>
      </c>
      <c r="D2508" s="2">
        <v>11</v>
      </c>
      <c r="E2508" s="2">
        <v>6.3173900000000005E-2</v>
      </c>
      <c r="F2508" t="str">
        <f t="shared" si="39"/>
        <v>Rural Unrestricted Access</v>
      </c>
    </row>
    <row r="2509" spans="1:6" hidden="1" x14ac:dyDescent="0.25">
      <c r="A2509" s="2">
        <v>54</v>
      </c>
      <c r="B2509" s="2">
        <v>3</v>
      </c>
      <c r="C2509" s="2">
        <v>2</v>
      </c>
      <c r="D2509" s="2">
        <v>12</v>
      </c>
      <c r="E2509" s="2">
        <v>6.9943500000000006E-2</v>
      </c>
      <c r="F2509" t="str">
        <f t="shared" si="39"/>
        <v>Rural Unrestricted Access</v>
      </c>
    </row>
    <row r="2510" spans="1:6" hidden="1" x14ac:dyDescent="0.25">
      <c r="A2510" s="2">
        <v>54</v>
      </c>
      <c r="B2510" s="2">
        <v>3</v>
      </c>
      <c r="C2510" s="2">
        <v>2</v>
      </c>
      <c r="D2510" s="2">
        <v>13</v>
      </c>
      <c r="E2510" s="2">
        <v>7.2933200000000004E-2</v>
      </c>
      <c r="F2510" t="str">
        <f t="shared" si="39"/>
        <v>Rural Unrestricted Access</v>
      </c>
    </row>
    <row r="2511" spans="1:6" hidden="1" x14ac:dyDescent="0.25">
      <c r="A2511" s="2">
        <v>54</v>
      </c>
      <c r="B2511" s="2">
        <v>3</v>
      </c>
      <c r="C2511" s="2">
        <v>2</v>
      </c>
      <c r="D2511" s="2">
        <v>14</v>
      </c>
      <c r="E2511" s="2">
        <v>7.3121800000000001E-2</v>
      </c>
      <c r="F2511" t="str">
        <f t="shared" si="39"/>
        <v>Rural Unrestricted Access</v>
      </c>
    </row>
    <row r="2512" spans="1:6" hidden="1" x14ac:dyDescent="0.25">
      <c r="A2512" s="2">
        <v>54</v>
      </c>
      <c r="B2512" s="2">
        <v>3</v>
      </c>
      <c r="C2512" s="2">
        <v>2</v>
      </c>
      <c r="D2512" s="2">
        <v>15</v>
      </c>
      <c r="E2512" s="2">
        <v>7.3615899999999998E-2</v>
      </c>
      <c r="F2512" t="str">
        <f t="shared" si="39"/>
        <v>Rural Unrestricted Access</v>
      </c>
    </row>
    <row r="2513" spans="1:6" hidden="1" x14ac:dyDescent="0.25">
      <c r="A2513" s="2">
        <v>54</v>
      </c>
      <c r="B2513" s="2">
        <v>3</v>
      </c>
      <c r="C2513" s="2">
        <v>2</v>
      </c>
      <c r="D2513" s="2">
        <v>16</v>
      </c>
      <c r="E2513" s="2">
        <v>7.4460799999999994E-2</v>
      </c>
      <c r="F2513" t="str">
        <f t="shared" si="39"/>
        <v>Rural Unrestricted Access</v>
      </c>
    </row>
    <row r="2514" spans="1:6" hidden="1" x14ac:dyDescent="0.25">
      <c r="A2514" s="2">
        <v>54</v>
      </c>
      <c r="B2514" s="2">
        <v>3</v>
      </c>
      <c r="C2514" s="2">
        <v>2</v>
      </c>
      <c r="D2514" s="2">
        <v>17</v>
      </c>
      <c r="E2514" s="2">
        <v>7.4216500000000005E-2</v>
      </c>
      <c r="F2514" t="str">
        <f t="shared" si="39"/>
        <v>Rural Unrestricted Access</v>
      </c>
    </row>
    <row r="2515" spans="1:6" hidden="1" x14ac:dyDescent="0.25">
      <c r="A2515" s="2">
        <v>54</v>
      </c>
      <c r="B2515" s="2">
        <v>3</v>
      </c>
      <c r="C2515" s="2">
        <v>2</v>
      </c>
      <c r="D2515" s="2">
        <v>18</v>
      </c>
      <c r="E2515" s="2">
        <v>7.0009100000000005E-2</v>
      </c>
      <c r="F2515" t="str">
        <f t="shared" si="39"/>
        <v>Rural Unrestricted Access</v>
      </c>
    </row>
    <row r="2516" spans="1:6" hidden="1" x14ac:dyDescent="0.25">
      <c r="A2516" s="2">
        <v>54</v>
      </c>
      <c r="B2516" s="2">
        <v>3</v>
      </c>
      <c r="C2516" s="2">
        <v>2</v>
      </c>
      <c r="D2516" s="2">
        <v>19</v>
      </c>
      <c r="E2516" s="2">
        <v>6.1403800000000001E-2</v>
      </c>
      <c r="F2516" t="str">
        <f t="shared" si="39"/>
        <v>Rural Unrestricted Access</v>
      </c>
    </row>
    <row r="2517" spans="1:6" hidden="1" x14ac:dyDescent="0.25">
      <c r="A2517" s="2">
        <v>54</v>
      </c>
      <c r="B2517" s="2">
        <v>3</v>
      </c>
      <c r="C2517" s="2">
        <v>2</v>
      </c>
      <c r="D2517" s="2">
        <v>20</v>
      </c>
      <c r="E2517" s="2">
        <v>5.0504300000000002E-2</v>
      </c>
      <c r="F2517" t="str">
        <f t="shared" si="39"/>
        <v>Rural Unrestricted Access</v>
      </c>
    </row>
    <row r="2518" spans="1:6" hidden="1" x14ac:dyDescent="0.25">
      <c r="A2518" s="2">
        <v>54</v>
      </c>
      <c r="B2518" s="2">
        <v>3</v>
      </c>
      <c r="C2518" s="2">
        <v>2</v>
      </c>
      <c r="D2518" s="2">
        <v>21</v>
      </c>
      <c r="E2518" s="2">
        <v>4.1207199999999999E-2</v>
      </c>
      <c r="F2518" t="str">
        <f t="shared" si="39"/>
        <v>Rural Unrestricted Access</v>
      </c>
    </row>
    <row r="2519" spans="1:6" hidden="1" x14ac:dyDescent="0.25">
      <c r="A2519" s="2">
        <v>54</v>
      </c>
      <c r="B2519" s="2">
        <v>3</v>
      </c>
      <c r="C2519" s="2">
        <v>2</v>
      </c>
      <c r="D2519" s="2">
        <v>22</v>
      </c>
      <c r="E2519" s="2">
        <v>3.3637300000000002E-2</v>
      </c>
      <c r="F2519" t="str">
        <f t="shared" si="39"/>
        <v>Rural Unrestricted Access</v>
      </c>
    </row>
    <row r="2520" spans="1:6" hidden="1" x14ac:dyDescent="0.25">
      <c r="A2520" s="2">
        <v>54</v>
      </c>
      <c r="B2520" s="2">
        <v>3</v>
      </c>
      <c r="C2520" s="2">
        <v>2</v>
      </c>
      <c r="D2520" s="2">
        <v>23</v>
      </c>
      <c r="E2520" s="2">
        <v>2.6224299999999999E-2</v>
      </c>
      <c r="F2520" t="str">
        <f t="shared" si="39"/>
        <v>Rural Unrestricted Access</v>
      </c>
    </row>
    <row r="2521" spans="1:6" hidden="1" x14ac:dyDescent="0.25">
      <c r="A2521" s="2">
        <v>54</v>
      </c>
      <c r="B2521" s="2">
        <v>3</v>
      </c>
      <c r="C2521" s="2">
        <v>2</v>
      </c>
      <c r="D2521" s="2">
        <v>24</v>
      </c>
      <c r="E2521" s="2">
        <v>1.9166599999999999E-2</v>
      </c>
      <c r="F2521" t="str">
        <f t="shared" si="39"/>
        <v>Rural Unrestricted Access</v>
      </c>
    </row>
    <row r="2522" spans="1:6" hidden="1" x14ac:dyDescent="0.25">
      <c r="A2522" s="2">
        <v>54</v>
      </c>
      <c r="B2522" s="2">
        <v>3</v>
      </c>
      <c r="C2522" s="2">
        <v>5</v>
      </c>
      <c r="D2522" s="2">
        <v>1</v>
      </c>
      <c r="E2522" s="2">
        <v>1.07741E-2</v>
      </c>
      <c r="F2522" t="str">
        <f t="shared" si="39"/>
        <v>Rural Unrestricted Access</v>
      </c>
    </row>
    <row r="2523" spans="1:6" hidden="1" x14ac:dyDescent="0.25">
      <c r="A2523" s="2">
        <v>54</v>
      </c>
      <c r="B2523" s="2">
        <v>3</v>
      </c>
      <c r="C2523" s="2">
        <v>5</v>
      </c>
      <c r="D2523" s="2">
        <v>2</v>
      </c>
      <c r="E2523" s="2">
        <v>7.6437600000000003E-3</v>
      </c>
      <c r="F2523" t="str">
        <f t="shared" si="39"/>
        <v>Rural Unrestricted Access</v>
      </c>
    </row>
    <row r="2524" spans="1:6" hidden="1" x14ac:dyDescent="0.25">
      <c r="A2524" s="2">
        <v>54</v>
      </c>
      <c r="B2524" s="2">
        <v>3</v>
      </c>
      <c r="C2524" s="2">
        <v>5</v>
      </c>
      <c r="D2524" s="2">
        <v>3</v>
      </c>
      <c r="E2524" s="2">
        <v>6.5464099999999999E-3</v>
      </c>
      <c r="F2524" t="str">
        <f t="shared" si="39"/>
        <v>Rural Unrestricted Access</v>
      </c>
    </row>
    <row r="2525" spans="1:6" hidden="1" x14ac:dyDescent="0.25">
      <c r="A2525" s="2">
        <v>54</v>
      </c>
      <c r="B2525" s="2">
        <v>3</v>
      </c>
      <c r="C2525" s="2">
        <v>5</v>
      </c>
      <c r="D2525" s="2">
        <v>4</v>
      </c>
      <c r="E2525" s="2">
        <v>6.6348600000000002E-3</v>
      </c>
      <c r="F2525" t="str">
        <f t="shared" si="39"/>
        <v>Rural Unrestricted Access</v>
      </c>
    </row>
    <row r="2526" spans="1:6" hidden="1" x14ac:dyDescent="0.25">
      <c r="A2526" s="2">
        <v>54</v>
      </c>
      <c r="B2526" s="2">
        <v>3</v>
      </c>
      <c r="C2526" s="2">
        <v>5</v>
      </c>
      <c r="D2526" s="2">
        <v>5</v>
      </c>
      <c r="E2526" s="2">
        <v>9.5399899999999999E-3</v>
      </c>
      <c r="F2526" t="str">
        <f t="shared" si="39"/>
        <v>Rural Unrestricted Access</v>
      </c>
    </row>
    <row r="2527" spans="1:6" hidden="1" x14ac:dyDescent="0.25">
      <c r="A2527" s="2">
        <v>54</v>
      </c>
      <c r="B2527" s="2">
        <v>3</v>
      </c>
      <c r="C2527" s="2">
        <v>5</v>
      </c>
      <c r="D2527" s="2">
        <v>6</v>
      </c>
      <c r="E2527" s="2">
        <v>2.0055099999999999E-2</v>
      </c>
      <c r="F2527" t="str">
        <f t="shared" si="39"/>
        <v>Rural Unrestricted Access</v>
      </c>
    </row>
    <row r="2528" spans="1:6" hidden="1" x14ac:dyDescent="0.25">
      <c r="A2528" s="2">
        <v>54</v>
      </c>
      <c r="B2528" s="2">
        <v>3</v>
      </c>
      <c r="C2528" s="2">
        <v>5</v>
      </c>
      <c r="D2528" s="2">
        <v>7</v>
      </c>
      <c r="E2528" s="2">
        <v>4.1029499999999997E-2</v>
      </c>
      <c r="F2528" t="str">
        <f t="shared" si="39"/>
        <v>Rural Unrestricted Access</v>
      </c>
    </row>
    <row r="2529" spans="1:6" hidden="1" x14ac:dyDescent="0.25">
      <c r="A2529" s="2">
        <v>54</v>
      </c>
      <c r="B2529" s="2">
        <v>3</v>
      </c>
      <c r="C2529" s="2">
        <v>5</v>
      </c>
      <c r="D2529" s="2">
        <v>8</v>
      </c>
      <c r="E2529" s="2">
        <v>5.7972200000000002E-2</v>
      </c>
      <c r="F2529" t="str">
        <f t="shared" si="39"/>
        <v>Rural Unrestricted Access</v>
      </c>
    </row>
    <row r="2530" spans="1:6" hidden="1" x14ac:dyDescent="0.25">
      <c r="A2530" s="2">
        <v>54</v>
      </c>
      <c r="B2530" s="2">
        <v>3</v>
      </c>
      <c r="C2530" s="2">
        <v>5</v>
      </c>
      <c r="D2530" s="2">
        <v>9</v>
      </c>
      <c r="E2530" s="2">
        <v>5.3471100000000001E-2</v>
      </c>
      <c r="F2530" t="str">
        <f t="shared" si="39"/>
        <v>Rural Unrestricted Access</v>
      </c>
    </row>
    <row r="2531" spans="1:6" hidden="1" x14ac:dyDescent="0.25">
      <c r="A2531" s="2">
        <v>54</v>
      </c>
      <c r="B2531" s="2">
        <v>3</v>
      </c>
      <c r="C2531" s="2">
        <v>5</v>
      </c>
      <c r="D2531" s="2">
        <v>10</v>
      </c>
      <c r="E2531" s="2">
        <v>5.2547799999999999E-2</v>
      </c>
      <c r="F2531" t="str">
        <f t="shared" si="39"/>
        <v>Rural Unrestricted Access</v>
      </c>
    </row>
    <row r="2532" spans="1:6" hidden="1" x14ac:dyDescent="0.25">
      <c r="A2532" s="2">
        <v>54</v>
      </c>
      <c r="B2532" s="2">
        <v>3</v>
      </c>
      <c r="C2532" s="2">
        <v>5</v>
      </c>
      <c r="D2532" s="2">
        <v>11</v>
      </c>
      <c r="E2532" s="2">
        <v>5.5060699999999997E-2</v>
      </c>
      <c r="F2532" t="str">
        <f t="shared" si="39"/>
        <v>Rural Unrestricted Access</v>
      </c>
    </row>
    <row r="2533" spans="1:6" hidden="1" x14ac:dyDescent="0.25">
      <c r="A2533" s="2">
        <v>54</v>
      </c>
      <c r="B2533" s="2">
        <v>3</v>
      </c>
      <c r="C2533" s="2">
        <v>5</v>
      </c>
      <c r="D2533" s="2">
        <v>12</v>
      </c>
      <c r="E2533" s="2">
        <v>5.7674099999999999E-2</v>
      </c>
      <c r="F2533" t="str">
        <f t="shared" si="39"/>
        <v>Rural Unrestricted Access</v>
      </c>
    </row>
    <row r="2534" spans="1:6" hidden="1" x14ac:dyDescent="0.25">
      <c r="A2534" s="2">
        <v>54</v>
      </c>
      <c r="B2534" s="2">
        <v>3</v>
      </c>
      <c r="C2534" s="2">
        <v>5</v>
      </c>
      <c r="D2534" s="2">
        <v>13</v>
      </c>
      <c r="E2534" s="2">
        <v>5.9142899999999998E-2</v>
      </c>
      <c r="F2534" t="str">
        <f t="shared" si="39"/>
        <v>Rural Unrestricted Access</v>
      </c>
    </row>
    <row r="2535" spans="1:6" hidden="1" x14ac:dyDescent="0.25">
      <c r="A2535" s="2">
        <v>54</v>
      </c>
      <c r="B2535" s="2">
        <v>3</v>
      </c>
      <c r="C2535" s="2">
        <v>5</v>
      </c>
      <c r="D2535" s="2">
        <v>14</v>
      </c>
      <c r="E2535" s="2">
        <v>6.0801899999999999E-2</v>
      </c>
      <c r="F2535" t="str">
        <f t="shared" si="39"/>
        <v>Rural Unrestricted Access</v>
      </c>
    </row>
    <row r="2536" spans="1:6" hidden="1" x14ac:dyDescent="0.25">
      <c r="A2536" s="2">
        <v>54</v>
      </c>
      <c r="B2536" s="2">
        <v>3</v>
      </c>
      <c r="C2536" s="2">
        <v>5</v>
      </c>
      <c r="D2536" s="2">
        <v>15</v>
      </c>
      <c r="E2536" s="2">
        <v>6.5298499999999995E-2</v>
      </c>
      <c r="F2536" t="str">
        <f t="shared" si="39"/>
        <v>Rural Unrestricted Access</v>
      </c>
    </row>
    <row r="2537" spans="1:6" hidden="1" x14ac:dyDescent="0.25">
      <c r="A2537" s="2">
        <v>54</v>
      </c>
      <c r="B2537" s="2">
        <v>3</v>
      </c>
      <c r="C2537" s="2">
        <v>5</v>
      </c>
      <c r="D2537" s="2">
        <v>16</v>
      </c>
      <c r="E2537" s="2">
        <v>7.2608199999999998E-2</v>
      </c>
      <c r="F2537" t="str">
        <f t="shared" si="39"/>
        <v>Rural Unrestricted Access</v>
      </c>
    </row>
    <row r="2538" spans="1:6" hidden="1" x14ac:dyDescent="0.25">
      <c r="A2538" s="2">
        <v>54</v>
      </c>
      <c r="B2538" s="2">
        <v>3</v>
      </c>
      <c r="C2538" s="2">
        <v>5</v>
      </c>
      <c r="D2538" s="2">
        <v>17</v>
      </c>
      <c r="E2538" s="2">
        <v>7.7381699999999998E-2</v>
      </c>
      <c r="F2538" t="str">
        <f t="shared" si="39"/>
        <v>Rural Unrestricted Access</v>
      </c>
    </row>
    <row r="2539" spans="1:6" hidden="1" x14ac:dyDescent="0.25">
      <c r="A2539" s="2">
        <v>54</v>
      </c>
      <c r="B2539" s="2">
        <v>3</v>
      </c>
      <c r="C2539" s="2">
        <v>5</v>
      </c>
      <c r="D2539" s="2">
        <v>18</v>
      </c>
      <c r="E2539" s="2">
        <v>7.5481599999999996E-2</v>
      </c>
      <c r="F2539" t="str">
        <f t="shared" si="39"/>
        <v>Rural Unrestricted Access</v>
      </c>
    </row>
    <row r="2540" spans="1:6" hidden="1" x14ac:dyDescent="0.25">
      <c r="A2540" s="2">
        <v>54</v>
      </c>
      <c r="B2540" s="2">
        <v>3</v>
      </c>
      <c r="C2540" s="2">
        <v>5</v>
      </c>
      <c r="D2540" s="2">
        <v>19</v>
      </c>
      <c r="E2540" s="2">
        <v>5.8705899999999998E-2</v>
      </c>
      <c r="F2540" t="str">
        <f t="shared" si="39"/>
        <v>Rural Unrestricted Access</v>
      </c>
    </row>
    <row r="2541" spans="1:6" hidden="1" x14ac:dyDescent="0.25">
      <c r="A2541" s="2">
        <v>54</v>
      </c>
      <c r="B2541" s="2">
        <v>3</v>
      </c>
      <c r="C2541" s="2">
        <v>5</v>
      </c>
      <c r="D2541" s="2">
        <v>20</v>
      </c>
      <c r="E2541" s="2">
        <v>4.3986400000000002E-2</v>
      </c>
      <c r="F2541" t="str">
        <f t="shared" si="39"/>
        <v>Rural Unrestricted Access</v>
      </c>
    </row>
    <row r="2542" spans="1:6" hidden="1" x14ac:dyDescent="0.25">
      <c r="A2542" s="2">
        <v>54</v>
      </c>
      <c r="B2542" s="2">
        <v>3</v>
      </c>
      <c r="C2542" s="2">
        <v>5</v>
      </c>
      <c r="D2542" s="2">
        <v>21</v>
      </c>
      <c r="E2542" s="2">
        <v>3.5730900000000003E-2</v>
      </c>
      <c r="F2542" t="str">
        <f t="shared" si="39"/>
        <v>Rural Unrestricted Access</v>
      </c>
    </row>
    <row r="2543" spans="1:6" hidden="1" x14ac:dyDescent="0.25">
      <c r="A2543" s="2">
        <v>54</v>
      </c>
      <c r="B2543" s="2">
        <v>3</v>
      </c>
      <c r="C2543" s="2">
        <v>5</v>
      </c>
      <c r="D2543" s="2">
        <v>22</v>
      </c>
      <c r="E2543" s="2">
        <v>3.0742800000000001E-2</v>
      </c>
      <c r="F2543" t="str">
        <f t="shared" si="39"/>
        <v>Rural Unrestricted Access</v>
      </c>
    </row>
    <row r="2544" spans="1:6" hidden="1" x14ac:dyDescent="0.25">
      <c r="A2544" s="2">
        <v>54</v>
      </c>
      <c r="B2544" s="2">
        <v>3</v>
      </c>
      <c r="C2544" s="2">
        <v>5</v>
      </c>
      <c r="D2544" s="2">
        <v>23</v>
      </c>
      <c r="E2544" s="2">
        <v>2.3852100000000001E-2</v>
      </c>
      <c r="F2544" t="str">
        <f t="shared" si="39"/>
        <v>Rural Unrestricted Access</v>
      </c>
    </row>
    <row r="2545" spans="1:6" hidden="1" x14ac:dyDescent="0.25">
      <c r="A2545" s="2">
        <v>54</v>
      </c>
      <c r="B2545" s="2">
        <v>3</v>
      </c>
      <c r="C2545" s="2">
        <v>5</v>
      </c>
      <c r="D2545" s="2">
        <v>24</v>
      </c>
      <c r="E2545" s="2">
        <v>1.7317699999999998E-2</v>
      </c>
      <c r="F2545" t="str">
        <f t="shared" si="39"/>
        <v>Rural Unrestricted Access</v>
      </c>
    </row>
    <row r="2546" spans="1:6" hidden="1" x14ac:dyDescent="0.25">
      <c r="A2546" s="2">
        <v>54</v>
      </c>
      <c r="B2546" s="2">
        <v>4</v>
      </c>
      <c r="C2546" s="2">
        <v>2</v>
      </c>
      <c r="D2546" s="2">
        <v>1</v>
      </c>
      <c r="E2546" s="2">
        <v>2.1473900000000001E-2</v>
      </c>
      <c r="F2546" t="str">
        <f t="shared" si="39"/>
        <v>Urban Restricted Access</v>
      </c>
    </row>
    <row r="2547" spans="1:6" hidden="1" x14ac:dyDescent="0.25">
      <c r="A2547" s="2">
        <v>54</v>
      </c>
      <c r="B2547" s="2">
        <v>4</v>
      </c>
      <c r="C2547" s="2">
        <v>2</v>
      </c>
      <c r="D2547" s="2">
        <v>2</v>
      </c>
      <c r="E2547" s="2">
        <v>1.44428E-2</v>
      </c>
      <c r="F2547" t="str">
        <f t="shared" si="39"/>
        <v>Urban Restricted Access</v>
      </c>
    </row>
    <row r="2548" spans="1:6" hidden="1" x14ac:dyDescent="0.25">
      <c r="A2548" s="2">
        <v>54</v>
      </c>
      <c r="B2548" s="2">
        <v>4</v>
      </c>
      <c r="C2548" s="2">
        <v>2</v>
      </c>
      <c r="D2548" s="2">
        <v>3</v>
      </c>
      <c r="E2548" s="2">
        <v>1.09684E-2</v>
      </c>
      <c r="F2548" t="str">
        <f t="shared" si="39"/>
        <v>Urban Restricted Access</v>
      </c>
    </row>
    <row r="2549" spans="1:6" hidden="1" x14ac:dyDescent="0.25">
      <c r="A2549" s="2">
        <v>54</v>
      </c>
      <c r="B2549" s="2">
        <v>4</v>
      </c>
      <c r="C2549" s="2">
        <v>2</v>
      </c>
      <c r="D2549" s="2">
        <v>4</v>
      </c>
      <c r="E2549" s="2">
        <v>7.4945100000000002E-3</v>
      </c>
      <c r="F2549" t="str">
        <f t="shared" si="39"/>
        <v>Urban Restricted Access</v>
      </c>
    </row>
    <row r="2550" spans="1:6" hidden="1" x14ac:dyDescent="0.25">
      <c r="A2550" s="2">
        <v>54</v>
      </c>
      <c r="B2550" s="2">
        <v>4</v>
      </c>
      <c r="C2550" s="2">
        <v>2</v>
      </c>
      <c r="D2550" s="2">
        <v>5</v>
      </c>
      <c r="E2550" s="2">
        <v>6.8385499999999997E-3</v>
      </c>
      <c r="F2550" t="str">
        <f t="shared" si="39"/>
        <v>Urban Restricted Access</v>
      </c>
    </row>
    <row r="2551" spans="1:6" hidden="1" x14ac:dyDescent="0.25">
      <c r="A2551" s="2">
        <v>54</v>
      </c>
      <c r="B2551" s="2">
        <v>4</v>
      </c>
      <c r="C2551" s="2">
        <v>2</v>
      </c>
      <c r="D2551" s="2">
        <v>6</v>
      </c>
      <c r="E2551" s="2">
        <v>1.03588E-2</v>
      </c>
      <c r="F2551" t="str">
        <f t="shared" si="39"/>
        <v>Urban Restricted Access</v>
      </c>
    </row>
    <row r="2552" spans="1:6" hidden="1" x14ac:dyDescent="0.25">
      <c r="A2552" s="2">
        <v>54</v>
      </c>
      <c r="B2552" s="2">
        <v>4</v>
      </c>
      <c r="C2552" s="2">
        <v>2</v>
      </c>
      <c r="D2552" s="2">
        <v>7</v>
      </c>
      <c r="E2552" s="2">
        <v>1.84304E-2</v>
      </c>
      <c r="F2552" t="str">
        <f t="shared" si="39"/>
        <v>Urban Restricted Access</v>
      </c>
    </row>
    <row r="2553" spans="1:6" hidden="1" x14ac:dyDescent="0.25">
      <c r="A2553" s="2">
        <v>54</v>
      </c>
      <c r="B2553" s="2">
        <v>4</v>
      </c>
      <c r="C2553" s="2">
        <v>2</v>
      </c>
      <c r="D2553" s="2">
        <v>8</v>
      </c>
      <c r="E2553" s="2">
        <v>2.6811700000000001E-2</v>
      </c>
      <c r="F2553" t="str">
        <f t="shared" si="39"/>
        <v>Urban Restricted Access</v>
      </c>
    </row>
    <row r="2554" spans="1:6" hidden="1" x14ac:dyDescent="0.25">
      <c r="A2554" s="2">
        <v>54</v>
      </c>
      <c r="B2554" s="2">
        <v>4</v>
      </c>
      <c r="C2554" s="2">
        <v>2</v>
      </c>
      <c r="D2554" s="2">
        <v>9</v>
      </c>
      <c r="E2554" s="2">
        <v>3.6385199999999999E-2</v>
      </c>
      <c r="F2554" t="str">
        <f t="shared" si="39"/>
        <v>Urban Restricted Access</v>
      </c>
    </row>
    <row r="2555" spans="1:6" hidden="1" x14ac:dyDescent="0.25">
      <c r="A2555" s="2">
        <v>54</v>
      </c>
      <c r="B2555" s="2">
        <v>4</v>
      </c>
      <c r="C2555" s="2">
        <v>2</v>
      </c>
      <c r="D2555" s="2">
        <v>10</v>
      </c>
      <c r="E2555" s="2">
        <v>4.7540699999999998E-2</v>
      </c>
      <c r="F2555" t="str">
        <f t="shared" si="39"/>
        <v>Urban Restricted Access</v>
      </c>
    </row>
    <row r="2556" spans="1:6" hidden="1" x14ac:dyDescent="0.25">
      <c r="A2556" s="2">
        <v>54</v>
      </c>
      <c r="B2556" s="2">
        <v>4</v>
      </c>
      <c r="C2556" s="2">
        <v>2</v>
      </c>
      <c r="D2556" s="2">
        <v>11</v>
      </c>
      <c r="E2556" s="2">
        <v>5.7466400000000001E-2</v>
      </c>
      <c r="F2556" t="str">
        <f t="shared" si="39"/>
        <v>Urban Restricted Access</v>
      </c>
    </row>
    <row r="2557" spans="1:6" hidden="1" x14ac:dyDescent="0.25">
      <c r="A2557" s="2">
        <v>54</v>
      </c>
      <c r="B2557" s="2">
        <v>4</v>
      </c>
      <c r="C2557" s="2">
        <v>2</v>
      </c>
      <c r="D2557" s="2">
        <v>12</v>
      </c>
      <c r="E2557" s="2">
        <v>6.50786E-2</v>
      </c>
      <c r="F2557" t="str">
        <f t="shared" si="39"/>
        <v>Urban Restricted Access</v>
      </c>
    </row>
    <row r="2558" spans="1:6" hidden="1" x14ac:dyDescent="0.25">
      <c r="A2558" s="2">
        <v>54</v>
      </c>
      <c r="B2558" s="2">
        <v>4</v>
      </c>
      <c r="C2558" s="2">
        <v>2</v>
      </c>
      <c r="D2558" s="2">
        <v>13</v>
      </c>
      <c r="E2558" s="2">
        <v>7.1322800000000006E-2</v>
      </c>
      <c r="F2558" t="str">
        <f t="shared" si="39"/>
        <v>Urban Restricted Access</v>
      </c>
    </row>
    <row r="2559" spans="1:6" hidden="1" x14ac:dyDescent="0.25">
      <c r="A2559" s="2">
        <v>54</v>
      </c>
      <c r="B2559" s="2">
        <v>4</v>
      </c>
      <c r="C2559" s="2">
        <v>2</v>
      </c>
      <c r="D2559" s="2">
        <v>14</v>
      </c>
      <c r="E2559" s="2">
        <v>7.1491700000000005E-2</v>
      </c>
      <c r="F2559" t="str">
        <f t="shared" si="39"/>
        <v>Urban Restricted Access</v>
      </c>
    </row>
    <row r="2560" spans="1:6" hidden="1" x14ac:dyDescent="0.25">
      <c r="A2560" s="2">
        <v>54</v>
      </c>
      <c r="B2560" s="2">
        <v>4</v>
      </c>
      <c r="C2560" s="2">
        <v>2</v>
      </c>
      <c r="D2560" s="2">
        <v>15</v>
      </c>
      <c r="E2560" s="2">
        <v>7.1722599999999997E-2</v>
      </c>
      <c r="F2560" t="str">
        <f t="shared" si="39"/>
        <v>Urban Restricted Access</v>
      </c>
    </row>
    <row r="2561" spans="1:6" hidden="1" x14ac:dyDescent="0.25">
      <c r="A2561" s="2">
        <v>54</v>
      </c>
      <c r="B2561" s="2">
        <v>4</v>
      </c>
      <c r="C2561" s="2">
        <v>2</v>
      </c>
      <c r="D2561" s="2">
        <v>16</v>
      </c>
      <c r="E2561" s="2">
        <v>7.2006100000000003E-2</v>
      </c>
      <c r="F2561" t="str">
        <f t="shared" si="39"/>
        <v>Urban Restricted Access</v>
      </c>
    </row>
    <row r="2562" spans="1:6" hidden="1" x14ac:dyDescent="0.25">
      <c r="A2562" s="2">
        <v>54</v>
      </c>
      <c r="B2562" s="2">
        <v>4</v>
      </c>
      <c r="C2562" s="2">
        <v>2</v>
      </c>
      <c r="D2562" s="2">
        <v>17</v>
      </c>
      <c r="E2562" s="2">
        <v>7.1148699999999995E-2</v>
      </c>
      <c r="F2562" t="str">
        <f t="shared" ref="F2562:F2625" si="40">IF(B2562=$G$2,$H$2,IF(B2562=$G$3,$H$3,IF(B2562=$G$4,$H$4,IF(B2562=$G$5,$H$5,IF(B2562=$G$6,$H$6,"other")))))</f>
        <v>Urban Restricted Access</v>
      </c>
    </row>
    <row r="2563" spans="1:6" hidden="1" x14ac:dyDescent="0.25">
      <c r="A2563" s="2">
        <v>54</v>
      </c>
      <c r="B2563" s="2">
        <v>4</v>
      </c>
      <c r="C2563" s="2">
        <v>2</v>
      </c>
      <c r="D2563" s="2">
        <v>18</v>
      </c>
      <c r="E2563" s="2">
        <v>6.7887400000000001E-2</v>
      </c>
      <c r="F2563" t="str">
        <f t="shared" si="40"/>
        <v>Urban Restricted Access</v>
      </c>
    </row>
    <row r="2564" spans="1:6" hidden="1" x14ac:dyDescent="0.25">
      <c r="A2564" s="2">
        <v>54</v>
      </c>
      <c r="B2564" s="2">
        <v>4</v>
      </c>
      <c r="C2564" s="2">
        <v>2</v>
      </c>
      <c r="D2564" s="2">
        <v>19</v>
      </c>
      <c r="E2564" s="2">
        <v>6.1771800000000002E-2</v>
      </c>
      <c r="F2564" t="str">
        <f t="shared" si="40"/>
        <v>Urban Restricted Access</v>
      </c>
    </row>
    <row r="2565" spans="1:6" hidden="1" x14ac:dyDescent="0.25">
      <c r="A2565" s="2">
        <v>54</v>
      </c>
      <c r="B2565" s="2">
        <v>4</v>
      </c>
      <c r="C2565" s="2">
        <v>2</v>
      </c>
      <c r="D2565" s="2">
        <v>20</v>
      </c>
      <c r="E2565" s="2">
        <v>5.1688199999999997E-2</v>
      </c>
      <c r="F2565" t="str">
        <f t="shared" si="40"/>
        <v>Urban Restricted Access</v>
      </c>
    </row>
    <row r="2566" spans="1:6" hidden="1" x14ac:dyDescent="0.25">
      <c r="A2566" s="2">
        <v>54</v>
      </c>
      <c r="B2566" s="2">
        <v>4</v>
      </c>
      <c r="C2566" s="2">
        <v>2</v>
      </c>
      <c r="D2566" s="2">
        <v>21</v>
      </c>
      <c r="E2566" s="2">
        <v>4.2865800000000003E-2</v>
      </c>
      <c r="F2566" t="str">
        <f t="shared" si="40"/>
        <v>Urban Restricted Access</v>
      </c>
    </row>
    <row r="2567" spans="1:6" hidden="1" x14ac:dyDescent="0.25">
      <c r="A2567" s="2">
        <v>54</v>
      </c>
      <c r="B2567" s="2">
        <v>4</v>
      </c>
      <c r="C2567" s="2">
        <v>2</v>
      </c>
      <c r="D2567" s="2">
        <v>22</v>
      </c>
      <c r="E2567" s="2">
        <v>3.80302E-2</v>
      </c>
      <c r="F2567" t="str">
        <f t="shared" si="40"/>
        <v>Urban Restricted Access</v>
      </c>
    </row>
    <row r="2568" spans="1:6" hidden="1" x14ac:dyDescent="0.25">
      <c r="A2568" s="2">
        <v>54</v>
      </c>
      <c r="B2568" s="2">
        <v>4</v>
      </c>
      <c r="C2568" s="2">
        <v>2</v>
      </c>
      <c r="D2568" s="2">
        <v>23</v>
      </c>
      <c r="E2568" s="2">
        <v>3.2207199999999998E-2</v>
      </c>
      <c r="F2568" t="str">
        <f t="shared" si="40"/>
        <v>Urban Restricted Access</v>
      </c>
    </row>
    <row r="2569" spans="1:6" hidden="1" x14ac:dyDescent="0.25">
      <c r="A2569" s="2">
        <v>54</v>
      </c>
      <c r="B2569" s="2">
        <v>4</v>
      </c>
      <c r="C2569" s="2">
        <v>2</v>
      </c>
      <c r="D2569" s="2">
        <v>24</v>
      </c>
      <c r="E2569" s="2">
        <v>2.4567700000000001E-2</v>
      </c>
      <c r="F2569" t="str">
        <f t="shared" si="40"/>
        <v>Urban Restricted Access</v>
      </c>
    </row>
    <row r="2570" spans="1:6" hidden="1" x14ac:dyDescent="0.25">
      <c r="A2570" s="2">
        <v>54</v>
      </c>
      <c r="B2570" s="2">
        <v>4</v>
      </c>
      <c r="C2570" s="2">
        <v>5</v>
      </c>
      <c r="D2570" s="2">
        <v>1</v>
      </c>
      <c r="E2570" s="2">
        <v>9.8621100000000003E-3</v>
      </c>
      <c r="F2570" t="str">
        <f t="shared" si="40"/>
        <v>Urban Restricted Access</v>
      </c>
    </row>
    <row r="2571" spans="1:6" hidden="1" x14ac:dyDescent="0.25">
      <c r="A2571" s="2">
        <v>54</v>
      </c>
      <c r="B2571" s="2">
        <v>4</v>
      </c>
      <c r="C2571" s="2">
        <v>5</v>
      </c>
      <c r="D2571" s="2">
        <v>2</v>
      </c>
      <c r="E2571" s="2">
        <v>6.2724800000000004E-3</v>
      </c>
      <c r="F2571" t="str">
        <f t="shared" si="40"/>
        <v>Urban Restricted Access</v>
      </c>
    </row>
    <row r="2572" spans="1:6" hidden="1" x14ac:dyDescent="0.25">
      <c r="A2572" s="2">
        <v>54</v>
      </c>
      <c r="B2572" s="2">
        <v>4</v>
      </c>
      <c r="C2572" s="2">
        <v>5</v>
      </c>
      <c r="D2572" s="2">
        <v>3</v>
      </c>
      <c r="E2572" s="2">
        <v>5.0576700000000002E-3</v>
      </c>
      <c r="F2572" t="str">
        <f t="shared" si="40"/>
        <v>Urban Restricted Access</v>
      </c>
    </row>
    <row r="2573" spans="1:6" hidden="1" x14ac:dyDescent="0.25">
      <c r="A2573" s="2">
        <v>54</v>
      </c>
      <c r="B2573" s="2">
        <v>4</v>
      </c>
      <c r="C2573" s="2">
        <v>5</v>
      </c>
      <c r="D2573" s="2">
        <v>4</v>
      </c>
      <c r="E2573" s="2">
        <v>4.6668600000000001E-3</v>
      </c>
      <c r="F2573" t="str">
        <f t="shared" si="40"/>
        <v>Urban Restricted Access</v>
      </c>
    </row>
    <row r="2574" spans="1:6" hidden="1" x14ac:dyDescent="0.25">
      <c r="A2574" s="2">
        <v>54</v>
      </c>
      <c r="B2574" s="2">
        <v>4</v>
      </c>
      <c r="C2574" s="2">
        <v>5</v>
      </c>
      <c r="D2574" s="2">
        <v>5</v>
      </c>
      <c r="E2574" s="2">
        <v>6.9946899999999996E-3</v>
      </c>
      <c r="F2574" t="str">
        <f t="shared" si="40"/>
        <v>Urban Restricted Access</v>
      </c>
    </row>
    <row r="2575" spans="1:6" hidden="1" x14ac:dyDescent="0.25">
      <c r="A2575" s="2">
        <v>54</v>
      </c>
      <c r="B2575" s="2">
        <v>4</v>
      </c>
      <c r="C2575" s="2">
        <v>5</v>
      </c>
      <c r="D2575" s="2">
        <v>6</v>
      </c>
      <c r="E2575" s="2">
        <v>1.8494E-2</v>
      </c>
      <c r="F2575" t="str">
        <f t="shared" si="40"/>
        <v>Urban Restricted Access</v>
      </c>
    </row>
    <row r="2576" spans="1:6" hidden="1" x14ac:dyDescent="0.25">
      <c r="A2576" s="2">
        <v>54</v>
      </c>
      <c r="B2576" s="2">
        <v>4</v>
      </c>
      <c r="C2576" s="2">
        <v>5</v>
      </c>
      <c r="D2576" s="2">
        <v>7</v>
      </c>
      <c r="E2576" s="2">
        <v>4.5956499999999997E-2</v>
      </c>
      <c r="F2576" t="str">
        <f t="shared" si="40"/>
        <v>Urban Restricted Access</v>
      </c>
    </row>
    <row r="2577" spans="1:6" hidden="1" x14ac:dyDescent="0.25">
      <c r="A2577" s="2">
        <v>54</v>
      </c>
      <c r="B2577" s="2">
        <v>4</v>
      </c>
      <c r="C2577" s="2">
        <v>5</v>
      </c>
      <c r="D2577" s="2">
        <v>8</v>
      </c>
      <c r="E2577" s="2">
        <v>6.9644399999999995E-2</v>
      </c>
      <c r="F2577" t="str">
        <f t="shared" si="40"/>
        <v>Urban Restricted Access</v>
      </c>
    </row>
    <row r="2578" spans="1:6" hidden="1" x14ac:dyDescent="0.25">
      <c r="A2578" s="2">
        <v>54</v>
      </c>
      <c r="B2578" s="2">
        <v>4</v>
      </c>
      <c r="C2578" s="2">
        <v>5</v>
      </c>
      <c r="D2578" s="2">
        <v>9</v>
      </c>
      <c r="E2578" s="2">
        <v>6.0827899999999997E-2</v>
      </c>
      <c r="F2578" t="str">
        <f t="shared" si="40"/>
        <v>Urban Restricted Access</v>
      </c>
    </row>
    <row r="2579" spans="1:6" hidden="1" x14ac:dyDescent="0.25">
      <c r="A2579" s="2">
        <v>54</v>
      </c>
      <c r="B2579" s="2">
        <v>4</v>
      </c>
      <c r="C2579" s="2">
        <v>5</v>
      </c>
      <c r="D2579" s="2">
        <v>10</v>
      </c>
      <c r="E2579" s="2">
        <v>5.0286200000000003E-2</v>
      </c>
      <c r="F2579" t="str">
        <f t="shared" si="40"/>
        <v>Urban Restricted Access</v>
      </c>
    </row>
    <row r="2580" spans="1:6" hidden="1" x14ac:dyDescent="0.25">
      <c r="A2580" s="2">
        <v>54</v>
      </c>
      <c r="B2580" s="2">
        <v>4</v>
      </c>
      <c r="C2580" s="2">
        <v>5</v>
      </c>
      <c r="D2580" s="2">
        <v>11</v>
      </c>
      <c r="E2580" s="2">
        <v>4.9935100000000003E-2</v>
      </c>
      <c r="F2580" t="str">
        <f t="shared" si="40"/>
        <v>Urban Restricted Access</v>
      </c>
    </row>
    <row r="2581" spans="1:6" hidden="1" x14ac:dyDescent="0.25">
      <c r="A2581" s="2">
        <v>54</v>
      </c>
      <c r="B2581" s="2">
        <v>4</v>
      </c>
      <c r="C2581" s="2">
        <v>5</v>
      </c>
      <c r="D2581" s="2">
        <v>12</v>
      </c>
      <c r="E2581" s="2">
        <v>5.4365400000000001E-2</v>
      </c>
      <c r="F2581" t="str">
        <f t="shared" si="40"/>
        <v>Urban Restricted Access</v>
      </c>
    </row>
    <row r="2582" spans="1:6" hidden="1" x14ac:dyDescent="0.25">
      <c r="A2582" s="2">
        <v>54</v>
      </c>
      <c r="B2582" s="2">
        <v>4</v>
      </c>
      <c r="C2582" s="2">
        <v>5</v>
      </c>
      <c r="D2582" s="2">
        <v>13</v>
      </c>
      <c r="E2582" s="2">
        <v>5.7646200000000002E-2</v>
      </c>
      <c r="F2582" t="str">
        <f t="shared" si="40"/>
        <v>Urban Restricted Access</v>
      </c>
    </row>
    <row r="2583" spans="1:6" hidden="1" x14ac:dyDescent="0.25">
      <c r="A2583" s="2">
        <v>54</v>
      </c>
      <c r="B2583" s="2">
        <v>4</v>
      </c>
      <c r="C2583" s="2">
        <v>5</v>
      </c>
      <c r="D2583" s="2">
        <v>14</v>
      </c>
      <c r="E2583" s="2">
        <v>5.8031899999999997E-2</v>
      </c>
      <c r="F2583" t="str">
        <f t="shared" si="40"/>
        <v>Urban Restricted Access</v>
      </c>
    </row>
    <row r="2584" spans="1:6" hidden="1" x14ac:dyDescent="0.25">
      <c r="A2584" s="2">
        <v>54</v>
      </c>
      <c r="B2584" s="2">
        <v>4</v>
      </c>
      <c r="C2584" s="2">
        <v>5</v>
      </c>
      <c r="D2584" s="2">
        <v>15</v>
      </c>
      <c r="E2584" s="2">
        <v>6.2255400000000002E-2</v>
      </c>
      <c r="F2584" t="str">
        <f t="shared" si="40"/>
        <v>Urban Restricted Access</v>
      </c>
    </row>
    <row r="2585" spans="1:6" hidden="1" x14ac:dyDescent="0.25">
      <c r="A2585" s="2">
        <v>54</v>
      </c>
      <c r="B2585" s="2">
        <v>4</v>
      </c>
      <c r="C2585" s="2">
        <v>5</v>
      </c>
      <c r="D2585" s="2">
        <v>16</v>
      </c>
      <c r="E2585" s="2">
        <v>7.1004899999999996E-2</v>
      </c>
      <c r="F2585" t="str">
        <f t="shared" si="40"/>
        <v>Urban Restricted Access</v>
      </c>
    </row>
    <row r="2586" spans="1:6" hidden="1" x14ac:dyDescent="0.25">
      <c r="A2586" s="2">
        <v>54</v>
      </c>
      <c r="B2586" s="2">
        <v>4</v>
      </c>
      <c r="C2586" s="2">
        <v>5</v>
      </c>
      <c r="D2586" s="2">
        <v>17</v>
      </c>
      <c r="E2586" s="2">
        <v>7.6972499999999999E-2</v>
      </c>
      <c r="F2586" t="str">
        <f t="shared" si="40"/>
        <v>Urban Restricted Access</v>
      </c>
    </row>
    <row r="2587" spans="1:6" hidden="1" x14ac:dyDescent="0.25">
      <c r="A2587" s="2">
        <v>54</v>
      </c>
      <c r="B2587" s="2">
        <v>4</v>
      </c>
      <c r="C2587" s="2">
        <v>5</v>
      </c>
      <c r="D2587" s="2">
        <v>18</v>
      </c>
      <c r="E2587" s="2">
        <v>7.7432000000000001E-2</v>
      </c>
      <c r="F2587" t="str">
        <f t="shared" si="40"/>
        <v>Urban Restricted Access</v>
      </c>
    </row>
    <row r="2588" spans="1:6" hidden="1" x14ac:dyDescent="0.25">
      <c r="A2588" s="2">
        <v>54</v>
      </c>
      <c r="B2588" s="2">
        <v>4</v>
      </c>
      <c r="C2588" s="2">
        <v>5</v>
      </c>
      <c r="D2588" s="2">
        <v>19</v>
      </c>
      <c r="E2588" s="2">
        <v>5.9783000000000003E-2</v>
      </c>
      <c r="F2588" t="str">
        <f t="shared" si="40"/>
        <v>Urban Restricted Access</v>
      </c>
    </row>
    <row r="2589" spans="1:6" hidden="1" x14ac:dyDescent="0.25">
      <c r="A2589" s="2">
        <v>54</v>
      </c>
      <c r="B2589" s="2">
        <v>4</v>
      </c>
      <c r="C2589" s="2">
        <v>5</v>
      </c>
      <c r="D2589" s="2">
        <v>20</v>
      </c>
      <c r="E2589" s="2">
        <v>4.4392300000000003E-2</v>
      </c>
      <c r="F2589" t="str">
        <f t="shared" si="40"/>
        <v>Urban Restricted Access</v>
      </c>
    </row>
    <row r="2590" spans="1:6" hidden="1" x14ac:dyDescent="0.25">
      <c r="A2590" s="2">
        <v>54</v>
      </c>
      <c r="B2590" s="2">
        <v>4</v>
      </c>
      <c r="C2590" s="2">
        <v>5</v>
      </c>
      <c r="D2590" s="2">
        <v>21</v>
      </c>
      <c r="E2590" s="2">
        <v>3.54458E-2</v>
      </c>
      <c r="F2590" t="str">
        <f t="shared" si="40"/>
        <v>Urban Restricted Access</v>
      </c>
    </row>
    <row r="2591" spans="1:6" hidden="1" x14ac:dyDescent="0.25">
      <c r="A2591" s="2">
        <v>54</v>
      </c>
      <c r="B2591" s="2">
        <v>4</v>
      </c>
      <c r="C2591" s="2">
        <v>5</v>
      </c>
      <c r="D2591" s="2">
        <v>22</v>
      </c>
      <c r="E2591" s="2">
        <v>3.1823999999999998E-2</v>
      </c>
      <c r="F2591" t="str">
        <f t="shared" si="40"/>
        <v>Urban Restricted Access</v>
      </c>
    </row>
    <row r="2592" spans="1:6" hidden="1" x14ac:dyDescent="0.25">
      <c r="A2592" s="2">
        <v>54</v>
      </c>
      <c r="B2592" s="2">
        <v>4</v>
      </c>
      <c r="C2592" s="2">
        <v>5</v>
      </c>
      <c r="D2592" s="2">
        <v>23</v>
      </c>
      <c r="E2592" s="2">
        <v>2.4941899999999999E-2</v>
      </c>
      <c r="F2592" t="str">
        <f t="shared" si="40"/>
        <v>Urban Restricted Access</v>
      </c>
    </row>
    <row r="2593" spans="1:6" hidden="1" x14ac:dyDescent="0.25">
      <c r="A2593" s="2">
        <v>54</v>
      </c>
      <c r="B2593" s="2">
        <v>4</v>
      </c>
      <c r="C2593" s="2">
        <v>5</v>
      </c>
      <c r="D2593" s="2">
        <v>24</v>
      </c>
      <c r="E2593" s="2">
        <v>1.79068E-2</v>
      </c>
      <c r="F2593" t="str">
        <f t="shared" si="40"/>
        <v>Urban Restricted Access</v>
      </c>
    </row>
    <row r="2594" spans="1:6" hidden="1" x14ac:dyDescent="0.25">
      <c r="A2594" s="2">
        <v>54</v>
      </c>
      <c r="B2594" s="2">
        <v>5</v>
      </c>
      <c r="C2594" s="2">
        <v>2</v>
      </c>
      <c r="D2594" s="2">
        <v>1</v>
      </c>
      <c r="E2594" s="2">
        <v>2.1473900000000001E-2</v>
      </c>
      <c r="F2594" t="str">
        <f t="shared" si="40"/>
        <v>Urban Unrestricted Access</v>
      </c>
    </row>
    <row r="2595" spans="1:6" hidden="1" x14ac:dyDescent="0.25">
      <c r="A2595" s="2">
        <v>54</v>
      </c>
      <c r="B2595" s="2">
        <v>5</v>
      </c>
      <c r="C2595" s="2">
        <v>2</v>
      </c>
      <c r="D2595" s="2">
        <v>2</v>
      </c>
      <c r="E2595" s="2">
        <v>1.44428E-2</v>
      </c>
      <c r="F2595" t="str">
        <f t="shared" si="40"/>
        <v>Urban Unrestricted Access</v>
      </c>
    </row>
    <row r="2596" spans="1:6" hidden="1" x14ac:dyDescent="0.25">
      <c r="A2596" s="2">
        <v>54</v>
      </c>
      <c r="B2596" s="2">
        <v>5</v>
      </c>
      <c r="C2596" s="2">
        <v>2</v>
      </c>
      <c r="D2596" s="2">
        <v>3</v>
      </c>
      <c r="E2596" s="2">
        <v>1.09684E-2</v>
      </c>
      <c r="F2596" t="str">
        <f t="shared" si="40"/>
        <v>Urban Unrestricted Access</v>
      </c>
    </row>
    <row r="2597" spans="1:6" hidden="1" x14ac:dyDescent="0.25">
      <c r="A2597" s="2">
        <v>54</v>
      </c>
      <c r="B2597" s="2">
        <v>5</v>
      </c>
      <c r="C2597" s="2">
        <v>2</v>
      </c>
      <c r="D2597" s="2">
        <v>4</v>
      </c>
      <c r="E2597" s="2">
        <v>7.4945100000000002E-3</v>
      </c>
      <c r="F2597" t="str">
        <f t="shared" si="40"/>
        <v>Urban Unrestricted Access</v>
      </c>
    </row>
    <row r="2598" spans="1:6" hidden="1" x14ac:dyDescent="0.25">
      <c r="A2598" s="2">
        <v>54</v>
      </c>
      <c r="B2598" s="2">
        <v>5</v>
      </c>
      <c r="C2598" s="2">
        <v>2</v>
      </c>
      <c r="D2598" s="2">
        <v>5</v>
      </c>
      <c r="E2598" s="2">
        <v>6.8385499999999997E-3</v>
      </c>
      <c r="F2598" t="str">
        <f t="shared" si="40"/>
        <v>Urban Unrestricted Access</v>
      </c>
    </row>
    <row r="2599" spans="1:6" hidden="1" x14ac:dyDescent="0.25">
      <c r="A2599" s="2">
        <v>54</v>
      </c>
      <c r="B2599" s="2">
        <v>5</v>
      </c>
      <c r="C2599" s="2">
        <v>2</v>
      </c>
      <c r="D2599" s="2">
        <v>6</v>
      </c>
      <c r="E2599" s="2">
        <v>1.03588E-2</v>
      </c>
      <c r="F2599" t="str">
        <f t="shared" si="40"/>
        <v>Urban Unrestricted Access</v>
      </c>
    </row>
    <row r="2600" spans="1:6" hidden="1" x14ac:dyDescent="0.25">
      <c r="A2600" s="2">
        <v>54</v>
      </c>
      <c r="B2600" s="2">
        <v>5</v>
      </c>
      <c r="C2600" s="2">
        <v>2</v>
      </c>
      <c r="D2600" s="2">
        <v>7</v>
      </c>
      <c r="E2600" s="2">
        <v>1.84304E-2</v>
      </c>
      <c r="F2600" t="str">
        <f t="shared" si="40"/>
        <v>Urban Unrestricted Access</v>
      </c>
    </row>
    <row r="2601" spans="1:6" hidden="1" x14ac:dyDescent="0.25">
      <c r="A2601" s="2">
        <v>54</v>
      </c>
      <c r="B2601" s="2">
        <v>5</v>
      </c>
      <c r="C2601" s="2">
        <v>2</v>
      </c>
      <c r="D2601" s="2">
        <v>8</v>
      </c>
      <c r="E2601" s="2">
        <v>2.6811700000000001E-2</v>
      </c>
      <c r="F2601" t="str">
        <f t="shared" si="40"/>
        <v>Urban Unrestricted Access</v>
      </c>
    </row>
    <row r="2602" spans="1:6" hidden="1" x14ac:dyDescent="0.25">
      <c r="A2602" s="2">
        <v>54</v>
      </c>
      <c r="B2602" s="2">
        <v>5</v>
      </c>
      <c r="C2602" s="2">
        <v>2</v>
      </c>
      <c r="D2602" s="2">
        <v>9</v>
      </c>
      <c r="E2602" s="2">
        <v>3.6385199999999999E-2</v>
      </c>
      <c r="F2602" t="str">
        <f t="shared" si="40"/>
        <v>Urban Unrestricted Access</v>
      </c>
    </row>
    <row r="2603" spans="1:6" hidden="1" x14ac:dyDescent="0.25">
      <c r="A2603" s="2">
        <v>54</v>
      </c>
      <c r="B2603" s="2">
        <v>5</v>
      </c>
      <c r="C2603" s="2">
        <v>2</v>
      </c>
      <c r="D2603" s="2">
        <v>10</v>
      </c>
      <c r="E2603" s="2">
        <v>4.7540699999999998E-2</v>
      </c>
      <c r="F2603" t="str">
        <f t="shared" si="40"/>
        <v>Urban Unrestricted Access</v>
      </c>
    </row>
    <row r="2604" spans="1:6" hidden="1" x14ac:dyDescent="0.25">
      <c r="A2604" s="2">
        <v>54</v>
      </c>
      <c r="B2604" s="2">
        <v>5</v>
      </c>
      <c r="C2604" s="2">
        <v>2</v>
      </c>
      <c r="D2604" s="2">
        <v>11</v>
      </c>
      <c r="E2604" s="2">
        <v>5.7466400000000001E-2</v>
      </c>
      <c r="F2604" t="str">
        <f t="shared" si="40"/>
        <v>Urban Unrestricted Access</v>
      </c>
    </row>
    <row r="2605" spans="1:6" hidden="1" x14ac:dyDescent="0.25">
      <c r="A2605" s="2">
        <v>54</v>
      </c>
      <c r="B2605" s="2">
        <v>5</v>
      </c>
      <c r="C2605" s="2">
        <v>2</v>
      </c>
      <c r="D2605" s="2">
        <v>12</v>
      </c>
      <c r="E2605" s="2">
        <v>6.50786E-2</v>
      </c>
      <c r="F2605" t="str">
        <f t="shared" si="40"/>
        <v>Urban Unrestricted Access</v>
      </c>
    </row>
    <row r="2606" spans="1:6" hidden="1" x14ac:dyDescent="0.25">
      <c r="A2606" s="2">
        <v>54</v>
      </c>
      <c r="B2606" s="2">
        <v>5</v>
      </c>
      <c r="C2606" s="2">
        <v>2</v>
      </c>
      <c r="D2606" s="2">
        <v>13</v>
      </c>
      <c r="E2606" s="2">
        <v>7.1322800000000006E-2</v>
      </c>
      <c r="F2606" t="str">
        <f t="shared" si="40"/>
        <v>Urban Unrestricted Access</v>
      </c>
    </row>
    <row r="2607" spans="1:6" hidden="1" x14ac:dyDescent="0.25">
      <c r="A2607" s="2">
        <v>54</v>
      </c>
      <c r="B2607" s="2">
        <v>5</v>
      </c>
      <c r="C2607" s="2">
        <v>2</v>
      </c>
      <c r="D2607" s="2">
        <v>14</v>
      </c>
      <c r="E2607" s="2">
        <v>7.1491700000000005E-2</v>
      </c>
      <c r="F2607" t="str">
        <f t="shared" si="40"/>
        <v>Urban Unrestricted Access</v>
      </c>
    </row>
    <row r="2608" spans="1:6" hidden="1" x14ac:dyDescent="0.25">
      <c r="A2608" s="2">
        <v>54</v>
      </c>
      <c r="B2608" s="2">
        <v>5</v>
      </c>
      <c r="C2608" s="2">
        <v>2</v>
      </c>
      <c r="D2608" s="2">
        <v>15</v>
      </c>
      <c r="E2608" s="2">
        <v>7.1722599999999997E-2</v>
      </c>
      <c r="F2608" t="str">
        <f t="shared" si="40"/>
        <v>Urban Unrestricted Access</v>
      </c>
    </row>
    <row r="2609" spans="1:6" hidden="1" x14ac:dyDescent="0.25">
      <c r="A2609" s="2">
        <v>54</v>
      </c>
      <c r="B2609" s="2">
        <v>5</v>
      </c>
      <c r="C2609" s="2">
        <v>2</v>
      </c>
      <c r="D2609" s="2">
        <v>16</v>
      </c>
      <c r="E2609" s="2">
        <v>7.2006100000000003E-2</v>
      </c>
      <c r="F2609" t="str">
        <f t="shared" si="40"/>
        <v>Urban Unrestricted Access</v>
      </c>
    </row>
    <row r="2610" spans="1:6" hidden="1" x14ac:dyDescent="0.25">
      <c r="A2610" s="2">
        <v>54</v>
      </c>
      <c r="B2610" s="2">
        <v>5</v>
      </c>
      <c r="C2610" s="2">
        <v>2</v>
      </c>
      <c r="D2610" s="2">
        <v>17</v>
      </c>
      <c r="E2610" s="2">
        <v>7.1148699999999995E-2</v>
      </c>
      <c r="F2610" t="str">
        <f t="shared" si="40"/>
        <v>Urban Unrestricted Access</v>
      </c>
    </row>
    <row r="2611" spans="1:6" hidden="1" x14ac:dyDescent="0.25">
      <c r="A2611" s="2">
        <v>54</v>
      </c>
      <c r="B2611" s="2">
        <v>5</v>
      </c>
      <c r="C2611" s="2">
        <v>2</v>
      </c>
      <c r="D2611" s="2">
        <v>18</v>
      </c>
      <c r="E2611" s="2">
        <v>6.7887400000000001E-2</v>
      </c>
      <c r="F2611" t="str">
        <f t="shared" si="40"/>
        <v>Urban Unrestricted Access</v>
      </c>
    </row>
    <row r="2612" spans="1:6" hidden="1" x14ac:dyDescent="0.25">
      <c r="A2612" s="2">
        <v>54</v>
      </c>
      <c r="B2612" s="2">
        <v>5</v>
      </c>
      <c r="C2612" s="2">
        <v>2</v>
      </c>
      <c r="D2612" s="2">
        <v>19</v>
      </c>
      <c r="E2612" s="2">
        <v>6.1771800000000002E-2</v>
      </c>
      <c r="F2612" t="str">
        <f t="shared" si="40"/>
        <v>Urban Unrestricted Access</v>
      </c>
    </row>
    <row r="2613" spans="1:6" hidden="1" x14ac:dyDescent="0.25">
      <c r="A2613" s="2">
        <v>54</v>
      </c>
      <c r="B2613" s="2">
        <v>5</v>
      </c>
      <c r="C2613" s="2">
        <v>2</v>
      </c>
      <c r="D2613" s="2">
        <v>20</v>
      </c>
      <c r="E2613" s="2">
        <v>5.1688199999999997E-2</v>
      </c>
      <c r="F2613" t="str">
        <f t="shared" si="40"/>
        <v>Urban Unrestricted Access</v>
      </c>
    </row>
    <row r="2614" spans="1:6" hidden="1" x14ac:dyDescent="0.25">
      <c r="A2614" s="2">
        <v>54</v>
      </c>
      <c r="B2614" s="2">
        <v>5</v>
      </c>
      <c r="C2614" s="2">
        <v>2</v>
      </c>
      <c r="D2614" s="2">
        <v>21</v>
      </c>
      <c r="E2614" s="2">
        <v>4.2865800000000003E-2</v>
      </c>
      <c r="F2614" t="str">
        <f t="shared" si="40"/>
        <v>Urban Unrestricted Access</v>
      </c>
    </row>
    <row r="2615" spans="1:6" hidden="1" x14ac:dyDescent="0.25">
      <c r="A2615" s="2">
        <v>54</v>
      </c>
      <c r="B2615" s="2">
        <v>5</v>
      </c>
      <c r="C2615" s="2">
        <v>2</v>
      </c>
      <c r="D2615" s="2">
        <v>22</v>
      </c>
      <c r="E2615" s="2">
        <v>3.80302E-2</v>
      </c>
      <c r="F2615" t="str">
        <f t="shared" si="40"/>
        <v>Urban Unrestricted Access</v>
      </c>
    </row>
    <row r="2616" spans="1:6" hidden="1" x14ac:dyDescent="0.25">
      <c r="A2616" s="2">
        <v>54</v>
      </c>
      <c r="B2616" s="2">
        <v>5</v>
      </c>
      <c r="C2616" s="2">
        <v>2</v>
      </c>
      <c r="D2616" s="2">
        <v>23</v>
      </c>
      <c r="E2616" s="2">
        <v>3.2207199999999998E-2</v>
      </c>
      <c r="F2616" t="str">
        <f t="shared" si="40"/>
        <v>Urban Unrestricted Access</v>
      </c>
    </row>
    <row r="2617" spans="1:6" hidden="1" x14ac:dyDescent="0.25">
      <c r="A2617" s="2">
        <v>54</v>
      </c>
      <c r="B2617" s="2">
        <v>5</v>
      </c>
      <c r="C2617" s="2">
        <v>2</v>
      </c>
      <c r="D2617" s="2">
        <v>24</v>
      </c>
      <c r="E2617" s="2">
        <v>2.4567700000000001E-2</v>
      </c>
      <c r="F2617" t="str">
        <f t="shared" si="40"/>
        <v>Urban Unrestricted Access</v>
      </c>
    </row>
    <row r="2618" spans="1:6" x14ac:dyDescent="0.25">
      <c r="A2618" s="2">
        <v>54</v>
      </c>
      <c r="B2618" s="2">
        <v>5</v>
      </c>
      <c r="C2618" s="2">
        <v>5</v>
      </c>
      <c r="D2618" s="2">
        <v>1</v>
      </c>
      <c r="E2618" s="2">
        <v>9.8621100000000003E-3</v>
      </c>
      <c r="F2618" t="str">
        <f t="shared" si="40"/>
        <v>Urban Unrestricted Access</v>
      </c>
    </row>
    <row r="2619" spans="1:6" x14ac:dyDescent="0.25">
      <c r="A2619" s="2">
        <v>54</v>
      </c>
      <c r="B2619" s="2">
        <v>5</v>
      </c>
      <c r="C2619" s="2">
        <v>5</v>
      </c>
      <c r="D2619" s="2">
        <v>2</v>
      </c>
      <c r="E2619" s="2">
        <v>6.2724800000000004E-3</v>
      </c>
      <c r="F2619" t="str">
        <f t="shared" si="40"/>
        <v>Urban Unrestricted Access</v>
      </c>
    </row>
    <row r="2620" spans="1:6" x14ac:dyDescent="0.25">
      <c r="A2620" s="2">
        <v>54</v>
      </c>
      <c r="B2620" s="2">
        <v>5</v>
      </c>
      <c r="C2620" s="2">
        <v>5</v>
      </c>
      <c r="D2620" s="2">
        <v>3</v>
      </c>
      <c r="E2620" s="2">
        <v>5.0576700000000002E-3</v>
      </c>
      <c r="F2620" t="str">
        <f t="shared" si="40"/>
        <v>Urban Unrestricted Access</v>
      </c>
    </row>
    <row r="2621" spans="1:6" x14ac:dyDescent="0.25">
      <c r="A2621" s="2">
        <v>54</v>
      </c>
      <c r="B2621" s="2">
        <v>5</v>
      </c>
      <c r="C2621" s="2">
        <v>5</v>
      </c>
      <c r="D2621" s="2">
        <v>4</v>
      </c>
      <c r="E2621" s="2">
        <v>4.6668600000000001E-3</v>
      </c>
      <c r="F2621" t="str">
        <f t="shared" si="40"/>
        <v>Urban Unrestricted Access</v>
      </c>
    </row>
    <row r="2622" spans="1:6" x14ac:dyDescent="0.25">
      <c r="A2622" s="2">
        <v>54</v>
      </c>
      <c r="B2622" s="2">
        <v>5</v>
      </c>
      <c r="C2622" s="2">
        <v>5</v>
      </c>
      <c r="D2622" s="2">
        <v>5</v>
      </c>
      <c r="E2622" s="2">
        <v>6.9946899999999996E-3</v>
      </c>
      <c r="F2622" t="str">
        <f t="shared" si="40"/>
        <v>Urban Unrestricted Access</v>
      </c>
    </row>
    <row r="2623" spans="1:6" x14ac:dyDescent="0.25">
      <c r="A2623" s="2">
        <v>54</v>
      </c>
      <c r="B2623" s="2">
        <v>5</v>
      </c>
      <c r="C2623" s="2">
        <v>5</v>
      </c>
      <c r="D2623" s="2">
        <v>6</v>
      </c>
      <c r="E2623" s="2">
        <v>1.8494E-2</v>
      </c>
      <c r="F2623" t="str">
        <f t="shared" si="40"/>
        <v>Urban Unrestricted Access</v>
      </c>
    </row>
    <row r="2624" spans="1:6" x14ac:dyDescent="0.25">
      <c r="A2624" s="2">
        <v>54</v>
      </c>
      <c r="B2624" s="2">
        <v>5</v>
      </c>
      <c r="C2624" s="2">
        <v>5</v>
      </c>
      <c r="D2624" s="2">
        <v>7</v>
      </c>
      <c r="E2624" s="2">
        <v>4.5956499999999997E-2</v>
      </c>
      <c r="F2624" t="str">
        <f t="shared" si="40"/>
        <v>Urban Unrestricted Access</v>
      </c>
    </row>
    <row r="2625" spans="1:6" x14ac:dyDescent="0.25">
      <c r="A2625" s="2">
        <v>54</v>
      </c>
      <c r="B2625" s="2">
        <v>5</v>
      </c>
      <c r="C2625" s="2">
        <v>5</v>
      </c>
      <c r="D2625" s="2">
        <v>8</v>
      </c>
      <c r="E2625" s="2">
        <v>6.9644399999999995E-2</v>
      </c>
      <c r="F2625" t="str">
        <f t="shared" si="40"/>
        <v>Urban Unrestricted Access</v>
      </c>
    </row>
    <row r="2626" spans="1:6" x14ac:dyDescent="0.25">
      <c r="A2626" s="2">
        <v>54</v>
      </c>
      <c r="B2626" s="2">
        <v>5</v>
      </c>
      <c r="C2626" s="2">
        <v>5</v>
      </c>
      <c r="D2626" s="2">
        <v>9</v>
      </c>
      <c r="E2626" s="2">
        <v>6.0827899999999997E-2</v>
      </c>
      <c r="F2626" t="str">
        <f t="shared" ref="F2626:F2689" si="41">IF(B2626=$G$2,$H$2,IF(B2626=$G$3,$H$3,IF(B2626=$G$4,$H$4,IF(B2626=$G$5,$H$5,IF(B2626=$G$6,$H$6,"other")))))</f>
        <v>Urban Unrestricted Access</v>
      </c>
    </row>
    <row r="2627" spans="1:6" x14ac:dyDescent="0.25">
      <c r="A2627" s="2">
        <v>54</v>
      </c>
      <c r="B2627" s="2">
        <v>5</v>
      </c>
      <c r="C2627" s="2">
        <v>5</v>
      </c>
      <c r="D2627" s="2">
        <v>10</v>
      </c>
      <c r="E2627" s="2">
        <v>5.0286200000000003E-2</v>
      </c>
      <c r="F2627" t="str">
        <f t="shared" si="41"/>
        <v>Urban Unrestricted Access</v>
      </c>
    </row>
    <row r="2628" spans="1:6" x14ac:dyDescent="0.25">
      <c r="A2628" s="2">
        <v>54</v>
      </c>
      <c r="B2628" s="2">
        <v>5</v>
      </c>
      <c r="C2628" s="2">
        <v>5</v>
      </c>
      <c r="D2628" s="2">
        <v>11</v>
      </c>
      <c r="E2628" s="2">
        <v>4.9935100000000003E-2</v>
      </c>
      <c r="F2628" t="str">
        <f t="shared" si="41"/>
        <v>Urban Unrestricted Access</v>
      </c>
    </row>
    <row r="2629" spans="1:6" x14ac:dyDescent="0.25">
      <c r="A2629" s="2">
        <v>54</v>
      </c>
      <c r="B2629" s="2">
        <v>5</v>
      </c>
      <c r="C2629" s="2">
        <v>5</v>
      </c>
      <c r="D2629" s="2">
        <v>12</v>
      </c>
      <c r="E2629" s="2">
        <v>5.4365400000000001E-2</v>
      </c>
      <c r="F2629" t="str">
        <f t="shared" si="41"/>
        <v>Urban Unrestricted Access</v>
      </c>
    </row>
    <row r="2630" spans="1:6" x14ac:dyDescent="0.25">
      <c r="A2630" s="2">
        <v>54</v>
      </c>
      <c r="B2630" s="2">
        <v>5</v>
      </c>
      <c r="C2630" s="2">
        <v>5</v>
      </c>
      <c r="D2630" s="2">
        <v>13</v>
      </c>
      <c r="E2630" s="2">
        <v>5.7646200000000002E-2</v>
      </c>
      <c r="F2630" t="str">
        <f t="shared" si="41"/>
        <v>Urban Unrestricted Access</v>
      </c>
    </row>
    <row r="2631" spans="1:6" x14ac:dyDescent="0.25">
      <c r="A2631" s="2">
        <v>54</v>
      </c>
      <c r="B2631" s="2">
        <v>5</v>
      </c>
      <c r="C2631" s="2">
        <v>5</v>
      </c>
      <c r="D2631" s="2">
        <v>14</v>
      </c>
      <c r="E2631" s="2">
        <v>5.8031899999999997E-2</v>
      </c>
      <c r="F2631" t="str">
        <f t="shared" si="41"/>
        <v>Urban Unrestricted Access</v>
      </c>
    </row>
    <row r="2632" spans="1:6" x14ac:dyDescent="0.25">
      <c r="A2632" s="2">
        <v>54</v>
      </c>
      <c r="B2632" s="2">
        <v>5</v>
      </c>
      <c r="C2632" s="2">
        <v>5</v>
      </c>
      <c r="D2632" s="2">
        <v>15</v>
      </c>
      <c r="E2632" s="2">
        <v>6.2255400000000002E-2</v>
      </c>
      <c r="F2632" t="str">
        <f t="shared" si="41"/>
        <v>Urban Unrestricted Access</v>
      </c>
    </row>
    <row r="2633" spans="1:6" x14ac:dyDescent="0.25">
      <c r="A2633" s="2">
        <v>54</v>
      </c>
      <c r="B2633" s="2">
        <v>5</v>
      </c>
      <c r="C2633" s="2">
        <v>5</v>
      </c>
      <c r="D2633" s="2">
        <v>16</v>
      </c>
      <c r="E2633" s="2">
        <v>7.1004899999999996E-2</v>
      </c>
      <c r="F2633" t="str">
        <f t="shared" si="41"/>
        <v>Urban Unrestricted Access</v>
      </c>
    </row>
    <row r="2634" spans="1:6" x14ac:dyDescent="0.25">
      <c r="A2634" s="2">
        <v>54</v>
      </c>
      <c r="B2634" s="2">
        <v>5</v>
      </c>
      <c r="C2634" s="2">
        <v>5</v>
      </c>
      <c r="D2634" s="2">
        <v>17</v>
      </c>
      <c r="E2634" s="2">
        <v>7.6972499999999999E-2</v>
      </c>
      <c r="F2634" t="str">
        <f t="shared" si="41"/>
        <v>Urban Unrestricted Access</v>
      </c>
    </row>
    <row r="2635" spans="1:6" x14ac:dyDescent="0.25">
      <c r="A2635" s="2">
        <v>54</v>
      </c>
      <c r="B2635" s="2">
        <v>5</v>
      </c>
      <c r="C2635" s="2">
        <v>5</v>
      </c>
      <c r="D2635" s="2">
        <v>18</v>
      </c>
      <c r="E2635" s="2">
        <v>7.7432000000000001E-2</v>
      </c>
      <c r="F2635" t="str">
        <f t="shared" si="41"/>
        <v>Urban Unrestricted Access</v>
      </c>
    </row>
    <row r="2636" spans="1:6" x14ac:dyDescent="0.25">
      <c r="A2636" s="2">
        <v>54</v>
      </c>
      <c r="B2636" s="2">
        <v>5</v>
      </c>
      <c r="C2636" s="2">
        <v>5</v>
      </c>
      <c r="D2636" s="2">
        <v>19</v>
      </c>
      <c r="E2636" s="2">
        <v>5.9783000000000003E-2</v>
      </c>
      <c r="F2636" t="str">
        <f t="shared" si="41"/>
        <v>Urban Unrestricted Access</v>
      </c>
    </row>
    <row r="2637" spans="1:6" x14ac:dyDescent="0.25">
      <c r="A2637" s="2">
        <v>54</v>
      </c>
      <c r="B2637" s="2">
        <v>5</v>
      </c>
      <c r="C2637" s="2">
        <v>5</v>
      </c>
      <c r="D2637" s="2">
        <v>20</v>
      </c>
      <c r="E2637" s="2">
        <v>4.4392300000000003E-2</v>
      </c>
      <c r="F2637" t="str">
        <f t="shared" si="41"/>
        <v>Urban Unrestricted Access</v>
      </c>
    </row>
    <row r="2638" spans="1:6" x14ac:dyDescent="0.25">
      <c r="A2638" s="2">
        <v>54</v>
      </c>
      <c r="B2638" s="2">
        <v>5</v>
      </c>
      <c r="C2638" s="2">
        <v>5</v>
      </c>
      <c r="D2638" s="2">
        <v>21</v>
      </c>
      <c r="E2638" s="2">
        <v>3.54458E-2</v>
      </c>
      <c r="F2638" t="str">
        <f t="shared" si="41"/>
        <v>Urban Unrestricted Access</v>
      </c>
    </row>
    <row r="2639" spans="1:6" x14ac:dyDescent="0.25">
      <c r="A2639" s="2">
        <v>54</v>
      </c>
      <c r="B2639" s="2">
        <v>5</v>
      </c>
      <c r="C2639" s="2">
        <v>5</v>
      </c>
      <c r="D2639" s="2">
        <v>22</v>
      </c>
      <c r="E2639" s="2">
        <v>3.1823999999999998E-2</v>
      </c>
      <c r="F2639" t="str">
        <f t="shared" si="41"/>
        <v>Urban Unrestricted Access</v>
      </c>
    </row>
    <row r="2640" spans="1:6" x14ac:dyDescent="0.25">
      <c r="A2640" s="2">
        <v>54</v>
      </c>
      <c r="B2640" s="2">
        <v>5</v>
      </c>
      <c r="C2640" s="2">
        <v>5</v>
      </c>
      <c r="D2640" s="2">
        <v>23</v>
      </c>
      <c r="E2640" s="2">
        <v>2.4941899999999999E-2</v>
      </c>
      <c r="F2640" t="str">
        <f t="shared" si="41"/>
        <v>Urban Unrestricted Access</v>
      </c>
    </row>
    <row r="2641" spans="1:6" x14ac:dyDescent="0.25">
      <c r="A2641" s="2">
        <v>54</v>
      </c>
      <c r="B2641" s="2">
        <v>5</v>
      </c>
      <c r="C2641" s="2">
        <v>5</v>
      </c>
      <c r="D2641" s="2">
        <v>24</v>
      </c>
      <c r="E2641" s="2">
        <v>1.79068E-2</v>
      </c>
      <c r="F2641" t="str">
        <f t="shared" si="41"/>
        <v>Urban Unrestricted Access</v>
      </c>
    </row>
    <row r="2642" spans="1:6" hidden="1" x14ac:dyDescent="0.25">
      <c r="A2642" s="2">
        <v>61</v>
      </c>
      <c r="B2642" s="2">
        <v>1</v>
      </c>
      <c r="C2642" s="2">
        <v>2</v>
      </c>
      <c r="D2642" s="2">
        <v>1</v>
      </c>
      <c r="E2642" s="2">
        <v>2.1473900000000001E-2</v>
      </c>
      <c r="F2642" t="str">
        <f t="shared" si="41"/>
        <v>Off-Network</v>
      </c>
    </row>
    <row r="2643" spans="1:6" hidden="1" x14ac:dyDescent="0.25">
      <c r="A2643" s="2">
        <v>61</v>
      </c>
      <c r="B2643" s="2">
        <v>1</v>
      </c>
      <c r="C2643" s="2">
        <v>2</v>
      </c>
      <c r="D2643" s="2">
        <v>2</v>
      </c>
      <c r="E2643" s="2">
        <v>1.44428E-2</v>
      </c>
      <c r="F2643" t="str">
        <f t="shared" si="41"/>
        <v>Off-Network</v>
      </c>
    </row>
    <row r="2644" spans="1:6" hidden="1" x14ac:dyDescent="0.25">
      <c r="A2644" s="2">
        <v>61</v>
      </c>
      <c r="B2644" s="2">
        <v>1</v>
      </c>
      <c r="C2644" s="2">
        <v>2</v>
      </c>
      <c r="D2644" s="2">
        <v>3</v>
      </c>
      <c r="E2644" s="2">
        <v>1.09684E-2</v>
      </c>
      <c r="F2644" t="str">
        <f t="shared" si="41"/>
        <v>Off-Network</v>
      </c>
    </row>
    <row r="2645" spans="1:6" hidden="1" x14ac:dyDescent="0.25">
      <c r="A2645" s="2">
        <v>61</v>
      </c>
      <c r="B2645" s="2">
        <v>1</v>
      </c>
      <c r="C2645" s="2">
        <v>2</v>
      </c>
      <c r="D2645" s="2">
        <v>4</v>
      </c>
      <c r="E2645" s="2">
        <v>7.4945100000000002E-3</v>
      </c>
      <c r="F2645" t="str">
        <f t="shared" si="41"/>
        <v>Off-Network</v>
      </c>
    </row>
    <row r="2646" spans="1:6" hidden="1" x14ac:dyDescent="0.25">
      <c r="A2646" s="2">
        <v>61</v>
      </c>
      <c r="B2646" s="2">
        <v>1</v>
      </c>
      <c r="C2646" s="2">
        <v>2</v>
      </c>
      <c r="D2646" s="2">
        <v>5</v>
      </c>
      <c r="E2646" s="2">
        <v>6.8385499999999997E-3</v>
      </c>
      <c r="F2646" t="str">
        <f t="shared" si="41"/>
        <v>Off-Network</v>
      </c>
    </row>
    <row r="2647" spans="1:6" hidden="1" x14ac:dyDescent="0.25">
      <c r="A2647" s="2">
        <v>61</v>
      </c>
      <c r="B2647" s="2">
        <v>1</v>
      </c>
      <c r="C2647" s="2">
        <v>2</v>
      </c>
      <c r="D2647" s="2">
        <v>6</v>
      </c>
      <c r="E2647" s="2">
        <v>1.03588E-2</v>
      </c>
      <c r="F2647" t="str">
        <f t="shared" si="41"/>
        <v>Off-Network</v>
      </c>
    </row>
    <row r="2648" spans="1:6" hidden="1" x14ac:dyDescent="0.25">
      <c r="A2648" s="2">
        <v>61</v>
      </c>
      <c r="B2648" s="2">
        <v>1</v>
      </c>
      <c r="C2648" s="2">
        <v>2</v>
      </c>
      <c r="D2648" s="2">
        <v>7</v>
      </c>
      <c r="E2648" s="2">
        <v>1.84304E-2</v>
      </c>
      <c r="F2648" t="str">
        <f t="shared" si="41"/>
        <v>Off-Network</v>
      </c>
    </row>
    <row r="2649" spans="1:6" hidden="1" x14ac:dyDescent="0.25">
      <c r="A2649" s="2">
        <v>61</v>
      </c>
      <c r="B2649" s="2">
        <v>1</v>
      </c>
      <c r="C2649" s="2">
        <v>2</v>
      </c>
      <c r="D2649" s="2">
        <v>8</v>
      </c>
      <c r="E2649" s="2">
        <v>2.6811700000000001E-2</v>
      </c>
      <c r="F2649" t="str">
        <f t="shared" si="41"/>
        <v>Off-Network</v>
      </c>
    </row>
    <row r="2650" spans="1:6" hidden="1" x14ac:dyDescent="0.25">
      <c r="A2650" s="2">
        <v>61</v>
      </c>
      <c r="B2650" s="2">
        <v>1</v>
      </c>
      <c r="C2650" s="2">
        <v>2</v>
      </c>
      <c r="D2650" s="2">
        <v>9</v>
      </c>
      <c r="E2650" s="2">
        <v>3.6385199999999999E-2</v>
      </c>
      <c r="F2650" t="str">
        <f t="shared" si="41"/>
        <v>Off-Network</v>
      </c>
    </row>
    <row r="2651" spans="1:6" hidden="1" x14ac:dyDescent="0.25">
      <c r="A2651" s="2">
        <v>61</v>
      </c>
      <c r="B2651" s="2">
        <v>1</v>
      </c>
      <c r="C2651" s="2">
        <v>2</v>
      </c>
      <c r="D2651" s="2">
        <v>10</v>
      </c>
      <c r="E2651" s="2">
        <v>4.7540699999999998E-2</v>
      </c>
      <c r="F2651" t="str">
        <f t="shared" si="41"/>
        <v>Off-Network</v>
      </c>
    </row>
    <row r="2652" spans="1:6" hidden="1" x14ac:dyDescent="0.25">
      <c r="A2652" s="2">
        <v>61</v>
      </c>
      <c r="B2652" s="2">
        <v>1</v>
      </c>
      <c r="C2652" s="2">
        <v>2</v>
      </c>
      <c r="D2652" s="2">
        <v>11</v>
      </c>
      <c r="E2652" s="2">
        <v>5.7466400000000001E-2</v>
      </c>
      <c r="F2652" t="str">
        <f t="shared" si="41"/>
        <v>Off-Network</v>
      </c>
    </row>
    <row r="2653" spans="1:6" hidden="1" x14ac:dyDescent="0.25">
      <c r="A2653" s="2">
        <v>61</v>
      </c>
      <c r="B2653" s="2">
        <v>1</v>
      </c>
      <c r="C2653" s="2">
        <v>2</v>
      </c>
      <c r="D2653" s="2">
        <v>12</v>
      </c>
      <c r="E2653" s="2">
        <v>6.50786E-2</v>
      </c>
      <c r="F2653" t="str">
        <f t="shared" si="41"/>
        <v>Off-Network</v>
      </c>
    </row>
    <row r="2654" spans="1:6" hidden="1" x14ac:dyDescent="0.25">
      <c r="A2654" s="2">
        <v>61</v>
      </c>
      <c r="B2654" s="2">
        <v>1</v>
      </c>
      <c r="C2654" s="2">
        <v>2</v>
      </c>
      <c r="D2654" s="2">
        <v>13</v>
      </c>
      <c r="E2654" s="2">
        <v>7.1322800000000006E-2</v>
      </c>
      <c r="F2654" t="str">
        <f t="shared" si="41"/>
        <v>Off-Network</v>
      </c>
    </row>
    <row r="2655" spans="1:6" hidden="1" x14ac:dyDescent="0.25">
      <c r="A2655" s="2">
        <v>61</v>
      </c>
      <c r="B2655" s="2">
        <v>1</v>
      </c>
      <c r="C2655" s="2">
        <v>2</v>
      </c>
      <c r="D2655" s="2">
        <v>14</v>
      </c>
      <c r="E2655" s="2">
        <v>7.1491700000000005E-2</v>
      </c>
      <c r="F2655" t="str">
        <f t="shared" si="41"/>
        <v>Off-Network</v>
      </c>
    </row>
    <row r="2656" spans="1:6" hidden="1" x14ac:dyDescent="0.25">
      <c r="A2656" s="2">
        <v>61</v>
      </c>
      <c r="B2656" s="2">
        <v>1</v>
      </c>
      <c r="C2656" s="2">
        <v>2</v>
      </c>
      <c r="D2656" s="2">
        <v>15</v>
      </c>
      <c r="E2656" s="2">
        <v>7.1722599999999997E-2</v>
      </c>
      <c r="F2656" t="str">
        <f t="shared" si="41"/>
        <v>Off-Network</v>
      </c>
    </row>
    <row r="2657" spans="1:6" hidden="1" x14ac:dyDescent="0.25">
      <c r="A2657" s="2">
        <v>61</v>
      </c>
      <c r="B2657" s="2">
        <v>1</v>
      </c>
      <c r="C2657" s="2">
        <v>2</v>
      </c>
      <c r="D2657" s="2">
        <v>16</v>
      </c>
      <c r="E2657" s="2">
        <v>7.2006100000000003E-2</v>
      </c>
      <c r="F2657" t="str">
        <f t="shared" si="41"/>
        <v>Off-Network</v>
      </c>
    </row>
    <row r="2658" spans="1:6" hidden="1" x14ac:dyDescent="0.25">
      <c r="A2658" s="2">
        <v>61</v>
      </c>
      <c r="B2658" s="2">
        <v>1</v>
      </c>
      <c r="C2658" s="2">
        <v>2</v>
      </c>
      <c r="D2658" s="2">
        <v>17</v>
      </c>
      <c r="E2658" s="2">
        <v>7.1148699999999995E-2</v>
      </c>
      <c r="F2658" t="str">
        <f t="shared" si="41"/>
        <v>Off-Network</v>
      </c>
    </row>
    <row r="2659" spans="1:6" hidden="1" x14ac:dyDescent="0.25">
      <c r="A2659" s="2">
        <v>61</v>
      </c>
      <c r="B2659" s="2">
        <v>1</v>
      </c>
      <c r="C2659" s="2">
        <v>2</v>
      </c>
      <c r="D2659" s="2">
        <v>18</v>
      </c>
      <c r="E2659" s="2">
        <v>6.7887400000000001E-2</v>
      </c>
      <c r="F2659" t="str">
        <f t="shared" si="41"/>
        <v>Off-Network</v>
      </c>
    </row>
    <row r="2660" spans="1:6" hidden="1" x14ac:dyDescent="0.25">
      <c r="A2660" s="2">
        <v>61</v>
      </c>
      <c r="B2660" s="2">
        <v>1</v>
      </c>
      <c r="C2660" s="2">
        <v>2</v>
      </c>
      <c r="D2660" s="2">
        <v>19</v>
      </c>
      <c r="E2660" s="2">
        <v>6.1771800000000002E-2</v>
      </c>
      <c r="F2660" t="str">
        <f t="shared" si="41"/>
        <v>Off-Network</v>
      </c>
    </row>
    <row r="2661" spans="1:6" hidden="1" x14ac:dyDescent="0.25">
      <c r="A2661" s="2">
        <v>61</v>
      </c>
      <c r="B2661" s="2">
        <v>1</v>
      </c>
      <c r="C2661" s="2">
        <v>2</v>
      </c>
      <c r="D2661" s="2">
        <v>20</v>
      </c>
      <c r="E2661" s="2">
        <v>5.1688199999999997E-2</v>
      </c>
      <c r="F2661" t="str">
        <f t="shared" si="41"/>
        <v>Off-Network</v>
      </c>
    </row>
    <row r="2662" spans="1:6" hidden="1" x14ac:dyDescent="0.25">
      <c r="A2662" s="2">
        <v>61</v>
      </c>
      <c r="B2662" s="2">
        <v>1</v>
      </c>
      <c r="C2662" s="2">
        <v>2</v>
      </c>
      <c r="D2662" s="2">
        <v>21</v>
      </c>
      <c r="E2662" s="2">
        <v>4.2865800000000003E-2</v>
      </c>
      <c r="F2662" t="str">
        <f t="shared" si="41"/>
        <v>Off-Network</v>
      </c>
    </row>
    <row r="2663" spans="1:6" hidden="1" x14ac:dyDescent="0.25">
      <c r="A2663" s="2">
        <v>61</v>
      </c>
      <c r="B2663" s="2">
        <v>1</v>
      </c>
      <c r="C2663" s="2">
        <v>2</v>
      </c>
      <c r="D2663" s="2">
        <v>22</v>
      </c>
      <c r="E2663" s="2">
        <v>3.80302E-2</v>
      </c>
      <c r="F2663" t="str">
        <f t="shared" si="41"/>
        <v>Off-Network</v>
      </c>
    </row>
    <row r="2664" spans="1:6" hidden="1" x14ac:dyDescent="0.25">
      <c r="A2664" s="2">
        <v>61</v>
      </c>
      <c r="B2664" s="2">
        <v>1</v>
      </c>
      <c r="C2664" s="2">
        <v>2</v>
      </c>
      <c r="D2664" s="2">
        <v>23</v>
      </c>
      <c r="E2664" s="2">
        <v>3.2207199999999998E-2</v>
      </c>
      <c r="F2664" t="str">
        <f t="shared" si="41"/>
        <v>Off-Network</v>
      </c>
    </row>
    <row r="2665" spans="1:6" hidden="1" x14ac:dyDescent="0.25">
      <c r="A2665" s="2">
        <v>61</v>
      </c>
      <c r="B2665" s="2">
        <v>1</v>
      </c>
      <c r="C2665" s="2">
        <v>2</v>
      </c>
      <c r="D2665" s="2">
        <v>24</v>
      </c>
      <c r="E2665" s="2">
        <v>2.4567700000000001E-2</v>
      </c>
      <c r="F2665" t="str">
        <f t="shared" si="41"/>
        <v>Off-Network</v>
      </c>
    </row>
    <row r="2666" spans="1:6" hidden="1" x14ac:dyDescent="0.25">
      <c r="A2666" s="2">
        <v>61</v>
      </c>
      <c r="B2666" s="2">
        <v>1</v>
      </c>
      <c r="C2666" s="2">
        <v>5</v>
      </c>
      <c r="D2666" s="2">
        <v>1</v>
      </c>
      <c r="E2666" s="2">
        <v>9.8621100000000003E-3</v>
      </c>
      <c r="F2666" t="str">
        <f t="shared" si="41"/>
        <v>Off-Network</v>
      </c>
    </row>
    <row r="2667" spans="1:6" hidden="1" x14ac:dyDescent="0.25">
      <c r="A2667" s="2">
        <v>61</v>
      </c>
      <c r="B2667" s="2">
        <v>1</v>
      </c>
      <c r="C2667" s="2">
        <v>5</v>
      </c>
      <c r="D2667" s="2">
        <v>2</v>
      </c>
      <c r="E2667" s="2">
        <v>6.2724800000000004E-3</v>
      </c>
      <c r="F2667" t="str">
        <f t="shared" si="41"/>
        <v>Off-Network</v>
      </c>
    </row>
    <row r="2668" spans="1:6" hidden="1" x14ac:dyDescent="0.25">
      <c r="A2668" s="2">
        <v>61</v>
      </c>
      <c r="B2668" s="2">
        <v>1</v>
      </c>
      <c r="C2668" s="2">
        <v>5</v>
      </c>
      <c r="D2668" s="2">
        <v>3</v>
      </c>
      <c r="E2668" s="2">
        <v>5.0576700000000002E-3</v>
      </c>
      <c r="F2668" t="str">
        <f t="shared" si="41"/>
        <v>Off-Network</v>
      </c>
    </row>
    <row r="2669" spans="1:6" hidden="1" x14ac:dyDescent="0.25">
      <c r="A2669" s="2">
        <v>61</v>
      </c>
      <c r="B2669" s="2">
        <v>1</v>
      </c>
      <c r="C2669" s="2">
        <v>5</v>
      </c>
      <c r="D2669" s="2">
        <v>4</v>
      </c>
      <c r="E2669" s="2">
        <v>4.6668600000000001E-3</v>
      </c>
      <c r="F2669" t="str">
        <f t="shared" si="41"/>
        <v>Off-Network</v>
      </c>
    </row>
    <row r="2670" spans="1:6" hidden="1" x14ac:dyDescent="0.25">
      <c r="A2670" s="2">
        <v>61</v>
      </c>
      <c r="B2670" s="2">
        <v>1</v>
      </c>
      <c r="C2670" s="2">
        <v>5</v>
      </c>
      <c r="D2670" s="2">
        <v>5</v>
      </c>
      <c r="E2670" s="2">
        <v>6.9946899999999996E-3</v>
      </c>
      <c r="F2670" t="str">
        <f t="shared" si="41"/>
        <v>Off-Network</v>
      </c>
    </row>
    <row r="2671" spans="1:6" hidden="1" x14ac:dyDescent="0.25">
      <c r="A2671" s="2">
        <v>61</v>
      </c>
      <c r="B2671" s="2">
        <v>1</v>
      </c>
      <c r="C2671" s="2">
        <v>5</v>
      </c>
      <c r="D2671" s="2">
        <v>6</v>
      </c>
      <c r="E2671" s="2">
        <v>1.8494E-2</v>
      </c>
      <c r="F2671" t="str">
        <f t="shared" si="41"/>
        <v>Off-Network</v>
      </c>
    </row>
    <row r="2672" spans="1:6" hidden="1" x14ac:dyDescent="0.25">
      <c r="A2672" s="2">
        <v>61</v>
      </c>
      <c r="B2672" s="2">
        <v>1</v>
      </c>
      <c r="C2672" s="2">
        <v>5</v>
      </c>
      <c r="D2672" s="2">
        <v>7</v>
      </c>
      <c r="E2672" s="2">
        <v>4.5956499999999997E-2</v>
      </c>
      <c r="F2672" t="str">
        <f t="shared" si="41"/>
        <v>Off-Network</v>
      </c>
    </row>
    <row r="2673" spans="1:6" hidden="1" x14ac:dyDescent="0.25">
      <c r="A2673" s="2">
        <v>61</v>
      </c>
      <c r="B2673" s="2">
        <v>1</v>
      </c>
      <c r="C2673" s="2">
        <v>5</v>
      </c>
      <c r="D2673" s="2">
        <v>8</v>
      </c>
      <c r="E2673" s="2">
        <v>6.9644399999999995E-2</v>
      </c>
      <c r="F2673" t="str">
        <f t="shared" si="41"/>
        <v>Off-Network</v>
      </c>
    </row>
    <row r="2674" spans="1:6" hidden="1" x14ac:dyDescent="0.25">
      <c r="A2674" s="2">
        <v>61</v>
      </c>
      <c r="B2674" s="2">
        <v>1</v>
      </c>
      <c r="C2674" s="2">
        <v>5</v>
      </c>
      <c r="D2674" s="2">
        <v>9</v>
      </c>
      <c r="E2674" s="2">
        <v>6.0827899999999997E-2</v>
      </c>
      <c r="F2674" t="str">
        <f t="shared" si="41"/>
        <v>Off-Network</v>
      </c>
    </row>
    <row r="2675" spans="1:6" hidden="1" x14ac:dyDescent="0.25">
      <c r="A2675" s="2">
        <v>61</v>
      </c>
      <c r="B2675" s="2">
        <v>1</v>
      </c>
      <c r="C2675" s="2">
        <v>5</v>
      </c>
      <c r="D2675" s="2">
        <v>10</v>
      </c>
      <c r="E2675" s="2">
        <v>5.0286200000000003E-2</v>
      </c>
      <c r="F2675" t="str">
        <f t="shared" si="41"/>
        <v>Off-Network</v>
      </c>
    </row>
    <row r="2676" spans="1:6" hidden="1" x14ac:dyDescent="0.25">
      <c r="A2676" s="2">
        <v>61</v>
      </c>
      <c r="B2676" s="2">
        <v>1</v>
      </c>
      <c r="C2676" s="2">
        <v>5</v>
      </c>
      <c r="D2676" s="2">
        <v>11</v>
      </c>
      <c r="E2676" s="2">
        <v>4.9935100000000003E-2</v>
      </c>
      <c r="F2676" t="str">
        <f t="shared" si="41"/>
        <v>Off-Network</v>
      </c>
    </row>
    <row r="2677" spans="1:6" hidden="1" x14ac:dyDescent="0.25">
      <c r="A2677" s="2">
        <v>61</v>
      </c>
      <c r="B2677" s="2">
        <v>1</v>
      </c>
      <c r="C2677" s="2">
        <v>5</v>
      </c>
      <c r="D2677" s="2">
        <v>12</v>
      </c>
      <c r="E2677" s="2">
        <v>5.4365400000000001E-2</v>
      </c>
      <c r="F2677" t="str">
        <f t="shared" si="41"/>
        <v>Off-Network</v>
      </c>
    </row>
    <row r="2678" spans="1:6" hidden="1" x14ac:dyDescent="0.25">
      <c r="A2678" s="2">
        <v>61</v>
      </c>
      <c r="B2678" s="2">
        <v>1</v>
      </c>
      <c r="C2678" s="2">
        <v>5</v>
      </c>
      <c r="D2678" s="2">
        <v>13</v>
      </c>
      <c r="E2678" s="2">
        <v>5.7646200000000002E-2</v>
      </c>
      <c r="F2678" t="str">
        <f t="shared" si="41"/>
        <v>Off-Network</v>
      </c>
    </row>
    <row r="2679" spans="1:6" hidden="1" x14ac:dyDescent="0.25">
      <c r="A2679" s="2">
        <v>61</v>
      </c>
      <c r="B2679" s="2">
        <v>1</v>
      </c>
      <c r="C2679" s="2">
        <v>5</v>
      </c>
      <c r="D2679" s="2">
        <v>14</v>
      </c>
      <c r="E2679" s="2">
        <v>5.8031899999999997E-2</v>
      </c>
      <c r="F2679" t="str">
        <f t="shared" si="41"/>
        <v>Off-Network</v>
      </c>
    </row>
    <row r="2680" spans="1:6" hidden="1" x14ac:dyDescent="0.25">
      <c r="A2680" s="2">
        <v>61</v>
      </c>
      <c r="B2680" s="2">
        <v>1</v>
      </c>
      <c r="C2680" s="2">
        <v>5</v>
      </c>
      <c r="D2680" s="2">
        <v>15</v>
      </c>
      <c r="E2680" s="2">
        <v>6.2255400000000002E-2</v>
      </c>
      <c r="F2680" t="str">
        <f t="shared" si="41"/>
        <v>Off-Network</v>
      </c>
    </row>
    <row r="2681" spans="1:6" hidden="1" x14ac:dyDescent="0.25">
      <c r="A2681" s="2">
        <v>61</v>
      </c>
      <c r="B2681" s="2">
        <v>1</v>
      </c>
      <c r="C2681" s="2">
        <v>5</v>
      </c>
      <c r="D2681" s="2">
        <v>16</v>
      </c>
      <c r="E2681" s="2">
        <v>7.1004899999999996E-2</v>
      </c>
      <c r="F2681" t="str">
        <f t="shared" si="41"/>
        <v>Off-Network</v>
      </c>
    </row>
    <row r="2682" spans="1:6" hidden="1" x14ac:dyDescent="0.25">
      <c r="A2682" s="2">
        <v>61</v>
      </c>
      <c r="B2682" s="2">
        <v>1</v>
      </c>
      <c r="C2682" s="2">
        <v>5</v>
      </c>
      <c r="D2682" s="2">
        <v>17</v>
      </c>
      <c r="E2682" s="2">
        <v>7.6972499999999999E-2</v>
      </c>
      <c r="F2682" t="str">
        <f t="shared" si="41"/>
        <v>Off-Network</v>
      </c>
    </row>
    <row r="2683" spans="1:6" hidden="1" x14ac:dyDescent="0.25">
      <c r="A2683" s="2">
        <v>61</v>
      </c>
      <c r="B2683" s="2">
        <v>1</v>
      </c>
      <c r="C2683" s="2">
        <v>5</v>
      </c>
      <c r="D2683" s="2">
        <v>18</v>
      </c>
      <c r="E2683" s="2">
        <v>7.7432000000000001E-2</v>
      </c>
      <c r="F2683" t="str">
        <f t="shared" si="41"/>
        <v>Off-Network</v>
      </c>
    </row>
    <row r="2684" spans="1:6" hidden="1" x14ac:dyDescent="0.25">
      <c r="A2684" s="2">
        <v>61</v>
      </c>
      <c r="B2684" s="2">
        <v>1</v>
      </c>
      <c r="C2684" s="2">
        <v>5</v>
      </c>
      <c r="D2684" s="2">
        <v>19</v>
      </c>
      <c r="E2684" s="2">
        <v>5.9783000000000003E-2</v>
      </c>
      <c r="F2684" t="str">
        <f t="shared" si="41"/>
        <v>Off-Network</v>
      </c>
    </row>
    <row r="2685" spans="1:6" hidden="1" x14ac:dyDescent="0.25">
      <c r="A2685" s="2">
        <v>61</v>
      </c>
      <c r="B2685" s="2">
        <v>1</v>
      </c>
      <c r="C2685" s="2">
        <v>5</v>
      </c>
      <c r="D2685" s="2">
        <v>20</v>
      </c>
      <c r="E2685" s="2">
        <v>4.4392300000000003E-2</v>
      </c>
      <c r="F2685" t="str">
        <f t="shared" si="41"/>
        <v>Off-Network</v>
      </c>
    </row>
    <row r="2686" spans="1:6" hidden="1" x14ac:dyDescent="0.25">
      <c r="A2686" s="2">
        <v>61</v>
      </c>
      <c r="B2686" s="2">
        <v>1</v>
      </c>
      <c r="C2686" s="2">
        <v>5</v>
      </c>
      <c r="D2686" s="2">
        <v>21</v>
      </c>
      <c r="E2686" s="2">
        <v>3.54458E-2</v>
      </c>
      <c r="F2686" t="str">
        <f t="shared" si="41"/>
        <v>Off-Network</v>
      </c>
    </row>
    <row r="2687" spans="1:6" hidden="1" x14ac:dyDescent="0.25">
      <c r="A2687" s="2">
        <v>61</v>
      </c>
      <c r="B2687" s="2">
        <v>1</v>
      </c>
      <c r="C2687" s="2">
        <v>5</v>
      </c>
      <c r="D2687" s="2">
        <v>22</v>
      </c>
      <c r="E2687" s="2">
        <v>3.1823999999999998E-2</v>
      </c>
      <c r="F2687" t="str">
        <f t="shared" si="41"/>
        <v>Off-Network</v>
      </c>
    </row>
    <row r="2688" spans="1:6" hidden="1" x14ac:dyDescent="0.25">
      <c r="A2688" s="2">
        <v>61</v>
      </c>
      <c r="B2688" s="2">
        <v>1</v>
      </c>
      <c r="C2688" s="2">
        <v>5</v>
      </c>
      <c r="D2688" s="2">
        <v>23</v>
      </c>
      <c r="E2688" s="2">
        <v>2.4941899999999999E-2</v>
      </c>
      <c r="F2688" t="str">
        <f t="shared" si="41"/>
        <v>Off-Network</v>
      </c>
    </row>
    <row r="2689" spans="1:6" hidden="1" x14ac:dyDescent="0.25">
      <c r="A2689" s="2">
        <v>61</v>
      </c>
      <c r="B2689" s="2">
        <v>1</v>
      </c>
      <c r="C2689" s="2">
        <v>5</v>
      </c>
      <c r="D2689" s="2">
        <v>24</v>
      </c>
      <c r="E2689" s="2">
        <v>1.79068E-2</v>
      </c>
      <c r="F2689" t="str">
        <f t="shared" si="41"/>
        <v>Off-Network</v>
      </c>
    </row>
    <row r="2690" spans="1:6" hidden="1" x14ac:dyDescent="0.25">
      <c r="A2690" s="2">
        <v>61</v>
      </c>
      <c r="B2690" s="2">
        <v>2</v>
      </c>
      <c r="C2690" s="2">
        <v>2</v>
      </c>
      <c r="D2690" s="2">
        <v>1</v>
      </c>
      <c r="E2690" s="2">
        <v>1.64213E-2</v>
      </c>
      <c r="F2690" t="str">
        <f t="shared" ref="F2690:F2753" si="42">IF(B2690=$G$2,$H$2,IF(B2690=$G$3,$H$3,IF(B2690=$G$4,$H$4,IF(B2690=$G$5,$H$5,IF(B2690=$G$6,$H$6,"other")))))</f>
        <v>Rural Restricted Access</v>
      </c>
    </row>
    <row r="2691" spans="1:6" hidden="1" x14ac:dyDescent="0.25">
      <c r="A2691" s="2">
        <v>61</v>
      </c>
      <c r="B2691" s="2">
        <v>2</v>
      </c>
      <c r="C2691" s="2">
        <v>2</v>
      </c>
      <c r="D2691" s="2">
        <v>2</v>
      </c>
      <c r="E2691" s="2">
        <v>1.11921E-2</v>
      </c>
      <c r="F2691" t="str">
        <f t="shared" si="42"/>
        <v>Rural Restricted Access</v>
      </c>
    </row>
    <row r="2692" spans="1:6" hidden="1" x14ac:dyDescent="0.25">
      <c r="A2692" s="2">
        <v>61</v>
      </c>
      <c r="B2692" s="2">
        <v>2</v>
      </c>
      <c r="C2692" s="2">
        <v>2</v>
      </c>
      <c r="D2692" s="2">
        <v>3</v>
      </c>
      <c r="E2692" s="2">
        <v>8.5415000000000005E-3</v>
      </c>
      <c r="F2692" t="str">
        <f t="shared" si="42"/>
        <v>Rural Restricted Access</v>
      </c>
    </row>
    <row r="2693" spans="1:6" hidden="1" x14ac:dyDescent="0.25">
      <c r="A2693" s="2">
        <v>61</v>
      </c>
      <c r="B2693" s="2">
        <v>2</v>
      </c>
      <c r="C2693" s="2">
        <v>2</v>
      </c>
      <c r="D2693" s="2">
        <v>4</v>
      </c>
      <c r="E2693" s="2">
        <v>6.7932799999999996E-3</v>
      </c>
      <c r="F2693" t="str">
        <f t="shared" si="42"/>
        <v>Rural Restricted Access</v>
      </c>
    </row>
    <row r="2694" spans="1:6" hidden="1" x14ac:dyDescent="0.25">
      <c r="A2694" s="2">
        <v>61</v>
      </c>
      <c r="B2694" s="2">
        <v>2</v>
      </c>
      <c r="C2694" s="2">
        <v>2</v>
      </c>
      <c r="D2694" s="2">
        <v>5</v>
      </c>
      <c r="E2694" s="2">
        <v>7.2189400000000001E-3</v>
      </c>
      <c r="F2694" t="str">
        <f t="shared" si="42"/>
        <v>Rural Restricted Access</v>
      </c>
    </row>
    <row r="2695" spans="1:6" hidden="1" x14ac:dyDescent="0.25">
      <c r="A2695" s="2">
        <v>61</v>
      </c>
      <c r="B2695" s="2">
        <v>2</v>
      </c>
      <c r="C2695" s="2">
        <v>2</v>
      </c>
      <c r="D2695" s="2">
        <v>6</v>
      </c>
      <c r="E2695" s="2">
        <v>1.07619E-2</v>
      </c>
      <c r="F2695" t="str">
        <f t="shared" si="42"/>
        <v>Rural Restricted Access</v>
      </c>
    </row>
    <row r="2696" spans="1:6" hidden="1" x14ac:dyDescent="0.25">
      <c r="A2696" s="2">
        <v>61</v>
      </c>
      <c r="B2696" s="2">
        <v>2</v>
      </c>
      <c r="C2696" s="2">
        <v>2</v>
      </c>
      <c r="D2696" s="2">
        <v>7</v>
      </c>
      <c r="E2696" s="2">
        <v>1.7680000000000001E-2</v>
      </c>
      <c r="F2696" t="str">
        <f t="shared" si="42"/>
        <v>Rural Restricted Access</v>
      </c>
    </row>
    <row r="2697" spans="1:6" hidden="1" x14ac:dyDescent="0.25">
      <c r="A2697" s="2">
        <v>61</v>
      </c>
      <c r="B2697" s="2">
        <v>2</v>
      </c>
      <c r="C2697" s="2">
        <v>2</v>
      </c>
      <c r="D2697" s="2">
        <v>8</v>
      </c>
      <c r="E2697" s="2">
        <v>2.6875099999999999E-2</v>
      </c>
      <c r="F2697" t="str">
        <f t="shared" si="42"/>
        <v>Rural Restricted Access</v>
      </c>
    </row>
    <row r="2698" spans="1:6" hidden="1" x14ac:dyDescent="0.25">
      <c r="A2698" s="2">
        <v>61</v>
      </c>
      <c r="B2698" s="2">
        <v>2</v>
      </c>
      <c r="C2698" s="2">
        <v>2</v>
      </c>
      <c r="D2698" s="2">
        <v>9</v>
      </c>
      <c r="E2698" s="2">
        <v>3.8658699999999997E-2</v>
      </c>
      <c r="F2698" t="str">
        <f t="shared" si="42"/>
        <v>Rural Restricted Access</v>
      </c>
    </row>
    <row r="2699" spans="1:6" hidden="1" x14ac:dyDescent="0.25">
      <c r="A2699" s="2">
        <v>61</v>
      </c>
      <c r="B2699" s="2">
        <v>2</v>
      </c>
      <c r="C2699" s="2">
        <v>2</v>
      </c>
      <c r="D2699" s="2">
        <v>10</v>
      </c>
      <c r="E2699" s="2">
        <v>5.2238899999999998E-2</v>
      </c>
      <c r="F2699" t="str">
        <f t="shared" si="42"/>
        <v>Rural Restricted Access</v>
      </c>
    </row>
    <row r="2700" spans="1:6" hidden="1" x14ac:dyDescent="0.25">
      <c r="A2700" s="2">
        <v>61</v>
      </c>
      <c r="B2700" s="2">
        <v>2</v>
      </c>
      <c r="C2700" s="2">
        <v>2</v>
      </c>
      <c r="D2700" s="2">
        <v>11</v>
      </c>
      <c r="E2700" s="2">
        <v>6.3173900000000005E-2</v>
      </c>
      <c r="F2700" t="str">
        <f t="shared" si="42"/>
        <v>Rural Restricted Access</v>
      </c>
    </row>
    <row r="2701" spans="1:6" hidden="1" x14ac:dyDescent="0.25">
      <c r="A2701" s="2">
        <v>61</v>
      </c>
      <c r="B2701" s="2">
        <v>2</v>
      </c>
      <c r="C2701" s="2">
        <v>2</v>
      </c>
      <c r="D2701" s="2">
        <v>12</v>
      </c>
      <c r="E2701" s="2">
        <v>6.9943500000000006E-2</v>
      </c>
      <c r="F2701" t="str">
        <f t="shared" si="42"/>
        <v>Rural Restricted Access</v>
      </c>
    </row>
    <row r="2702" spans="1:6" hidden="1" x14ac:dyDescent="0.25">
      <c r="A2702" s="2">
        <v>61</v>
      </c>
      <c r="B2702" s="2">
        <v>2</v>
      </c>
      <c r="C2702" s="2">
        <v>2</v>
      </c>
      <c r="D2702" s="2">
        <v>13</v>
      </c>
      <c r="E2702" s="2">
        <v>7.2933200000000004E-2</v>
      </c>
      <c r="F2702" t="str">
        <f t="shared" si="42"/>
        <v>Rural Restricted Access</v>
      </c>
    </row>
    <row r="2703" spans="1:6" hidden="1" x14ac:dyDescent="0.25">
      <c r="A2703" s="2">
        <v>61</v>
      </c>
      <c r="B2703" s="2">
        <v>2</v>
      </c>
      <c r="C2703" s="2">
        <v>2</v>
      </c>
      <c r="D2703" s="2">
        <v>14</v>
      </c>
      <c r="E2703" s="2">
        <v>7.3121800000000001E-2</v>
      </c>
      <c r="F2703" t="str">
        <f t="shared" si="42"/>
        <v>Rural Restricted Access</v>
      </c>
    </row>
    <row r="2704" spans="1:6" hidden="1" x14ac:dyDescent="0.25">
      <c r="A2704" s="2">
        <v>61</v>
      </c>
      <c r="B2704" s="2">
        <v>2</v>
      </c>
      <c r="C2704" s="2">
        <v>2</v>
      </c>
      <c r="D2704" s="2">
        <v>15</v>
      </c>
      <c r="E2704" s="2">
        <v>7.3615899999999998E-2</v>
      </c>
      <c r="F2704" t="str">
        <f t="shared" si="42"/>
        <v>Rural Restricted Access</v>
      </c>
    </row>
    <row r="2705" spans="1:6" hidden="1" x14ac:dyDescent="0.25">
      <c r="A2705" s="2">
        <v>61</v>
      </c>
      <c r="B2705" s="2">
        <v>2</v>
      </c>
      <c r="C2705" s="2">
        <v>2</v>
      </c>
      <c r="D2705" s="2">
        <v>16</v>
      </c>
      <c r="E2705" s="2">
        <v>7.4460799999999994E-2</v>
      </c>
      <c r="F2705" t="str">
        <f t="shared" si="42"/>
        <v>Rural Restricted Access</v>
      </c>
    </row>
    <row r="2706" spans="1:6" hidden="1" x14ac:dyDescent="0.25">
      <c r="A2706" s="2">
        <v>61</v>
      </c>
      <c r="B2706" s="2">
        <v>2</v>
      </c>
      <c r="C2706" s="2">
        <v>2</v>
      </c>
      <c r="D2706" s="2">
        <v>17</v>
      </c>
      <c r="E2706" s="2">
        <v>7.4216500000000005E-2</v>
      </c>
      <c r="F2706" t="str">
        <f t="shared" si="42"/>
        <v>Rural Restricted Access</v>
      </c>
    </row>
    <row r="2707" spans="1:6" hidden="1" x14ac:dyDescent="0.25">
      <c r="A2707" s="2">
        <v>61</v>
      </c>
      <c r="B2707" s="2">
        <v>2</v>
      </c>
      <c r="C2707" s="2">
        <v>2</v>
      </c>
      <c r="D2707" s="2">
        <v>18</v>
      </c>
      <c r="E2707" s="2">
        <v>7.0009100000000005E-2</v>
      </c>
      <c r="F2707" t="str">
        <f t="shared" si="42"/>
        <v>Rural Restricted Access</v>
      </c>
    </row>
    <row r="2708" spans="1:6" hidden="1" x14ac:dyDescent="0.25">
      <c r="A2708" s="2">
        <v>61</v>
      </c>
      <c r="B2708" s="2">
        <v>2</v>
      </c>
      <c r="C2708" s="2">
        <v>2</v>
      </c>
      <c r="D2708" s="2">
        <v>19</v>
      </c>
      <c r="E2708" s="2">
        <v>6.1403800000000001E-2</v>
      </c>
      <c r="F2708" t="str">
        <f t="shared" si="42"/>
        <v>Rural Restricted Access</v>
      </c>
    </row>
    <row r="2709" spans="1:6" hidden="1" x14ac:dyDescent="0.25">
      <c r="A2709" s="2">
        <v>61</v>
      </c>
      <c r="B2709" s="2">
        <v>2</v>
      </c>
      <c r="C2709" s="2">
        <v>2</v>
      </c>
      <c r="D2709" s="2">
        <v>20</v>
      </c>
      <c r="E2709" s="2">
        <v>5.0504300000000002E-2</v>
      </c>
      <c r="F2709" t="str">
        <f t="shared" si="42"/>
        <v>Rural Restricted Access</v>
      </c>
    </row>
    <row r="2710" spans="1:6" hidden="1" x14ac:dyDescent="0.25">
      <c r="A2710" s="2">
        <v>61</v>
      </c>
      <c r="B2710" s="2">
        <v>2</v>
      </c>
      <c r="C2710" s="2">
        <v>2</v>
      </c>
      <c r="D2710" s="2">
        <v>21</v>
      </c>
      <c r="E2710" s="2">
        <v>4.1207199999999999E-2</v>
      </c>
      <c r="F2710" t="str">
        <f t="shared" si="42"/>
        <v>Rural Restricted Access</v>
      </c>
    </row>
    <row r="2711" spans="1:6" hidden="1" x14ac:dyDescent="0.25">
      <c r="A2711" s="2">
        <v>61</v>
      </c>
      <c r="B2711" s="2">
        <v>2</v>
      </c>
      <c r="C2711" s="2">
        <v>2</v>
      </c>
      <c r="D2711" s="2">
        <v>22</v>
      </c>
      <c r="E2711" s="2">
        <v>3.3637300000000002E-2</v>
      </c>
      <c r="F2711" t="str">
        <f t="shared" si="42"/>
        <v>Rural Restricted Access</v>
      </c>
    </row>
    <row r="2712" spans="1:6" hidden="1" x14ac:dyDescent="0.25">
      <c r="A2712" s="2">
        <v>61</v>
      </c>
      <c r="B2712" s="2">
        <v>2</v>
      </c>
      <c r="C2712" s="2">
        <v>2</v>
      </c>
      <c r="D2712" s="2">
        <v>23</v>
      </c>
      <c r="E2712" s="2">
        <v>2.6224299999999999E-2</v>
      </c>
      <c r="F2712" t="str">
        <f t="shared" si="42"/>
        <v>Rural Restricted Access</v>
      </c>
    </row>
    <row r="2713" spans="1:6" hidden="1" x14ac:dyDescent="0.25">
      <c r="A2713" s="2">
        <v>61</v>
      </c>
      <c r="B2713" s="2">
        <v>2</v>
      </c>
      <c r="C2713" s="2">
        <v>2</v>
      </c>
      <c r="D2713" s="2">
        <v>24</v>
      </c>
      <c r="E2713" s="2">
        <v>1.9166599999999999E-2</v>
      </c>
      <c r="F2713" t="str">
        <f t="shared" si="42"/>
        <v>Rural Restricted Access</v>
      </c>
    </row>
    <row r="2714" spans="1:6" hidden="1" x14ac:dyDescent="0.25">
      <c r="A2714" s="2">
        <v>61</v>
      </c>
      <c r="B2714" s="2">
        <v>2</v>
      </c>
      <c r="C2714" s="2">
        <v>5</v>
      </c>
      <c r="D2714" s="2">
        <v>1</v>
      </c>
      <c r="E2714" s="2">
        <v>1.07741E-2</v>
      </c>
      <c r="F2714" t="str">
        <f t="shared" si="42"/>
        <v>Rural Restricted Access</v>
      </c>
    </row>
    <row r="2715" spans="1:6" hidden="1" x14ac:dyDescent="0.25">
      <c r="A2715" s="2">
        <v>61</v>
      </c>
      <c r="B2715" s="2">
        <v>2</v>
      </c>
      <c r="C2715" s="2">
        <v>5</v>
      </c>
      <c r="D2715" s="2">
        <v>2</v>
      </c>
      <c r="E2715" s="2">
        <v>7.6437600000000003E-3</v>
      </c>
      <c r="F2715" t="str">
        <f t="shared" si="42"/>
        <v>Rural Restricted Access</v>
      </c>
    </row>
    <row r="2716" spans="1:6" hidden="1" x14ac:dyDescent="0.25">
      <c r="A2716" s="2">
        <v>61</v>
      </c>
      <c r="B2716" s="2">
        <v>2</v>
      </c>
      <c r="C2716" s="2">
        <v>5</v>
      </c>
      <c r="D2716" s="2">
        <v>3</v>
      </c>
      <c r="E2716" s="2">
        <v>6.5464099999999999E-3</v>
      </c>
      <c r="F2716" t="str">
        <f t="shared" si="42"/>
        <v>Rural Restricted Access</v>
      </c>
    </row>
    <row r="2717" spans="1:6" hidden="1" x14ac:dyDescent="0.25">
      <c r="A2717" s="2">
        <v>61</v>
      </c>
      <c r="B2717" s="2">
        <v>2</v>
      </c>
      <c r="C2717" s="2">
        <v>5</v>
      </c>
      <c r="D2717" s="2">
        <v>4</v>
      </c>
      <c r="E2717" s="2">
        <v>6.6348600000000002E-3</v>
      </c>
      <c r="F2717" t="str">
        <f t="shared" si="42"/>
        <v>Rural Restricted Access</v>
      </c>
    </row>
    <row r="2718" spans="1:6" hidden="1" x14ac:dyDescent="0.25">
      <c r="A2718" s="2">
        <v>61</v>
      </c>
      <c r="B2718" s="2">
        <v>2</v>
      </c>
      <c r="C2718" s="2">
        <v>5</v>
      </c>
      <c r="D2718" s="2">
        <v>5</v>
      </c>
      <c r="E2718" s="2">
        <v>9.5399899999999999E-3</v>
      </c>
      <c r="F2718" t="str">
        <f t="shared" si="42"/>
        <v>Rural Restricted Access</v>
      </c>
    </row>
    <row r="2719" spans="1:6" hidden="1" x14ac:dyDescent="0.25">
      <c r="A2719" s="2">
        <v>61</v>
      </c>
      <c r="B2719" s="2">
        <v>2</v>
      </c>
      <c r="C2719" s="2">
        <v>5</v>
      </c>
      <c r="D2719" s="2">
        <v>6</v>
      </c>
      <c r="E2719" s="2">
        <v>2.0055099999999999E-2</v>
      </c>
      <c r="F2719" t="str">
        <f t="shared" si="42"/>
        <v>Rural Restricted Access</v>
      </c>
    </row>
    <row r="2720" spans="1:6" hidden="1" x14ac:dyDescent="0.25">
      <c r="A2720" s="2">
        <v>61</v>
      </c>
      <c r="B2720" s="2">
        <v>2</v>
      </c>
      <c r="C2720" s="2">
        <v>5</v>
      </c>
      <c r="D2720" s="2">
        <v>7</v>
      </c>
      <c r="E2720" s="2">
        <v>4.1029499999999997E-2</v>
      </c>
      <c r="F2720" t="str">
        <f t="shared" si="42"/>
        <v>Rural Restricted Access</v>
      </c>
    </row>
    <row r="2721" spans="1:6" hidden="1" x14ac:dyDescent="0.25">
      <c r="A2721" s="2">
        <v>61</v>
      </c>
      <c r="B2721" s="2">
        <v>2</v>
      </c>
      <c r="C2721" s="2">
        <v>5</v>
      </c>
      <c r="D2721" s="2">
        <v>8</v>
      </c>
      <c r="E2721" s="2">
        <v>5.7972200000000002E-2</v>
      </c>
      <c r="F2721" t="str">
        <f t="shared" si="42"/>
        <v>Rural Restricted Access</v>
      </c>
    </row>
    <row r="2722" spans="1:6" hidden="1" x14ac:dyDescent="0.25">
      <c r="A2722" s="2">
        <v>61</v>
      </c>
      <c r="B2722" s="2">
        <v>2</v>
      </c>
      <c r="C2722" s="2">
        <v>5</v>
      </c>
      <c r="D2722" s="2">
        <v>9</v>
      </c>
      <c r="E2722" s="2">
        <v>5.3471100000000001E-2</v>
      </c>
      <c r="F2722" t="str">
        <f t="shared" si="42"/>
        <v>Rural Restricted Access</v>
      </c>
    </row>
    <row r="2723" spans="1:6" hidden="1" x14ac:dyDescent="0.25">
      <c r="A2723" s="2">
        <v>61</v>
      </c>
      <c r="B2723" s="2">
        <v>2</v>
      </c>
      <c r="C2723" s="2">
        <v>5</v>
      </c>
      <c r="D2723" s="2">
        <v>10</v>
      </c>
      <c r="E2723" s="2">
        <v>5.2547799999999999E-2</v>
      </c>
      <c r="F2723" t="str">
        <f t="shared" si="42"/>
        <v>Rural Restricted Access</v>
      </c>
    </row>
    <row r="2724" spans="1:6" hidden="1" x14ac:dyDescent="0.25">
      <c r="A2724" s="2">
        <v>61</v>
      </c>
      <c r="B2724" s="2">
        <v>2</v>
      </c>
      <c r="C2724" s="2">
        <v>5</v>
      </c>
      <c r="D2724" s="2">
        <v>11</v>
      </c>
      <c r="E2724" s="2">
        <v>5.5060699999999997E-2</v>
      </c>
      <c r="F2724" t="str">
        <f t="shared" si="42"/>
        <v>Rural Restricted Access</v>
      </c>
    </row>
    <row r="2725" spans="1:6" hidden="1" x14ac:dyDescent="0.25">
      <c r="A2725" s="2">
        <v>61</v>
      </c>
      <c r="B2725" s="2">
        <v>2</v>
      </c>
      <c r="C2725" s="2">
        <v>5</v>
      </c>
      <c r="D2725" s="2">
        <v>12</v>
      </c>
      <c r="E2725" s="2">
        <v>5.7674099999999999E-2</v>
      </c>
      <c r="F2725" t="str">
        <f t="shared" si="42"/>
        <v>Rural Restricted Access</v>
      </c>
    </row>
    <row r="2726" spans="1:6" hidden="1" x14ac:dyDescent="0.25">
      <c r="A2726" s="2">
        <v>61</v>
      </c>
      <c r="B2726" s="2">
        <v>2</v>
      </c>
      <c r="C2726" s="2">
        <v>5</v>
      </c>
      <c r="D2726" s="2">
        <v>13</v>
      </c>
      <c r="E2726" s="2">
        <v>5.9142899999999998E-2</v>
      </c>
      <c r="F2726" t="str">
        <f t="shared" si="42"/>
        <v>Rural Restricted Access</v>
      </c>
    </row>
    <row r="2727" spans="1:6" hidden="1" x14ac:dyDescent="0.25">
      <c r="A2727" s="2">
        <v>61</v>
      </c>
      <c r="B2727" s="2">
        <v>2</v>
      </c>
      <c r="C2727" s="2">
        <v>5</v>
      </c>
      <c r="D2727" s="2">
        <v>14</v>
      </c>
      <c r="E2727" s="2">
        <v>6.0801899999999999E-2</v>
      </c>
      <c r="F2727" t="str">
        <f t="shared" si="42"/>
        <v>Rural Restricted Access</v>
      </c>
    </row>
    <row r="2728" spans="1:6" hidden="1" x14ac:dyDescent="0.25">
      <c r="A2728" s="2">
        <v>61</v>
      </c>
      <c r="B2728" s="2">
        <v>2</v>
      </c>
      <c r="C2728" s="2">
        <v>5</v>
      </c>
      <c r="D2728" s="2">
        <v>15</v>
      </c>
      <c r="E2728" s="2">
        <v>6.5298499999999995E-2</v>
      </c>
      <c r="F2728" t="str">
        <f t="shared" si="42"/>
        <v>Rural Restricted Access</v>
      </c>
    </row>
    <row r="2729" spans="1:6" hidden="1" x14ac:dyDescent="0.25">
      <c r="A2729" s="2">
        <v>61</v>
      </c>
      <c r="B2729" s="2">
        <v>2</v>
      </c>
      <c r="C2729" s="2">
        <v>5</v>
      </c>
      <c r="D2729" s="2">
        <v>16</v>
      </c>
      <c r="E2729" s="2">
        <v>7.2608199999999998E-2</v>
      </c>
      <c r="F2729" t="str">
        <f t="shared" si="42"/>
        <v>Rural Restricted Access</v>
      </c>
    </row>
    <row r="2730" spans="1:6" hidden="1" x14ac:dyDescent="0.25">
      <c r="A2730" s="2">
        <v>61</v>
      </c>
      <c r="B2730" s="2">
        <v>2</v>
      </c>
      <c r="C2730" s="2">
        <v>5</v>
      </c>
      <c r="D2730" s="2">
        <v>17</v>
      </c>
      <c r="E2730" s="2">
        <v>7.7381699999999998E-2</v>
      </c>
      <c r="F2730" t="str">
        <f t="shared" si="42"/>
        <v>Rural Restricted Access</v>
      </c>
    </row>
    <row r="2731" spans="1:6" hidden="1" x14ac:dyDescent="0.25">
      <c r="A2731" s="2">
        <v>61</v>
      </c>
      <c r="B2731" s="2">
        <v>2</v>
      </c>
      <c r="C2731" s="2">
        <v>5</v>
      </c>
      <c r="D2731" s="2">
        <v>18</v>
      </c>
      <c r="E2731" s="2">
        <v>7.5481599999999996E-2</v>
      </c>
      <c r="F2731" t="str">
        <f t="shared" si="42"/>
        <v>Rural Restricted Access</v>
      </c>
    </row>
    <row r="2732" spans="1:6" hidden="1" x14ac:dyDescent="0.25">
      <c r="A2732" s="2">
        <v>61</v>
      </c>
      <c r="B2732" s="2">
        <v>2</v>
      </c>
      <c r="C2732" s="2">
        <v>5</v>
      </c>
      <c r="D2732" s="2">
        <v>19</v>
      </c>
      <c r="E2732" s="2">
        <v>5.8705899999999998E-2</v>
      </c>
      <c r="F2732" t="str">
        <f t="shared" si="42"/>
        <v>Rural Restricted Access</v>
      </c>
    </row>
    <row r="2733" spans="1:6" hidden="1" x14ac:dyDescent="0.25">
      <c r="A2733" s="2">
        <v>61</v>
      </c>
      <c r="B2733" s="2">
        <v>2</v>
      </c>
      <c r="C2733" s="2">
        <v>5</v>
      </c>
      <c r="D2733" s="2">
        <v>20</v>
      </c>
      <c r="E2733" s="2">
        <v>4.3986400000000002E-2</v>
      </c>
      <c r="F2733" t="str">
        <f t="shared" si="42"/>
        <v>Rural Restricted Access</v>
      </c>
    </row>
    <row r="2734" spans="1:6" hidden="1" x14ac:dyDescent="0.25">
      <c r="A2734" s="2">
        <v>61</v>
      </c>
      <c r="B2734" s="2">
        <v>2</v>
      </c>
      <c r="C2734" s="2">
        <v>5</v>
      </c>
      <c r="D2734" s="2">
        <v>21</v>
      </c>
      <c r="E2734" s="2">
        <v>3.5730900000000003E-2</v>
      </c>
      <c r="F2734" t="str">
        <f t="shared" si="42"/>
        <v>Rural Restricted Access</v>
      </c>
    </row>
    <row r="2735" spans="1:6" hidden="1" x14ac:dyDescent="0.25">
      <c r="A2735" s="2">
        <v>61</v>
      </c>
      <c r="B2735" s="2">
        <v>2</v>
      </c>
      <c r="C2735" s="2">
        <v>5</v>
      </c>
      <c r="D2735" s="2">
        <v>22</v>
      </c>
      <c r="E2735" s="2">
        <v>3.0742800000000001E-2</v>
      </c>
      <c r="F2735" t="str">
        <f t="shared" si="42"/>
        <v>Rural Restricted Access</v>
      </c>
    </row>
    <row r="2736" spans="1:6" hidden="1" x14ac:dyDescent="0.25">
      <c r="A2736" s="2">
        <v>61</v>
      </c>
      <c r="B2736" s="2">
        <v>2</v>
      </c>
      <c r="C2736" s="2">
        <v>5</v>
      </c>
      <c r="D2736" s="2">
        <v>23</v>
      </c>
      <c r="E2736" s="2">
        <v>2.3852100000000001E-2</v>
      </c>
      <c r="F2736" t="str">
        <f t="shared" si="42"/>
        <v>Rural Restricted Access</v>
      </c>
    </row>
    <row r="2737" spans="1:6" hidden="1" x14ac:dyDescent="0.25">
      <c r="A2737" s="2">
        <v>61</v>
      </c>
      <c r="B2737" s="2">
        <v>2</v>
      </c>
      <c r="C2737" s="2">
        <v>5</v>
      </c>
      <c r="D2737" s="2">
        <v>24</v>
      </c>
      <c r="E2737" s="2">
        <v>1.7317699999999998E-2</v>
      </c>
      <c r="F2737" t="str">
        <f t="shared" si="42"/>
        <v>Rural Restricted Access</v>
      </c>
    </row>
    <row r="2738" spans="1:6" hidden="1" x14ac:dyDescent="0.25">
      <c r="A2738" s="2">
        <v>61</v>
      </c>
      <c r="B2738" s="2">
        <v>3</v>
      </c>
      <c r="C2738" s="2">
        <v>2</v>
      </c>
      <c r="D2738" s="2">
        <v>1</v>
      </c>
      <c r="E2738" s="2">
        <v>1.64213E-2</v>
      </c>
      <c r="F2738" t="str">
        <f t="shared" si="42"/>
        <v>Rural Unrestricted Access</v>
      </c>
    </row>
    <row r="2739" spans="1:6" hidden="1" x14ac:dyDescent="0.25">
      <c r="A2739" s="2">
        <v>61</v>
      </c>
      <c r="B2739" s="2">
        <v>3</v>
      </c>
      <c r="C2739" s="2">
        <v>2</v>
      </c>
      <c r="D2739" s="2">
        <v>2</v>
      </c>
      <c r="E2739" s="2">
        <v>1.11921E-2</v>
      </c>
      <c r="F2739" t="str">
        <f t="shared" si="42"/>
        <v>Rural Unrestricted Access</v>
      </c>
    </row>
    <row r="2740" spans="1:6" hidden="1" x14ac:dyDescent="0.25">
      <c r="A2740" s="2">
        <v>61</v>
      </c>
      <c r="B2740" s="2">
        <v>3</v>
      </c>
      <c r="C2740" s="2">
        <v>2</v>
      </c>
      <c r="D2740" s="2">
        <v>3</v>
      </c>
      <c r="E2740" s="2">
        <v>8.5415000000000005E-3</v>
      </c>
      <c r="F2740" t="str">
        <f t="shared" si="42"/>
        <v>Rural Unrestricted Access</v>
      </c>
    </row>
    <row r="2741" spans="1:6" hidden="1" x14ac:dyDescent="0.25">
      <c r="A2741" s="2">
        <v>61</v>
      </c>
      <c r="B2741" s="2">
        <v>3</v>
      </c>
      <c r="C2741" s="2">
        <v>2</v>
      </c>
      <c r="D2741" s="2">
        <v>4</v>
      </c>
      <c r="E2741" s="2">
        <v>6.7932799999999996E-3</v>
      </c>
      <c r="F2741" t="str">
        <f t="shared" si="42"/>
        <v>Rural Unrestricted Access</v>
      </c>
    </row>
    <row r="2742" spans="1:6" hidden="1" x14ac:dyDescent="0.25">
      <c r="A2742" s="2">
        <v>61</v>
      </c>
      <c r="B2742" s="2">
        <v>3</v>
      </c>
      <c r="C2742" s="2">
        <v>2</v>
      </c>
      <c r="D2742" s="2">
        <v>5</v>
      </c>
      <c r="E2742" s="2">
        <v>7.2189400000000001E-3</v>
      </c>
      <c r="F2742" t="str">
        <f t="shared" si="42"/>
        <v>Rural Unrestricted Access</v>
      </c>
    </row>
    <row r="2743" spans="1:6" hidden="1" x14ac:dyDescent="0.25">
      <c r="A2743" s="2">
        <v>61</v>
      </c>
      <c r="B2743" s="2">
        <v>3</v>
      </c>
      <c r="C2743" s="2">
        <v>2</v>
      </c>
      <c r="D2743" s="2">
        <v>6</v>
      </c>
      <c r="E2743" s="2">
        <v>1.07619E-2</v>
      </c>
      <c r="F2743" t="str">
        <f t="shared" si="42"/>
        <v>Rural Unrestricted Access</v>
      </c>
    </row>
    <row r="2744" spans="1:6" hidden="1" x14ac:dyDescent="0.25">
      <c r="A2744" s="2">
        <v>61</v>
      </c>
      <c r="B2744" s="2">
        <v>3</v>
      </c>
      <c r="C2744" s="2">
        <v>2</v>
      </c>
      <c r="D2744" s="2">
        <v>7</v>
      </c>
      <c r="E2744" s="2">
        <v>1.7680000000000001E-2</v>
      </c>
      <c r="F2744" t="str">
        <f t="shared" si="42"/>
        <v>Rural Unrestricted Access</v>
      </c>
    </row>
    <row r="2745" spans="1:6" hidden="1" x14ac:dyDescent="0.25">
      <c r="A2745" s="2">
        <v>61</v>
      </c>
      <c r="B2745" s="2">
        <v>3</v>
      </c>
      <c r="C2745" s="2">
        <v>2</v>
      </c>
      <c r="D2745" s="2">
        <v>8</v>
      </c>
      <c r="E2745" s="2">
        <v>2.6875099999999999E-2</v>
      </c>
      <c r="F2745" t="str">
        <f t="shared" si="42"/>
        <v>Rural Unrestricted Access</v>
      </c>
    </row>
    <row r="2746" spans="1:6" hidden="1" x14ac:dyDescent="0.25">
      <c r="A2746" s="2">
        <v>61</v>
      </c>
      <c r="B2746" s="2">
        <v>3</v>
      </c>
      <c r="C2746" s="2">
        <v>2</v>
      </c>
      <c r="D2746" s="2">
        <v>9</v>
      </c>
      <c r="E2746" s="2">
        <v>3.8658699999999997E-2</v>
      </c>
      <c r="F2746" t="str">
        <f t="shared" si="42"/>
        <v>Rural Unrestricted Access</v>
      </c>
    </row>
    <row r="2747" spans="1:6" hidden="1" x14ac:dyDescent="0.25">
      <c r="A2747" s="2">
        <v>61</v>
      </c>
      <c r="B2747" s="2">
        <v>3</v>
      </c>
      <c r="C2747" s="2">
        <v>2</v>
      </c>
      <c r="D2747" s="2">
        <v>10</v>
      </c>
      <c r="E2747" s="2">
        <v>5.2238899999999998E-2</v>
      </c>
      <c r="F2747" t="str">
        <f t="shared" si="42"/>
        <v>Rural Unrestricted Access</v>
      </c>
    </row>
    <row r="2748" spans="1:6" hidden="1" x14ac:dyDescent="0.25">
      <c r="A2748" s="2">
        <v>61</v>
      </c>
      <c r="B2748" s="2">
        <v>3</v>
      </c>
      <c r="C2748" s="2">
        <v>2</v>
      </c>
      <c r="D2748" s="2">
        <v>11</v>
      </c>
      <c r="E2748" s="2">
        <v>6.3173900000000005E-2</v>
      </c>
      <c r="F2748" t="str">
        <f t="shared" si="42"/>
        <v>Rural Unrestricted Access</v>
      </c>
    </row>
    <row r="2749" spans="1:6" hidden="1" x14ac:dyDescent="0.25">
      <c r="A2749" s="2">
        <v>61</v>
      </c>
      <c r="B2749" s="2">
        <v>3</v>
      </c>
      <c r="C2749" s="2">
        <v>2</v>
      </c>
      <c r="D2749" s="2">
        <v>12</v>
      </c>
      <c r="E2749" s="2">
        <v>6.9943500000000006E-2</v>
      </c>
      <c r="F2749" t="str">
        <f t="shared" si="42"/>
        <v>Rural Unrestricted Access</v>
      </c>
    </row>
    <row r="2750" spans="1:6" hidden="1" x14ac:dyDescent="0.25">
      <c r="A2750" s="2">
        <v>61</v>
      </c>
      <c r="B2750" s="2">
        <v>3</v>
      </c>
      <c r="C2750" s="2">
        <v>2</v>
      </c>
      <c r="D2750" s="2">
        <v>13</v>
      </c>
      <c r="E2750" s="2">
        <v>7.2933200000000004E-2</v>
      </c>
      <c r="F2750" t="str">
        <f t="shared" si="42"/>
        <v>Rural Unrestricted Access</v>
      </c>
    </row>
    <row r="2751" spans="1:6" hidden="1" x14ac:dyDescent="0.25">
      <c r="A2751" s="2">
        <v>61</v>
      </c>
      <c r="B2751" s="2">
        <v>3</v>
      </c>
      <c r="C2751" s="2">
        <v>2</v>
      </c>
      <c r="D2751" s="2">
        <v>14</v>
      </c>
      <c r="E2751" s="2">
        <v>7.3121800000000001E-2</v>
      </c>
      <c r="F2751" t="str">
        <f t="shared" si="42"/>
        <v>Rural Unrestricted Access</v>
      </c>
    </row>
    <row r="2752" spans="1:6" hidden="1" x14ac:dyDescent="0.25">
      <c r="A2752" s="2">
        <v>61</v>
      </c>
      <c r="B2752" s="2">
        <v>3</v>
      </c>
      <c r="C2752" s="2">
        <v>2</v>
      </c>
      <c r="D2752" s="2">
        <v>15</v>
      </c>
      <c r="E2752" s="2">
        <v>7.3615899999999998E-2</v>
      </c>
      <c r="F2752" t="str">
        <f t="shared" si="42"/>
        <v>Rural Unrestricted Access</v>
      </c>
    </row>
    <row r="2753" spans="1:6" hidden="1" x14ac:dyDescent="0.25">
      <c r="A2753" s="2">
        <v>61</v>
      </c>
      <c r="B2753" s="2">
        <v>3</v>
      </c>
      <c r="C2753" s="2">
        <v>2</v>
      </c>
      <c r="D2753" s="2">
        <v>16</v>
      </c>
      <c r="E2753" s="2">
        <v>7.4460799999999994E-2</v>
      </c>
      <c r="F2753" t="str">
        <f t="shared" si="42"/>
        <v>Rural Unrestricted Access</v>
      </c>
    </row>
    <row r="2754" spans="1:6" hidden="1" x14ac:dyDescent="0.25">
      <c r="A2754" s="2">
        <v>61</v>
      </c>
      <c r="B2754" s="2">
        <v>3</v>
      </c>
      <c r="C2754" s="2">
        <v>2</v>
      </c>
      <c r="D2754" s="2">
        <v>17</v>
      </c>
      <c r="E2754" s="2">
        <v>7.4216500000000005E-2</v>
      </c>
      <c r="F2754" t="str">
        <f t="shared" ref="F2754:F2817" si="43">IF(B2754=$G$2,$H$2,IF(B2754=$G$3,$H$3,IF(B2754=$G$4,$H$4,IF(B2754=$G$5,$H$5,IF(B2754=$G$6,$H$6,"other")))))</f>
        <v>Rural Unrestricted Access</v>
      </c>
    </row>
    <row r="2755" spans="1:6" hidden="1" x14ac:dyDescent="0.25">
      <c r="A2755" s="2">
        <v>61</v>
      </c>
      <c r="B2755" s="2">
        <v>3</v>
      </c>
      <c r="C2755" s="2">
        <v>2</v>
      </c>
      <c r="D2755" s="2">
        <v>18</v>
      </c>
      <c r="E2755" s="2">
        <v>7.0009100000000005E-2</v>
      </c>
      <c r="F2755" t="str">
        <f t="shared" si="43"/>
        <v>Rural Unrestricted Access</v>
      </c>
    </row>
    <row r="2756" spans="1:6" hidden="1" x14ac:dyDescent="0.25">
      <c r="A2756" s="2">
        <v>61</v>
      </c>
      <c r="B2756" s="2">
        <v>3</v>
      </c>
      <c r="C2756" s="2">
        <v>2</v>
      </c>
      <c r="D2756" s="2">
        <v>19</v>
      </c>
      <c r="E2756" s="2">
        <v>6.1403800000000001E-2</v>
      </c>
      <c r="F2756" t="str">
        <f t="shared" si="43"/>
        <v>Rural Unrestricted Access</v>
      </c>
    </row>
    <row r="2757" spans="1:6" hidden="1" x14ac:dyDescent="0.25">
      <c r="A2757" s="2">
        <v>61</v>
      </c>
      <c r="B2757" s="2">
        <v>3</v>
      </c>
      <c r="C2757" s="2">
        <v>2</v>
      </c>
      <c r="D2757" s="2">
        <v>20</v>
      </c>
      <c r="E2757" s="2">
        <v>5.0504300000000002E-2</v>
      </c>
      <c r="F2757" t="str">
        <f t="shared" si="43"/>
        <v>Rural Unrestricted Access</v>
      </c>
    </row>
    <row r="2758" spans="1:6" hidden="1" x14ac:dyDescent="0.25">
      <c r="A2758" s="2">
        <v>61</v>
      </c>
      <c r="B2758" s="2">
        <v>3</v>
      </c>
      <c r="C2758" s="2">
        <v>2</v>
      </c>
      <c r="D2758" s="2">
        <v>21</v>
      </c>
      <c r="E2758" s="2">
        <v>4.1207199999999999E-2</v>
      </c>
      <c r="F2758" t="str">
        <f t="shared" si="43"/>
        <v>Rural Unrestricted Access</v>
      </c>
    </row>
    <row r="2759" spans="1:6" hidden="1" x14ac:dyDescent="0.25">
      <c r="A2759" s="2">
        <v>61</v>
      </c>
      <c r="B2759" s="2">
        <v>3</v>
      </c>
      <c r="C2759" s="2">
        <v>2</v>
      </c>
      <c r="D2759" s="2">
        <v>22</v>
      </c>
      <c r="E2759" s="2">
        <v>3.3637300000000002E-2</v>
      </c>
      <c r="F2759" t="str">
        <f t="shared" si="43"/>
        <v>Rural Unrestricted Access</v>
      </c>
    </row>
    <row r="2760" spans="1:6" hidden="1" x14ac:dyDescent="0.25">
      <c r="A2760" s="2">
        <v>61</v>
      </c>
      <c r="B2760" s="2">
        <v>3</v>
      </c>
      <c r="C2760" s="2">
        <v>2</v>
      </c>
      <c r="D2760" s="2">
        <v>23</v>
      </c>
      <c r="E2760" s="2">
        <v>2.6224299999999999E-2</v>
      </c>
      <c r="F2760" t="str">
        <f t="shared" si="43"/>
        <v>Rural Unrestricted Access</v>
      </c>
    </row>
    <row r="2761" spans="1:6" hidden="1" x14ac:dyDescent="0.25">
      <c r="A2761" s="2">
        <v>61</v>
      </c>
      <c r="B2761" s="2">
        <v>3</v>
      </c>
      <c r="C2761" s="2">
        <v>2</v>
      </c>
      <c r="D2761" s="2">
        <v>24</v>
      </c>
      <c r="E2761" s="2">
        <v>1.9166599999999999E-2</v>
      </c>
      <c r="F2761" t="str">
        <f t="shared" si="43"/>
        <v>Rural Unrestricted Access</v>
      </c>
    </row>
    <row r="2762" spans="1:6" hidden="1" x14ac:dyDescent="0.25">
      <c r="A2762" s="2">
        <v>61</v>
      </c>
      <c r="B2762" s="2">
        <v>3</v>
      </c>
      <c r="C2762" s="2">
        <v>5</v>
      </c>
      <c r="D2762" s="2">
        <v>1</v>
      </c>
      <c r="E2762" s="2">
        <v>1.07741E-2</v>
      </c>
      <c r="F2762" t="str">
        <f t="shared" si="43"/>
        <v>Rural Unrestricted Access</v>
      </c>
    </row>
    <row r="2763" spans="1:6" hidden="1" x14ac:dyDescent="0.25">
      <c r="A2763" s="2">
        <v>61</v>
      </c>
      <c r="B2763" s="2">
        <v>3</v>
      </c>
      <c r="C2763" s="2">
        <v>5</v>
      </c>
      <c r="D2763" s="2">
        <v>2</v>
      </c>
      <c r="E2763" s="2">
        <v>7.6437600000000003E-3</v>
      </c>
      <c r="F2763" t="str">
        <f t="shared" si="43"/>
        <v>Rural Unrestricted Access</v>
      </c>
    </row>
    <row r="2764" spans="1:6" hidden="1" x14ac:dyDescent="0.25">
      <c r="A2764" s="2">
        <v>61</v>
      </c>
      <c r="B2764" s="2">
        <v>3</v>
      </c>
      <c r="C2764" s="2">
        <v>5</v>
      </c>
      <c r="D2764" s="2">
        <v>3</v>
      </c>
      <c r="E2764" s="2">
        <v>6.5464099999999999E-3</v>
      </c>
      <c r="F2764" t="str">
        <f t="shared" si="43"/>
        <v>Rural Unrestricted Access</v>
      </c>
    </row>
    <row r="2765" spans="1:6" hidden="1" x14ac:dyDescent="0.25">
      <c r="A2765" s="2">
        <v>61</v>
      </c>
      <c r="B2765" s="2">
        <v>3</v>
      </c>
      <c r="C2765" s="2">
        <v>5</v>
      </c>
      <c r="D2765" s="2">
        <v>4</v>
      </c>
      <c r="E2765" s="2">
        <v>6.6348600000000002E-3</v>
      </c>
      <c r="F2765" t="str">
        <f t="shared" si="43"/>
        <v>Rural Unrestricted Access</v>
      </c>
    </row>
    <row r="2766" spans="1:6" hidden="1" x14ac:dyDescent="0.25">
      <c r="A2766" s="2">
        <v>61</v>
      </c>
      <c r="B2766" s="2">
        <v>3</v>
      </c>
      <c r="C2766" s="2">
        <v>5</v>
      </c>
      <c r="D2766" s="2">
        <v>5</v>
      </c>
      <c r="E2766" s="2">
        <v>9.5399899999999999E-3</v>
      </c>
      <c r="F2766" t="str">
        <f t="shared" si="43"/>
        <v>Rural Unrestricted Access</v>
      </c>
    </row>
    <row r="2767" spans="1:6" hidden="1" x14ac:dyDescent="0.25">
      <c r="A2767" s="2">
        <v>61</v>
      </c>
      <c r="B2767" s="2">
        <v>3</v>
      </c>
      <c r="C2767" s="2">
        <v>5</v>
      </c>
      <c r="D2767" s="2">
        <v>6</v>
      </c>
      <c r="E2767" s="2">
        <v>2.0055099999999999E-2</v>
      </c>
      <c r="F2767" t="str">
        <f t="shared" si="43"/>
        <v>Rural Unrestricted Access</v>
      </c>
    </row>
    <row r="2768" spans="1:6" hidden="1" x14ac:dyDescent="0.25">
      <c r="A2768" s="2">
        <v>61</v>
      </c>
      <c r="B2768" s="2">
        <v>3</v>
      </c>
      <c r="C2768" s="2">
        <v>5</v>
      </c>
      <c r="D2768" s="2">
        <v>7</v>
      </c>
      <c r="E2768" s="2">
        <v>4.1029499999999997E-2</v>
      </c>
      <c r="F2768" t="str">
        <f t="shared" si="43"/>
        <v>Rural Unrestricted Access</v>
      </c>
    </row>
    <row r="2769" spans="1:6" hidden="1" x14ac:dyDescent="0.25">
      <c r="A2769" s="2">
        <v>61</v>
      </c>
      <c r="B2769" s="2">
        <v>3</v>
      </c>
      <c r="C2769" s="2">
        <v>5</v>
      </c>
      <c r="D2769" s="2">
        <v>8</v>
      </c>
      <c r="E2769" s="2">
        <v>5.7972200000000002E-2</v>
      </c>
      <c r="F2769" t="str">
        <f t="shared" si="43"/>
        <v>Rural Unrestricted Access</v>
      </c>
    </row>
    <row r="2770" spans="1:6" hidden="1" x14ac:dyDescent="0.25">
      <c r="A2770" s="2">
        <v>61</v>
      </c>
      <c r="B2770" s="2">
        <v>3</v>
      </c>
      <c r="C2770" s="2">
        <v>5</v>
      </c>
      <c r="D2770" s="2">
        <v>9</v>
      </c>
      <c r="E2770" s="2">
        <v>5.3471100000000001E-2</v>
      </c>
      <c r="F2770" t="str">
        <f t="shared" si="43"/>
        <v>Rural Unrestricted Access</v>
      </c>
    </row>
    <row r="2771" spans="1:6" hidden="1" x14ac:dyDescent="0.25">
      <c r="A2771" s="2">
        <v>61</v>
      </c>
      <c r="B2771" s="2">
        <v>3</v>
      </c>
      <c r="C2771" s="2">
        <v>5</v>
      </c>
      <c r="D2771" s="2">
        <v>10</v>
      </c>
      <c r="E2771" s="2">
        <v>5.2547799999999999E-2</v>
      </c>
      <c r="F2771" t="str">
        <f t="shared" si="43"/>
        <v>Rural Unrestricted Access</v>
      </c>
    </row>
    <row r="2772" spans="1:6" hidden="1" x14ac:dyDescent="0.25">
      <c r="A2772" s="2">
        <v>61</v>
      </c>
      <c r="B2772" s="2">
        <v>3</v>
      </c>
      <c r="C2772" s="2">
        <v>5</v>
      </c>
      <c r="D2772" s="2">
        <v>11</v>
      </c>
      <c r="E2772" s="2">
        <v>5.5060699999999997E-2</v>
      </c>
      <c r="F2772" t="str">
        <f t="shared" si="43"/>
        <v>Rural Unrestricted Access</v>
      </c>
    </row>
    <row r="2773" spans="1:6" hidden="1" x14ac:dyDescent="0.25">
      <c r="A2773" s="2">
        <v>61</v>
      </c>
      <c r="B2773" s="2">
        <v>3</v>
      </c>
      <c r="C2773" s="2">
        <v>5</v>
      </c>
      <c r="D2773" s="2">
        <v>12</v>
      </c>
      <c r="E2773" s="2">
        <v>5.7674099999999999E-2</v>
      </c>
      <c r="F2773" t="str">
        <f t="shared" si="43"/>
        <v>Rural Unrestricted Access</v>
      </c>
    </row>
    <row r="2774" spans="1:6" hidden="1" x14ac:dyDescent="0.25">
      <c r="A2774" s="2">
        <v>61</v>
      </c>
      <c r="B2774" s="2">
        <v>3</v>
      </c>
      <c r="C2774" s="2">
        <v>5</v>
      </c>
      <c r="D2774" s="2">
        <v>13</v>
      </c>
      <c r="E2774" s="2">
        <v>5.9142899999999998E-2</v>
      </c>
      <c r="F2774" t="str">
        <f t="shared" si="43"/>
        <v>Rural Unrestricted Access</v>
      </c>
    </row>
    <row r="2775" spans="1:6" hidden="1" x14ac:dyDescent="0.25">
      <c r="A2775" s="2">
        <v>61</v>
      </c>
      <c r="B2775" s="2">
        <v>3</v>
      </c>
      <c r="C2775" s="2">
        <v>5</v>
      </c>
      <c r="D2775" s="2">
        <v>14</v>
      </c>
      <c r="E2775" s="2">
        <v>6.0801899999999999E-2</v>
      </c>
      <c r="F2775" t="str">
        <f t="shared" si="43"/>
        <v>Rural Unrestricted Access</v>
      </c>
    </row>
    <row r="2776" spans="1:6" hidden="1" x14ac:dyDescent="0.25">
      <c r="A2776" s="2">
        <v>61</v>
      </c>
      <c r="B2776" s="2">
        <v>3</v>
      </c>
      <c r="C2776" s="2">
        <v>5</v>
      </c>
      <c r="D2776" s="2">
        <v>15</v>
      </c>
      <c r="E2776" s="2">
        <v>6.5298499999999995E-2</v>
      </c>
      <c r="F2776" t="str">
        <f t="shared" si="43"/>
        <v>Rural Unrestricted Access</v>
      </c>
    </row>
    <row r="2777" spans="1:6" hidden="1" x14ac:dyDescent="0.25">
      <c r="A2777" s="2">
        <v>61</v>
      </c>
      <c r="B2777" s="2">
        <v>3</v>
      </c>
      <c r="C2777" s="2">
        <v>5</v>
      </c>
      <c r="D2777" s="2">
        <v>16</v>
      </c>
      <c r="E2777" s="2">
        <v>7.2608199999999998E-2</v>
      </c>
      <c r="F2777" t="str">
        <f t="shared" si="43"/>
        <v>Rural Unrestricted Access</v>
      </c>
    </row>
    <row r="2778" spans="1:6" hidden="1" x14ac:dyDescent="0.25">
      <c r="A2778" s="2">
        <v>61</v>
      </c>
      <c r="B2778" s="2">
        <v>3</v>
      </c>
      <c r="C2778" s="2">
        <v>5</v>
      </c>
      <c r="D2778" s="2">
        <v>17</v>
      </c>
      <c r="E2778" s="2">
        <v>7.7381699999999998E-2</v>
      </c>
      <c r="F2778" t="str">
        <f t="shared" si="43"/>
        <v>Rural Unrestricted Access</v>
      </c>
    </row>
    <row r="2779" spans="1:6" hidden="1" x14ac:dyDescent="0.25">
      <c r="A2779" s="2">
        <v>61</v>
      </c>
      <c r="B2779" s="2">
        <v>3</v>
      </c>
      <c r="C2779" s="2">
        <v>5</v>
      </c>
      <c r="D2779" s="2">
        <v>18</v>
      </c>
      <c r="E2779" s="2">
        <v>7.5481599999999996E-2</v>
      </c>
      <c r="F2779" t="str">
        <f t="shared" si="43"/>
        <v>Rural Unrestricted Access</v>
      </c>
    </row>
    <row r="2780" spans="1:6" hidden="1" x14ac:dyDescent="0.25">
      <c r="A2780" s="2">
        <v>61</v>
      </c>
      <c r="B2780" s="2">
        <v>3</v>
      </c>
      <c r="C2780" s="2">
        <v>5</v>
      </c>
      <c r="D2780" s="2">
        <v>19</v>
      </c>
      <c r="E2780" s="2">
        <v>5.8705899999999998E-2</v>
      </c>
      <c r="F2780" t="str">
        <f t="shared" si="43"/>
        <v>Rural Unrestricted Access</v>
      </c>
    </row>
    <row r="2781" spans="1:6" hidden="1" x14ac:dyDescent="0.25">
      <c r="A2781" s="2">
        <v>61</v>
      </c>
      <c r="B2781" s="2">
        <v>3</v>
      </c>
      <c r="C2781" s="2">
        <v>5</v>
      </c>
      <c r="D2781" s="2">
        <v>20</v>
      </c>
      <c r="E2781" s="2">
        <v>4.3986400000000002E-2</v>
      </c>
      <c r="F2781" t="str">
        <f t="shared" si="43"/>
        <v>Rural Unrestricted Access</v>
      </c>
    </row>
    <row r="2782" spans="1:6" hidden="1" x14ac:dyDescent="0.25">
      <c r="A2782" s="2">
        <v>61</v>
      </c>
      <c r="B2782" s="2">
        <v>3</v>
      </c>
      <c r="C2782" s="2">
        <v>5</v>
      </c>
      <c r="D2782" s="2">
        <v>21</v>
      </c>
      <c r="E2782" s="2">
        <v>3.5730900000000003E-2</v>
      </c>
      <c r="F2782" t="str">
        <f t="shared" si="43"/>
        <v>Rural Unrestricted Access</v>
      </c>
    </row>
    <row r="2783" spans="1:6" hidden="1" x14ac:dyDescent="0.25">
      <c r="A2783" s="2">
        <v>61</v>
      </c>
      <c r="B2783" s="2">
        <v>3</v>
      </c>
      <c r="C2783" s="2">
        <v>5</v>
      </c>
      <c r="D2783" s="2">
        <v>22</v>
      </c>
      <c r="E2783" s="2">
        <v>3.0742800000000001E-2</v>
      </c>
      <c r="F2783" t="str">
        <f t="shared" si="43"/>
        <v>Rural Unrestricted Access</v>
      </c>
    </row>
    <row r="2784" spans="1:6" hidden="1" x14ac:dyDescent="0.25">
      <c r="A2784" s="2">
        <v>61</v>
      </c>
      <c r="B2784" s="2">
        <v>3</v>
      </c>
      <c r="C2784" s="2">
        <v>5</v>
      </c>
      <c r="D2784" s="2">
        <v>23</v>
      </c>
      <c r="E2784" s="2">
        <v>2.3852100000000001E-2</v>
      </c>
      <c r="F2784" t="str">
        <f t="shared" si="43"/>
        <v>Rural Unrestricted Access</v>
      </c>
    </row>
    <row r="2785" spans="1:6" hidden="1" x14ac:dyDescent="0.25">
      <c r="A2785" s="2">
        <v>61</v>
      </c>
      <c r="B2785" s="2">
        <v>3</v>
      </c>
      <c r="C2785" s="2">
        <v>5</v>
      </c>
      <c r="D2785" s="2">
        <v>24</v>
      </c>
      <c r="E2785" s="2">
        <v>1.7317699999999998E-2</v>
      </c>
      <c r="F2785" t="str">
        <f t="shared" si="43"/>
        <v>Rural Unrestricted Access</v>
      </c>
    </row>
    <row r="2786" spans="1:6" hidden="1" x14ac:dyDescent="0.25">
      <c r="A2786" s="2">
        <v>61</v>
      </c>
      <c r="B2786" s="2">
        <v>4</v>
      </c>
      <c r="C2786" s="2">
        <v>2</v>
      </c>
      <c r="D2786" s="2">
        <v>1</v>
      </c>
      <c r="E2786" s="2">
        <v>2.1473900000000001E-2</v>
      </c>
      <c r="F2786" t="str">
        <f t="shared" si="43"/>
        <v>Urban Restricted Access</v>
      </c>
    </row>
    <row r="2787" spans="1:6" hidden="1" x14ac:dyDescent="0.25">
      <c r="A2787" s="2">
        <v>61</v>
      </c>
      <c r="B2787" s="2">
        <v>4</v>
      </c>
      <c r="C2787" s="2">
        <v>2</v>
      </c>
      <c r="D2787" s="2">
        <v>2</v>
      </c>
      <c r="E2787" s="2">
        <v>1.44428E-2</v>
      </c>
      <c r="F2787" t="str">
        <f t="shared" si="43"/>
        <v>Urban Restricted Access</v>
      </c>
    </row>
    <row r="2788" spans="1:6" hidden="1" x14ac:dyDescent="0.25">
      <c r="A2788" s="2">
        <v>61</v>
      </c>
      <c r="B2788" s="2">
        <v>4</v>
      </c>
      <c r="C2788" s="2">
        <v>2</v>
      </c>
      <c r="D2788" s="2">
        <v>3</v>
      </c>
      <c r="E2788" s="2">
        <v>1.09684E-2</v>
      </c>
      <c r="F2788" t="str">
        <f t="shared" si="43"/>
        <v>Urban Restricted Access</v>
      </c>
    </row>
    <row r="2789" spans="1:6" hidden="1" x14ac:dyDescent="0.25">
      <c r="A2789" s="2">
        <v>61</v>
      </c>
      <c r="B2789" s="2">
        <v>4</v>
      </c>
      <c r="C2789" s="2">
        <v>2</v>
      </c>
      <c r="D2789" s="2">
        <v>4</v>
      </c>
      <c r="E2789" s="2">
        <v>7.4945100000000002E-3</v>
      </c>
      <c r="F2789" t="str">
        <f t="shared" si="43"/>
        <v>Urban Restricted Access</v>
      </c>
    </row>
    <row r="2790" spans="1:6" hidden="1" x14ac:dyDescent="0.25">
      <c r="A2790" s="2">
        <v>61</v>
      </c>
      <c r="B2790" s="2">
        <v>4</v>
      </c>
      <c r="C2790" s="2">
        <v>2</v>
      </c>
      <c r="D2790" s="2">
        <v>5</v>
      </c>
      <c r="E2790" s="2">
        <v>6.8385499999999997E-3</v>
      </c>
      <c r="F2790" t="str">
        <f t="shared" si="43"/>
        <v>Urban Restricted Access</v>
      </c>
    </row>
    <row r="2791" spans="1:6" hidden="1" x14ac:dyDescent="0.25">
      <c r="A2791" s="2">
        <v>61</v>
      </c>
      <c r="B2791" s="2">
        <v>4</v>
      </c>
      <c r="C2791" s="2">
        <v>2</v>
      </c>
      <c r="D2791" s="2">
        <v>6</v>
      </c>
      <c r="E2791" s="2">
        <v>1.03588E-2</v>
      </c>
      <c r="F2791" t="str">
        <f t="shared" si="43"/>
        <v>Urban Restricted Access</v>
      </c>
    </row>
    <row r="2792" spans="1:6" hidden="1" x14ac:dyDescent="0.25">
      <c r="A2792" s="2">
        <v>61</v>
      </c>
      <c r="B2792" s="2">
        <v>4</v>
      </c>
      <c r="C2792" s="2">
        <v>2</v>
      </c>
      <c r="D2792" s="2">
        <v>7</v>
      </c>
      <c r="E2792" s="2">
        <v>1.84304E-2</v>
      </c>
      <c r="F2792" t="str">
        <f t="shared" si="43"/>
        <v>Urban Restricted Access</v>
      </c>
    </row>
    <row r="2793" spans="1:6" hidden="1" x14ac:dyDescent="0.25">
      <c r="A2793" s="2">
        <v>61</v>
      </c>
      <c r="B2793" s="2">
        <v>4</v>
      </c>
      <c r="C2793" s="2">
        <v>2</v>
      </c>
      <c r="D2793" s="2">
        <v>8</v>
      </c>
      <c r="E2793" s="2">
        <v>2.6811700000000001E-2</v>
      </c>
      <c r="F2793" t="str">
        <f t="shared" si="43"/>
        <v>Urban Restricted Access</v>
      </c>
    </row>
    <row r="2794" spans="1:6" hidden="1" x14ac:dyDescent="0.25">
      <c r="A2794" s="2">
        <v>61</v>
      </c>
      <c r="B2794" s="2">
        <v>4</v>
      </c>
      <c r="C2794" s="2">
        <v>2</v>
      </c>
      <c r="D2794" s="2">
        <v>9</v>
      </c>
      <c r="E2794" s="2">
        <v>3.6385199999999999E-2</v>
      </c>
      <c r="F2794" t="str">
        <f t="shared" si="43"/>
        <v>Urban Restricted Access</v>
      </c>
    </row>
    <row r="2795" spans="1:6" hidden="1" x14ac:dyDescent="0.25">
      <c r="A2795" s="2">
        <v>61</v>
      </c>
      <c r="B2795" s="2">
        <v>4</v>
      </c>
      <c r="C2795" s="2">
        <v>2</v>
      </c>
      <c r="D2795" s="2">
        <v>10</v>
      </c>
      <c r="E2795" s="2">
        <v>4.7540699999999998E-2</v>
      </c>
      <c r="F2795" t="str">
        <f t="shared" si="43"/>
        <v>Urban Restricted Access</v>
      </c>
    </row>
    <row r="2796" spans="1:6" hidden="1" x14ac:dyDescent="0.25">
      <c r="A2796" s="2">
        <v>61</v>
      </c>
      <c r="B2796" s="2">
        <v>4</v>
      </c>
      <c r="C2796" s="2">
        <v>2</v>
      </c>
      <c r="D2796" s="2">
        <v>11</v>
      </c>
      <c r="E2796" s="2">
        <v>5.7466400000000001E-2</v>
      </c>
      <c r="F2796" t="str">
        <f t="shared" si="43"/>
        <v>Urban Restricted Access</v>
      </c>
    </row>
    <row r="2797" spans="1:6" hidden="1" x14ac:dyDescent="0.25">
      <c r="A2797" s="2">
        <v>61</v>
      </c>
      <c r="B2797" s="2">
        <v>4</v>
      </c>
      <c r="C2797" s="2">
        <v>2</v>
      </c>
      <c r="D2797" s="2">
        <v>12</v>
      </c>
      <c r="E2797" s="2">
        <v>6.50786E-2</v>
      </c>
      <c r="F2797" t="str">
        <f t="shared" si="43"/>
        <v>Urban Restricted Access</v>
      </c>
    </row>
    <row r="2798" spans="1:6" hidden="1" x14ac:dyDescent="0.25">
      <c r="A2798" s="2">
        <v>61</v>
      </c>
      <c r="B2798" s="2">
        <v>4</v>
      </c>
      <c r="C2798" s="2">
        <v>2</v>
      </c>
      <c r="D2798" s="2">
        <v>13</v>
      </c>
      <c r="E2798" s="2">
        <v>7.1322800000000006E-2</v>
      </c>
      <c r="F2798" t="str">
        <f t="shared" si="43"/>
        <v>Urban Restricted Access</v>
      </c>
    </row>
    <row r="2799" spans="1:6" hidden="1" x14ac:dyDescent="0.25">
      <c r="A2799" s="2">
        <v>61</v>
      </c>
      <c r="B2799" s="2">
        <v>4</v>
      </c>
      <c r="C2799" s="2">
        <v>2</v>
      </c>
      <c r="D2799" s="2">
        <v>14</v>
      </c>
      <c r="E2799" s="2">
        <v>7.1491700000000005E-2</v>
      </c>
      <c r="F2799" t="str">
        <f t="shared" si="43"/>
        <v>Urban Restricted Access</v>
      </c>
    </row>
    <row r="2800" spans="1:6" hidden="1" x14ac:dyDescent="0.25">
      <c r="A2800" s="2">
        <v>61</v>
      </c>
      <c r="B2800" s="2">
        <v>4</v>
      </c>
      <c r="C2800" s="2">
        <v>2</v>
      </c>
      <c r="D2800" s="2">
        <v>15</v>
      </c>
      <c r="E2800" s="2">
        <v>7.1722599999999997E-2</v>
      </c>
      <c r="F2800" t="str">
        <f t="shared" si="43"/>
        <v>Urban Restricted Access</v>
      </c>
    </row>
    <row r="2801" spans="1:6" hidden="1" x14ac:dyDescent="0.25">
      <c r="A2801" s="2">
        <v>61</v>
      </c>
      <c r="B2801" s="2">
        <v>4</v>
      </c>
      <c r="C2801" s="2">
        <v>2</v>
      </c>
      <c r="D2801" s="2">
        <v>16</v>
      </c>
      <c r="E2801" s="2">
        <v>7.2006100000000003E-2</v>
      </c>
      <c r="F2801" t="str">
        <f t="shared" si="43"/>
        <v>Urban Restricted Access</v>
      </c>
    </row>
    <row r="2802" spans="1:6" hidden="1" x14ac:dyDescent="0.25">
      <c r="A2802" s="2">
        <v>61</v>
      </c>
      <c r="B2802" s="2">
        <v>4</v>
      </c>
      <c r="C2802" s="2">
        <v>2</v>
      </c>
      <c r="D2802" s="2">
        <v>17</v>
      </c>
      <c r="E2802" s="2">
        <v>7.1148699999999995E-2</v>
      </c>
      <c r="F2802" t="str">
        <f t="shared" si="43"/>
        <v>Urban Restricted Access</v>
      </c>
    </row>
    <row r="2803" spans="1:6" hidden="1" x14ac:dyDescent="0.25">
      <c r="A2803" s="2">
        <v>61</v>
      </c>
      <c r="B2803" s="2">
        <v>4</v>
      </c>
      <c r="C2803" s="2">
        <v>2</v>
      </c>
      <c r="D2803" s="2">
        <v>18</v>
      </c>
      <c r="E2803" s="2">
        <v>6.7887400000000001E-2</v>
      </c>
      <c r="F2803" t="str">
        <f t="shared" si="43"/>
        <v>Urban Restricted Access</v>
      </c>
    </row>
    <row r="2804" spans="1:6" hidden="1" x14ac:dyDescent="0.25">
      <c r="A2804" s="2">
        <v>61</v>
      </c>
      <c r="B2804" s="2">
        <v>4</v>
      </c>
      <c r="C2804" s="2">
        <v>2</v>
      </c>
      <c r="D2804" s="2">
        <v>19</v>
      </c>
      <c r="E2804" s="2">
        <v>6.1771800000000002E-2</v>
      </c>
      <c r="F2804" t="str">
        <f t="shared" si="43"/>
        <v>Urban Restricted Access</v>
      </c>
    </row>
    <row r="2805" spans="1:6" hidden="1" x14ac:dyDescent="0.25">
      <c r="A2805" s="2">
        <v>61</v>
      </c>
      <c r="B2805" s="2">
        <v>4</v>
      </c>
      <c r="C2805" s="2">
        <v>2</v>
      </c>
      <c r="D2805" s="2">
        <v>20</v>
      </c>
      <c r="E2805" s="2">
        <v>5.1688199999999997E-2</v>
      </c>
      <c r="F2805" t="str">
        <f t="shared" si="43"/>
        <v>Urban Restricted Access</v>
      </c>
    </row>
    <row r="2806" spans="1:6" hidden="1" x14ac:dyDescent="0.25">
      <c r="A2806" s="2">
        <v>61</v>
      </c>
      <c r="B2806" s="2">
        <v>4</v>
      </c>
      <c r="C2806" s="2">
        <v>2</v>
      </c>
      <c r="D2806" s="2">
        <v>21</v>
      </c>
      <c r="E2806" s="2">
        <v>4.2865800000000003E-2</v>
      </c>
      <c r="F2806" t="str">
        <f t="shared" si="43"/>
        <v>Urban Restricted Access</v>
      </c>
    </row>
    <row r="2807" spans="1:6" hidden="1" x14ac:dyDescent="0.25">
      <c r="A2807" s="2">
        <v>61</v>
      </c>
      <c r="B2807" s="2">
        <v>4</v>
      </c>
      <c r="C2807" s="2">
        <v>2</v>
      </c>
      <c r="D2807" s="2">
        <v>22</v>
      </c>
      <c r="E2807" s="2">
        <v>3.80302E-2</v>
      </c>
      <c r="F2807" t="str">
        <f t="shared" si="43"/>
        <v>Urban Restricted Access</v>
      </c>
    </row>
    <row r="2808" spans="1:6" hidden="1" x14ac:dyDescent="0.25">
      <c r="A2808" s="2">
        <v>61</v>
      </c>
      <c r="B2808" s="2">
        <v>4</v>
      </c>
      <c r="C2808" s="2">
        <v>2</v>
      </c>
      <c r="D2808" s="2">
        <v>23</v>
      </c>
      <c r="E2808" s="2">
        <v>3.2207199999999998E-2</v>
      </c>
      <c r="F2808" t="str">
        <f t="shared" si="43"/>
        <v>Urban Restricted Access</v>
      </c>
    </row>
    <row r="2809" spans="1:6" hidden="1" x14ac:dyDescent="0.25">
      <c r="A2809" s="2">
        <v>61</v>
      </c>
      <c r="B2809" s="2">
        <v>4</v>
      </c>
      <c r="C2809" s="2">
        <v>2</v>
      </c>
      <c r="D2809" s="2">
        <v>24</v>
      </c>
      <c r="E2809" s="2">
        <v>2.4567700000000001E-2</v>
      </c>
      <c r="F2809" t="str">
        <f t="shared" si="43"/>
        <v>Urban Restricted Access</v>
      </c>
    </row>
    <row r="2810" spans="1:6" hidden="1" x14ac:dyDescent="0.25">
      <c r="A2810" s="2">
        <v>61</v>
      </c>
      <c r="B2810" s="2">
        <v>4</v>
      </c>
      <c r="C2810" s="2">
        <v>5</v>
      </c>
      <c r="D2810" s="2">
        <v>1</v>
      </c>
      <c r="E2810" s="2">
        <v>9.8621100000000003E-3</v>
      </c>
      <c r="F2810" t="str">
        <f t="shared" si="43"/>
        <v>Urban Restricted Access</v>
      </c>
    </row>
    <row r="2811" spans="1:6" hidden="1" x14ac:dyDescent="0.25">
      <c r="A2811" s="2">
        <v>61</v>
      </c>
      <c r="B2811" s="2">
        <v>4</v>
      </c>
      <c r="C2811" s="2">
        <v>5</v>
      </c>
      <c r="D2811" s="2">
        <v>2</v>
      </c>
      <c r="E2811" s="2">
        <v>6.2724800000000004E-3</v>
      </c>
      <c r="F2811" t="str">
        <f t="shared" si="43"/>
        <v>Urban Restricted Access</v>
      </c>
    </row>
    <row r="2812" spans="1:6" hidden="1" x14ac:dyDescent="0.25">
      <c r="A2812" s="2">
        <v>61</v>
      </c>
      <c r="B2812" s="2">
        <v>4</v>
      </c>
      <c r="C2812" s="2">
        <v>5</v>
      </c>
      <c r="D2812" s="2">
        <v>3</v>
      </c>
      <c r="E2812" s="2">
        <v>5.0576700000000002E-3</v>
      </c>
      <c r="F2812" t="str">
        <f t="shared" si="43"/>
        <v>Urban Restricted Access</v>
      </c>
    </row>
    <row r="2813" spans="1:6" hidden="1" x14ac:dyDescent="0.25">
      <c r="A2813" s="2">
        <v>61</v>
      </c>
      <c r="B2813" s="2">
        <v>4</v>
      </c>
      <c r="C2813" s="2">
        <v>5</v>
      </c>
      <c r="D2813" s="2">
        <v>4</v>
      </c>
      <c r="E2813" s="2">
        <v>4.6668600000000001E-3</v>
      </c>
      <c r="F2813" t="str">
        <f t="shared" si="43"/>
        <v>Urban Restricted Access</v>
      </c>
    </row>
    <row r="2814" spans="1:6" hidden="1" x14ac:dyDescent="0.25">
      <c r="A2814" s="2">
        <v>61</v>
      </c>
      <c r="B2814" s="2">
        <v>4</v>
      </c>
      <c r="C2814" s="2">
        <v>5</v>
      </c>
      <c r="D2814" s="2">
        <v>5</v>
      </c>
      <c r="E2814" s="2">
        <v>6.9946899999999996E-3</v>
      </c>
      <c r="F2814" t="str">
        <f t="shared" si="43"/>
        <v>Urban Restricted Access</v>
      </c>
    </row>
    <row r="2815" spans="1:6" hidden="1" x14ac:dyDescent="0.25">
      <c r="A2815" s="2">
        <v>61</v>
      </c>
      <c r="B2815" s="2">
        <v>4</v>
      </c>
      <c r="C2815" s="2">
        <v>5</v>
      </c>
      <c r="D2815" s="2">
        <v>6</v>
      </c>
      <c r="E2815" s="2">
        <v>1.8494E-2</v>
      </c>
      <c r="F2815" t="str">
        <f t="shared" si="43"/>
        <v>Urban Restricted Access</v>
      </c>
    </row>
    <row r="2816" spans="1:6" hidden="1" x14ac:dyDescent="0.25">
      <c r="A2816" s="2">
        <v>61</v>
      </c>
      <c r="B2816" s="2">
        <v>4</v>
      </c>
      <c r="C2816" s="2">
        <v>5</v>
      </c>
      <c r="D2816" s="2">
        <v>7</v>
      </c>
      <c r="E2816" s="2">
        <v>4.5956499999999997E-2</v>
      </c>
      <c r="F2816" t="str">
        <f t="shared" si="43"/>
        <v>Urban Restricted Access</v>
      </c>
    </row>
    <row r="2817" spans="1:6" hidden="1" x14ac:dyDescent="0.25">
      <c r="A2817" s="2">
        <v>61</v>
      </c>
      <c r="B2817" s="2">
        <v>4</v>
      </c>
      <c r="C2817" s="2">
        <v>5</v>
      </c>
      <c r="D2817" s="2">
        <v>8</v>
      </c>
      <c r="E2817" s="2">
        <v>6.9644399999999995E-2</v>
      </c>
      <c r="F2817" t="str">
        <f t="shared" si="43"/>
        <v>Urban Restricted Access</v>
      </c>
    </row>
    <row r="2818" spans="1:6" hidden="1" x14ac:dyDescent="0.25">
      <c r="A2818" s="2">
        <v>61</v>
      </c>
      <c r="B2818" s="2">
        <v>4</v>
      </c>
      <c r="C2818" s="2">
        <v>5</v>
      </c>
      <c r="D2818" s="2">
        <v>9</v>
      </c>
      <c r="E2818" s="2">
        <v>6.0827899999999997E-2</v>
      </c>
      <c r="F2818" t="str">
        <f t="shared" ref="F2818:F2881" si="44">IF(B2818=$G$2,$H$2,IF(B2818=$G$3,$H$3,IF(B2818=$G$4,$H$4,IF(B2818=$G$5,$H$5,IF(B2818=$G$6,$H$6,"other")))))</f>
        <v>Urban Restricted Access</v>
      </c>
    </row>
    <row r="2819" spans="1:6" hidden="1" x14ac:dyDescent="0.25">
      <c r="A2819" s="2">
        <v>61</v>
      </c>
      <c r="B2819" s="2">
        <v>4</v>
      </c>
      <c r="C2819" s="2">
        <v>5</v>
      </c>
      <c r="D2819" s="2">
        <v>10</v>
      </c>
      <c r="E2819" s="2">
        <v>5.0286200000000003E-2</v>
      </c>
      <c r="F2819" t="str">
        <f t="shared" si="44"/>
        <v>Urban Restricted Access</v>
      </c>
    </row>
    <row r="2820" spans="1:6" hidden="1" x14ac:dyDescent="0.25">
      <c r="A2820" s="2">
        <v>61</v>
      </c>
      <c r="B2820" s="2">
        <v>4</v>
      </c>
      <c r="C2820" s="2">
        <v>5</v>
      </c>
      <c r="D2820" s="2">
        <v>11</v>
      </c>
      <c r="E2820" s="2">
        <v>4.9935100000000003E-2</v>
      </c>
      <c r="F2820" t="str">
        <f t="shared" si="44"/>
        <v>Urban Restricted Access</v>
      </c>
    </row>
    <row r="2821" spans="1:6" hidden="1" x14ac:dyDescent="0.25">
      <c r="A2821" s="2">
        <v>61</v>
      </c>
      <c r="B2821" s="2">
        <v>4</v>
      </c>
      <c r="C2821" s="2">
        <v>5</v>
      </c>
      <c r="D2821" s="2">
        <v>12</v>
      </c>
      <c r="E2821" s="2">
        <v>5.4365400000000001E-2</v>
      </c>
      <c r="F2821" t="str">
        <f t="shared" si="44"/>
        <v>Urban Restricted Access</v>
      </c>
    </row>
    <row r="2822" spans="1:6" hidden="1" x14ac:dyDescent="0.25">
      <c r="A2822" s="2">
        <v>61</v>
      </c>
      <c r="B2822" s="2">
        <v>4</v>
      </c>
      <c r="C2822" s="2">
        <v>5</v>
      </c>
      <c r="D2822" s="2">
        <v>13</v>
      </c>
      <c r="E2822" s="2">
        <v>5.7646200000000002E-2</v>
      </c>
      <c r="F2822" t="str">
        <f t="shared" si="44"/>
        <v>Urban Restricted Access</v>
      </c>
    </row>
    <row r="2823" spans="1:6" hidden="1" x14ac:dyDescent="0.25">
      <c r="A2823" s="2">
        <v>61</v>
      </c>
      <c r="B2823" s="2">
        <v>4</v>
      </c>
      <c r="C2823" s="2">
        <v>5</v>
      </c>
      <c r="D2823" s="2">
        <v>14</v>
      </c>
      <c r="E2823" s="2">
        <v>5.8031899999999997E-2</v>
      </c>
      <c r="F2823" t="str">
        <f t="shared" si="44"/>
        <v>Urban Restricted Access</v>
      </c>
    </row>
    <row r="2824" spans="1:6" hidden="1" x14ac:dyDescent="0.25">
      <c r="A2824" s="2">
        <v>61</v>
      </c>
      <c r="B2824" s="2">
        <v>4</v>
      </c>
      <c r="C2824" s="2">
        <v>5</v>
      </c>
      <c r="D2824" s="2">
        <v>15</v>
      </c>
      <c r="E2824" s="2">
        <v>6.2255400000000002E-2</v>
      </c>
      <c r="F2824" t="str">
        <f t="shared" si="44"/>
        <v>Urban Restricted Access</v>
      </c>
    </row>
    <row r="2825" spans="1:6" hidden="1" x14ac:dyDescent="0.25">
      <c r="A2825" s="2">
        <v>61</v>
      </c>
      <c r="B2825" s="2">
        <v>4</v>
      </c>
      <c r="C2825" s="2">
        <v>5</v>
      </c>
      <c r="D2825" s="2">
        <v>16</v>
      </c>
      <c r="E2825" s="2">
        <v>7.1004899999999996E-2</v>
      </c>
      <c r="F2825" t="str">
        <f t="shared" si="44"/>
        <v>Urban Restricted Access</v>
      </c>
    </row>
    <row r="2826" spans="1:6" hidden="1" x14ac:dyDescent="0.25">
      <c r="A2826" s="2">
        <v>61</v>
      </c>
      <c r="B2826" s="2">
        <v>4</v>
      </c>
      <c r="C2826" s="2">
        <v>5</v>
      </c>
      <c r="D2826" s="2">
        <v>17</v>
      </c>
      <c r="E2826" s="2">
        <v>7.6972499999999999E-2</v>
      </c>
      <c r="F2826" t="str">
        <f t="shared" si="44"/>
        <v>Urban Restricted Access</v>
      </c>
    </row>
    <row r="2827" spans="1:6" hidden="1" x14ac:dyDescent="0.25">
      <c r="A2827" s="2">
        <v>61</v>
      </c>
      <c r="B2827" s="2">
        <v>4</v>
      </c>
      <c r="C2827" s="2">
        <v>5</v>
      </c>
      <c r="D2827" s="2">
        <v>18</v>
      </c>
      <c r="E2827" s="2">
        <v>7.7432000000000001E-2</v>
      </c>
      <c r="F2827" t="str">
        <f t="shared" si="44"/>
        <v>Urban Restricted Access</v>
      </c>
    </row>
    <row r="2828" spans="1:6" hidden="1" x14ac:dyDescent="0.25">
      <c r="A2828" s="2">
        <v>61</v>
      </c>
      <c r="B2828" s="2">
        <v>4</v>
      </c>
      <c r="C2828" s="2">
        <v>5</v>
      </c>
      <c r="D2828" s="2">
        <v>19</v>
      </c>
      <c r="E2828" s="2">
        <v>5.9783000000000003E-2</v>
      </c>
      <c r="F2828" t="str">
        <f t="shared" si="44"/>
        <v>Urban Restricted Access</v>
      </c>
    </row>
    <row r="2829" spans="1:6" hidden="1" x14ac:dyDescent="0.25">
      <c r="A2829" s="2">
        <v>61</v>
      </c>
      <c r="B2829" s="2">
        <v>4</v>
      </c>
      <c r="C2829" s="2">
        <v>5</v>
      </c>
      <c r="D2829" s="2">
        <v>20</v>
      </c>
      <c r="E2829" s="2">
        <v>4.4392300000000003E-2</v>
      </c>
      <c r="F2829" t="str">
        <f t="shared" si="44"/>
        <v>Urban Restricted Access</v>
      </c>
    </row>
    <row r="2830" spans="1:6" hidden="1" x14ac:dyDescent="0.25">
      <c r="A2830" s="2">
        <v>61</v>
      </c>
      <c r="B2830" s="2">
        <v>4</v>
      </c>
      <c r="C2830" s="2">
        <v>5</v>
      </c>
      <c r="D2830" s="2">
        <v>21</v>
      </c>
      <c r="E2830" s="2">
        <v>3.54458E-2</v>
      </c>
      <c r="F2830" t="str">
        <f t="shared" si="44"/>
        <v>Urban Restricted Access</v>
      </c>
    </row>
    <row r="2831" spans="1:6" hidden="1" x14ac:dyDescent="0.25">
      <c r="A2831" s="2">
        <v>61</v>
      </c>
      <c r="B2831" s="2">
        <v>4</v>
      </c>
      <c r="C2831" s="2">
        <v>5</v>
      </c>
      <c r="D2831" s="2">
        <v>22</v>
      </c>
      <c r="E2831" s="2">
        <v>3.1823999999999998E-2</v>
      </c>
      <c r="F2831" t="str">
        <f t="shared" si="44"/>
        <v>Urban Restricted Access</v>
      </c>
    </row>
    <row r="2832" spans="1:6" hidden="1" x14ac:dyDescent="0.25">
      <c r="A2832" s="2">
        <v>61</v>
      </c>
      <c r="B2832" s="2">
        <v>4</v>
      </c>
      <c r="C2832" s="2">
        <v>5</v>
      </c>
      <c r="D2832" s="2">
        <v>23</v>
      </c>
      <c r="E2832" s="2">
        <v>2.4941899999999999E-2</v>
      </c>
      <c r="F2832" t="str">
        <f t="shared" si="44"/>
        <v>Urban Restricted Access</v>
      </c>
    </row>
    <row r="2833" spans="1:6" hidden="1" x14ac:dyDescent="0.25">
      <c r="A2833" s="2">
        <v>61</v>
      </c>
      <c r="B2833" s="2">
        <v>4</v>
      </c>
      <c r="C2833" s="2">
        <v>5</v>
      </c>
      <c r="D2833" s="2">
        <v>24</v>
      </c>
      <c r="E2833" s="2">
        <v>1.79068E-2</v>
      </c>
      <c r="F2833" t="str">
        <f t="shared" si="44"/>
        <v>Urban Restricted Access</v>
      </c>
    </row>
    <row r="2834" spans="1:6" hidden="1" x14ac:dyDescent="0.25">
      <c r="A2834" s="2">
        <v>61</v>
      </c>
      <c r="B2834" s="2">
        <v>5</v>
      </c>
      <c r="C2834" s="2">
        <v>2</v>
      </c>
      <c r="D2834" s="2">
        <v>1</v>
      </c>
      <c r="E2834" s="2">
        <v>2.1473900000000001E-2</v>
      </c>
      <c r="F2834" t="str">
        <f t="shared" si="44"/>
        <v>Urban Unrestricted Access</v>
      </c>
    </row>
    <row r="2835" spans="1:6" hidden="1" x14ac:dyDescent="0.25">
      <c r="A2835" s="2">
        <v>61</v>
      </c>
      <c r="B2835" s="2">
        <v>5</v>
      </c>
      <c r="C2835" s="2">
        <v>2</v>
      </c>
      <c r="D2835" s="2">
        <v>2</v>
      </c>
      <c r="E2835" s="2">
        <v>1.44428E-2</v>
      </c>
      <c r="F2835" t="str">
        <f t="shared" si="44"/>
        <v>Urban Unrestricted Access</v>
      </c>
    </row>
    <row r="2836" spans="1:6" hidden="1" x14ac:dyDescent="0.25">
      <c r="A2836" s="2">
        <v>61</v>
      </c>
      <c r="B2836" s="2">
        <v>5</v>
      </c>
      <c r="C2836" s="2">
        <v>2</v>
      </c>
      <c r="D2836" s="2">
        <v>3</v>
      </c>
      <c r="E2836" s="2">
        <v>1.09684E-2</v>
      </c>
      <c r="F2836" t="str">
        <f t="shared" si="44"/>
        <v>Urban Unrestricted Access</v>
      </c>
    </row>
    <row r="2837" spans="1:6" hidden="1" x14ac:dyDescent="0.25">
      <c r="A2837" s="2">
        <v>61</v>
      </c>
      <c r="B2837" s="2">
        <v>5</v>
      </c>
      <c r="C2837" s="2">
        <v>2</v>
      </c>
      <c r="D2837" s="2">
        <v>4</v>
      </c>
      <c r="E2837" s="2">
        <v>7.4945100000000002E-3</v>
      </c>
      <c r="F2837" t="str">
        <f t="shared" si="44"/>
        <v>Urban Unrestricted Access</v>
      </c>
    </row>
    <row r="2838" spans="1:6" hidden="1" x14ac:dyDescent="0.25">
      <c r="A2838" s="2">
        <v>61</v>
      </c>
      <c r="B2838" s="2">
        <v>5</v>
      </c>
      <c r="C2838" s="2">
        <v>2</v>
      </c>
      <c r="D2838" s="2">
        <v>5</v>
      </c>
      <c r="E2838" s="2">
        <v>6.8385499999999997E-3</v>
      </c>
      <c r="F2838" t="str">
        <f t="shared" si="44"/>
        <v>Urban Unrestricted Access</v>
      </c>
    </row>
    <row r="2839" spans="1:6" hidden="1" x14ac:dyDescent="0.25">
      <c r="A2839" s="2">
        <v>61</v>
      </c>
      <c r="B2839" s="2">
        <v>5</v>
      </c>
      <c r="C2839" s="2">
        <v>2</v>
      </c>
      <c r="D2839" s="2">
        <v>6</v>
      </c>
      <c r="E2839" s="2">
        <v>1.03588E-2</v>
      </c>
      <c r="F2839" t="str">
        <f t="shared" si="44"/>
        <v>Urban Unrestricted Access</v>
      </c>
    </row>
    <row r="2840" spans="1:6" hidden="1" x14ac:dyDescent="0.25">
      <c r="A2840" s="2">
        <v>61</v>
      </c>
      <c r="B2840" s="2">
        <v>5</v>
      </c>
      <c r="C2840" s="2">
        <v>2</v>
      </c>
      <c r="D2840" s="2">
        <v>7</v>
      </c>
      <c r="E2840" s="2">
        <v>1.84304E-2</v>
      </c>
      <c r="F2840" t="str">
        <f t="shared" si="44"/>
        <v>Urban Unrestricted Access</v>
      </c>
    </row>
    <row r="2841" spans="1:6" hidden="1" x14ac:dyDescent="0.25">
      <c r="A2841" s="2">
        <v>61</v>
      </c>
      <c r="B2841" s="2">
        <v>5</v>
      </c>
      <c r="C2841" s="2">
        <v>2</v>
      </c>
      <c r="D2841" s="2">
        <v>8</v>
      </c>
      <c r="E2841" s="2">
        <v>2.6811700000000001E-2</v>
      </c>
      <c r="F2841" t="str">
        <f t="shared" si="44"/>
        <v>Urban Unrestricted Access</v>
      </c>
    </row>
    <row r="2842" spans="1:6" hidden="1" x14ac:dyDescent="0.25">
      <c r="A2842" s="2">
        <v>61</v>
      </c>
      <c r="B2842" s="2">
        <v>5</v>
      </c>
      <c r="C2842" s="2">
        <v>2</v>
      </c>
      <c r="D2842" s="2">
        <v>9</v>
      </c>
      <c r="E2842" s="2">
        <v>3.6385199999999999E-2</v>
      </c>
      <c r="F2842" t="str">
        <f t="shared" si="44"/>
        <v>Urban Unrestricted Access</v>
      </c>
    </row>
    <row r="2843" spans="1:6" hidden="1" x14ac:dyDescent="0.25">
      <c r="A2843" s="2">
        <v>61</v>
      </c>
      <c r="B2843" s="2">
        <v>5</v>
      </c>
      <c r="C2843" s="2">
        <v>2</v>
      </c>
      <c r="D2843" s="2">
        <v>10</v>
      </c>
      <c r="E2843" s="2">
        <v>4.7540699999999998E-2</v>
      </c>
      <c r="F2843" t="str">
        <f t="shared" si="44"/>
        <v>Urban Unrestricted Access</v>
      </c>
    </row>
    <row r="2844" spans="1:6" hidden="1" x14ac:dyDescent="0.25">
      <c r="A2844" s="2">
        <v>61</v>
      </c>
      <c r="B2844" s="2">
        <v>5</v>
      </c>
      <c r="C2844" s="2">
        <v>2</v>
      </c>
      <c r="D2844" s="2">
        <v>11</v>
      </c>
      <c r="E2844" s="2">
        <v>5.7466400000000001E-2</v>
      </c>
      <c r="F2844" t="str">
        <f t="shared" si="44"/>
        <v>Urban Unrestricted Access</v>
      </c>
    </row>
    <row r="2845" spans="1:6" hidden="1" x14ac:dyDescent="0.25">
      <c r="A2845" s="2">
        <v>61</v>
      </c>
      <c r="B2845" s="2">
        <v>5</v>
      </c>
      <c r="C2845" s="2">
        <v>2</v>
      </c>
      <c r="D2845" s="2">
        <v>12</v>
      </c>
      <c r="E2845" s="2">
        <v>6.50786E-2</v>
      </c>
      <c r="F2845" t="str">
        <f t="shared" si="44"/>
        <v>Urban Unrestricted Access</v>
      </c>
    </row>
    <row r="2846" spans="1:6" hidden="1" x14ac:dyDescent="0.25">
      <c r="A2846" s="2">
        <v>61</v>
      </c>
      <c r="B2846" s="2">
        <v>5</v>
      </c>
      <c r="C2846" s="2">
        <v>2</v>
      </c>
      <c r="D2846" s="2">
        <v>13</v>
      </c>
      <c r="E2846" s="2">
        <v>7.1322800000000006E-2</v>
      </c>
      <c r="F2846" t="str">
        <f t="shared" si="44"/>
        <v>Urban Unrestricted Access</v>
      </c>
    </row>
    <row r="2847" spans="1:6" hidden="1" x14ac:dyDescent="0.25">
      <c r="A2847" s="2">
        <v>61</v>
      </c>
      <c r="B2847" s="2">
        <v>5</v>
      </c>
      <c r="C2847" s="2">
        <v>2</v>
      </c>
      <c r="D2847" s="2">
        <v>14</v>
      </c>
      <c r="E2847" s="2">
        <v>7.1491700000000005E-2</v>
      </c>
      <c r="F2847" t="str">
        <f t="shared" si="44"/>
        <v>Urban Unrestricted Access</v>
      </c>
    </row>
    <row r="2848" spans="1:6" hidden="1" x14ac:dyDescent="0.25">
      <c r="A2848" s="2">
        <v>61</v>
      </c>
      <c r="B2848" s="2">
        <v>5</v>
      </c>
      <c r="C2848" s="2">
        <v>2</v>
      </c>
      <c r="D2848" s="2">
        <v>15</v>
      </c>
      <c r="E2848" s="2">
        <v>7.1722599999999997E-2</v>
      </c>
      <c r="F2848" t="str">
        <f t="shared" si="44"/>
        <v>Urban Unrestricted Access</v>
      </c>
    </row>
    <row r="2849" spans="1:6" hidden="1" x14ac:dyDescent="0.25">
      <c r="A2849" s="2">
        <v>61</v>
      </c>
      <c r="B2849" s="2">
        <v>5</v>
      </c>
      <c r="C2849" s="2">
        <v>2</v>
      </c>
      <c r="D2849" s="2">
        <v>16</v>
      </c>
      <c r="E2849" s="2">
        <v>7.2006100000000003E-2</v>
      </c>
      <c r="F2849" t="str">
        <f t="shared" si="44"/>
        <v>Urban Unrestricted Access</v>
      </c>
    </row>
    <row r="2850" spans="1:6" hidden="1" x14ac:dyDescent="0.25">
      <c r="A2850" s="2">
        <v>61</v>
      </c>
      <c r="B2850" s="2">
        <v>5</v>
      </c>
      <c r="C2850" s="2">
        <v>2</v>
      </c>
      <c r="D2850" s="2">
        <v>17</v>
      </c>
      <c r="E2850" s="2">
        <v>7.1148699999999995E-2</v>
      </c>
      <c r="F2850" t="str">
        <f t="shared" si="44"/>
        <v>Urban Unrestricted Access</v>
      </c>
    </row>
    <row r="2851" spans="1:6" hidden="1" x14ac:dyDescent="0.25">
      <c r="A2851" s="2">
        <v>61</v>
      </c>
      <c r="B2851" s="2">
        <v>5</v>
      </c>
      <c r="C2851" s="2">
        <v>2</v>
      </c>
      <c r="D2851" s="2">
        <v>18</v>
      </c>
      <c r="E2851" s="2">
        <v>6.7887400000000001E-2</v>
      </c>
      <c r="F2851" t="str">
        <f t="shared" si="44"/>
        <v>Urban Unrestricted Access</v>
      </c>
    </row>
    <row r="2852" spans="1:6" hidden="1" x14ac:dyDescent="0.25">
      <c r="A2852" s="2">
        <v>61</v>
      </c>
      <c r="B2852" s="2">
        <v>5</v>
      </c>
      <c r="C2852" s="2">
        <v>2</v>
      </c>
      <c r="D2852" s="2">
        <v>19</v>
      </c>
      <c r="E2852" s="2">
        <v>6.1771800000000002E-2</v>
      </c>
      <c r="F2852" t="str">
        <f t="shared" si="44"/>
        <v>Urban Unrestricted Access</v>
      </c>
    </row>
    <row r="2853" spans="1:6" hidden="1" x14ac:dyDescent="0.25">
      <c r="A2853" s="2">
        <v>61</v>
      </c>
      <c r="B2853" s="2">
        <v>5</v>
      </c>
      <c r="C2853" s="2">
        <v>2</v>
      </c>
      <c r="D2853" s="2">
        <v>20</v>
      </c>
      <c r="E2853" s="2">
        <v>5.1688199999999997E-2</v>
      </c>
      <c r="F2853" t="str">
        <f t="shared" si="44"/>
        <v>Urban Unrestricted Access</v>
      </c>
    </row>
    <row r="2854" spans="1:6" hidden="1" x14ac:dyDescent="0.25">
      <c r="A2854" s="2">
        <v>61</v>
      </c>
      <c r="B2854" s="2">
        <v>5</v>
      </c>
      <c r="C2854" s="2">
        <v>2</v>
      </c>
      <c r="D2854" s="2">
        <v>21</v>
      </c>
      <c r="E2854" s="2">
        <v>4.2865800000000003E-2</v>
      </c>
      <c r="F2854" t="str">
        <f t="shared" si="44"/>
        <v>Urban Unrestricted Access</v>
      </c>
    </row>
    <row r="2855" spans="1:6" hidden="1" x14ac:dyDescent="0.25">
      <c r="A2855" s="2">
        <v>61</v>
      </c>
      <c r="B2855" s="2">
        <v>5</v>
      </c>
      <c r="C2855" s="2">
        <v>2</v>
      </c>
      <c r="D2855" s="2">
        <v>22</v>
      </c>
      <c r="E2855" s="2">
        <v>3.80302E-2</v>
      </c>
      <c r="F2855" t="str">
        <f t="shared" si="44"/>
        <v>Urban Unrestricted Access</v>
      </c>
    </row>
    <row r="2856" spans="1:6" hidden="1" x14ac:dyDescent="0.25">
      <c r="A2856" s="2">
        <v>61</v>
      </c>
      <c r="B2856" s="2">
        <v>5</v>
      </c>
      <c r="C2856" s="2">
        <v>2</v>
      </c>
      <c r="D2856" s="2">
        <v>23</v>
      </c>
      <c r="E2856" s="2">
        <v>3.2207199999999998E-2</v>
      </c>
      <c r="F2856" t="str">
        <f t="shared" si="44"/>
        <v>Urban Unrestricted Access</v>
      </c>
    </row>
    <row r="2857" spans="1:6" hidden="1" x14ac:dyDescent="0.25">
      <c r="A2857" s="2">
        <v>61</v>
      </c>
      <c r="B2857" s="2">
        <v>5</v>
      </c>
      <c r="C2857" s="2">
        <v>2</v>
      </c>
      <c r="D2857" s="2">
        <v>24</v>
      </c>
      <c r="E2857" s="2">
        <v>2.4567700000000001E-2</v>
      </c>
      <c r="F2857" t="str">
        <f t="shared" si="44"/>
        <v>Urban Unrestricted Access</v>
      </c>
    </row>
    <row r="2858" spans="1:6" x14ac:dyDescent="0.25">
      <c r="A2858" s="2">
        <v>61</v>
      </c>
      <c r="B2858" s="2">
        <v>5</v>
      </c>
      <c r="C2858" s="2">
        <v>5</v>
      </c>
      <c r="D2858" s="2">
        <v>1</v>
      </c>
      <c r="E2858" s="2">
        <v>9.8621100000000003E-3</v>
      </c>
      <c r="F2858" t="str">
        <f t="shared" si="44"/>
        <v>Urban Unrestricted Access</v>
      </c>
    </row>
    <row r="2859" spans="1:6" x14ac:dyDescent="0.25">
      <c r="A2859" s="2">
        <v>61</v>
      </c>
      <c r="B2859" s="2">
        <v>5</v>
      </c>
      <c r="C2859" s="2">
        <v>5</v>
      </c>
      <c r="D2859" s="2">
        <v>2</v>
      </c>
      <c r="E2859" s="2">
        <v>6.2724800000000004E-3</v>
      </c>
      <c r="F2859" t="str">
        <f t="shared" si="44"/>
        <v>Urban Unrestricted Access</v>
      </c>
    </row>
    <row r="2860" spans="1:6" x14ac:dyDescent="0.25">
      <c r="A2860" s="2">
        <v>61</v>
      </c>
      <c r="B2860" s="2">
        <v>5</v>
      </c>
      <c r="C2860" s="2">
        <v>5</v>
      </c>
      <c r="D2860" s="2">
        <v>3</v>
      </c>
      <c r="E2860" s="2">
        <v>5.0576700000000002E-3</v>
      </c>
      <c r="F2860" t="str">
        <f t="shared" si="44"/>
        <v>Urban Unrestricted Access</v>
      </c>
    </row>
    <row r="2861" spans="1:6" x14ac:dyDescent="0.25">
      <c r="A2861" s="2">
        <v>61</v>
      </c>
      <c r="B2861" s="2">
        <v>5</v>
      </c>
      <c r="C2861" s="2">
        <v>5</v>
      </c>
      <c r="D2861" s="2">
        <v>4</v>
      </c>
      <c r="E2861" s="2">
        <v>4.6668600000000001E-3</v>
      </c>
      <c r="F2861" t="str">
        <f t="shared" si="44"/>
        <v>Urban Unrestricted Access</v>
      </c>
    </row>
    <row r="2862" spans="1:6" x14ac:dyDescent="0.25">
      <c r="A2862" s="2">
        <v>61</v>
      </c>
      <c r="B2862" s="2">
        <v>5</v>
      </c>
      <c r="C2862" s="2">
        <v>5</v>
      </c>
      <c r="D2862" s="2">
        <v>5</v>
      </c>
      <c r="E2862" s="2">
        <v>6.9946899999999996E-3</v>
      </c>
      <c r="F2862" t="str">
        <f t="shared" si="44"/>
        <v>Urban Unrestricted Access</v>
      </c>
    </row>
    <row r="2863" spans="1:6" x14ac:dyDescent="0.25">
      <c r="A2863" s="2">
        <v>61</v>
      </c>
      <c r="B2863" s="2">
        <v>5</v>
      </c>
      <c r="C2863" s="2">
        <v>5</v>
      </c>
      <c r="D2863" s="2">
        <v>6</v>
      </c>
      <c r="E2863" s="2">
        <v>1.8494E-2</v>
      </c>
      <c r="F2863" t="str">
        <f t="shared" si="44"/>
        <v>Urban Unrestricted Access</v>
      </c>
    </row>
    <row r="2864" spans="1:6" x14ac:dyDescent="0.25">
      <c r="A2864" s="2">
        <v>61</v>
      </c>
      <c r="B2864" s="2">
        <v>5</v>
      </c>
      <c r="C2864" s="2">
        <v>5</v>
      </c>
      <c r="D2864" s="2">
        <v>7</v>
      </c>
      <c r="E2864" s="2">
        <v>4.5956499999999997E-2</v>
      </c>
      <c r="F2864" t="str">
        <f t="shared" si="44"/>
        <v>Urban Unrestricted Access</v>
      </c>
    </row>
    <row r="2865" spans="1:6" x14ac:dyDescent="0.25">
      <c r="A2865" s="2">
        <v>61</v>
      </c>
      <c r="B2865" s="2">
        <v>5</v>
      </c>
      <c r="C2865" s="2">
        <v>5</v>
      </c>
      <c r="D2865" s="2">
        <v>8</v>
      </c>
      <c r="E2865" s="2">
        <v>6.9644399999999995E-2</v>
      </c>
      <c r="F2865" t="str">
        <f t="shared" si="44"/>
        <v>Urban Unrestricted Access</v>
      </c>
    </row>
    <row r="2866" spans="1:6" x14ac:dyDescent="0.25">
      <c r="A2866" s="2">
        <v>61</v>
      </c>
      <c r="B2866" s="2">
        <v>5</v>
      </c>
      <c r="C2866" s="2">
        <v>5</v>
      </c>
      <c r="D2866" s="2">
        <v>9</v>
      </c>
      <c r="E2866" s="2">
        <v>6.0827899999999997E-2</v>
      </c>
      <c r="F2866" t="str">
        <f t="shared" si="44"/>
        <v>Urban Unrestricted Access</v>
      </c>
    </row>
    <row r="2867" spans="1:6" x14ac:dyDescent="0.25">
      <c r="A2867" s="2">
        <v>61</v>
      </c>
      <c r="B2867" s="2">
        <v>5</v>
      </c>
      <c r="C2867" s="2">
        <v>5</v>
      </c>
      <c r="D2867" s="2">
        <v>10</v>
      </c>
      <c r="E2867" s="2">
        <v>5.0286200000000003E-2</v>
      </c>
      <c r="F2867" t="str">
        <f t="shared" si="44"/>
        <v>Urban Unrestricted Access</v>
      </c>
    </row>
    <row r="2868" spans="1:6" x14ac:dyDescent="0.25">
      <c r="A2868" s="2">
        <v>61</v>
      </c>
      <c r="B2868" s="2">
        <v>5</v>
      </c>
      <c r="C2868" s="2">
        <v>5</v>
      </c>
      <c r="D2868" s="2">
        <v>11</v>
      </c>
      <c r="E2868" s="2">
        <v>4.9935100000000003E-2</v>
      </c>
      <c r="F2868" t="str">
        <f t="shared" si="44"/>
        <v>Urban Unrestricted Access</v>
      </c>
    </row>
    <row r="2869" spans="1:6" x14ac:dyDescent="0.25">
      <c r="A2869" s="2">
        <v>61</v>
      </c>
      <c r="B2869" s="2">
        <v>5</v>
      </c>
      <c r="C2869" s="2">
        <v>5</v>
      </c>
      <c r="D2869" s="2">
        <v>12</v>
      </c>
      <c r="E2869" s="2">
        <v>5.4365400000000001E-2</v>
      </c>
      <c r="F2869" t="str">
        <f t="shared" si="44"/>
        <v>Urban Unrestricted Access</v>
      </c>
    </row>
    <row r="2870" spans="1:6" x14ac:dyDescent="0.25">
      <c r="A2870" s="2">
        <v>61</v>
      </c>
      <c r="B2870" s="2">
        <v>5</v>
      </c>
      <c r="C2870" s="2">
        <v>5</v>
      </c>
      <c r="D2870" s="2">
        <v>13</v>
      </c>
      <c r="E2870" s="2">
        <v>5.7646200000000002E-2</v>
      </c>
      <c r="F2870" t="str">
        <f t="shared" si="44"/>
        <v>Urban Unrestricted Access</v>
      </c>
    </row>
    <row r="2871" spans="1:6" x14ac:dyDescent="0.25">
      <c r="A2871" s="2">
        <v>61</v>
      </c>
      <c r="B2871" s="2">
        <v>5</v>
      </c>
      <c r="C2871" s="2">
        <v>5</v>
      </c>
      <c r="D2871" s="2">
        <v>14</v>
      </c>
      <c r="E2871" s="2">
        <v>5.8031899999999997E-2</v>
      </c>
      <c r="F2871" t="str">
        <f t="shared" si="44"/>
        <v>Urban Unrestricted Access</v>
      </c>
    </row>
    <row r="2872" spans="1:6" x14ac:dyDescent="0.25">
      <c r="A2872" s="2">
        <v>61</v>
      </c>
      <c r="B2872" s="2">
        <v>5</v>
      </c>
      <c r="C2872" s="2">
        <v>5</v>
      </c>
      <c r="D2872" s="2">
        <v>15</v>
      </c>
      <c r="E2872" s="2">
        <v>6.2255400000000002E-2</v>
      </c>
      <c r="F2872" t="str">
        <f t="shared" si="44"/>
        <v>Urban Unrestricted Access</v>
      </c>
    </row>
    <row r="2873" spans="1:6" x14ac:dyDescent="0.25">
      <c r="A2873" s="2">
        <v>61</v>
      </c>
      <c r="B2873" s="2">
        <v>5</v>
      </c>
      <c r="C2873" s="2">
        <v>5</v>
      </c>
      <c r="D2873" s="2">
        <v>16</v>
      </c>
      <c r="E2873" s="2">
        <v>7.1004899999999996E-2</v>
      </c>
      <c r="F2873" t="str">
        <f t="shared" si="44"/>
        <v>Urban Unrestricted Access</v>
      </c>
    </row>
    <row r="2874" spans="1:6" x14ac:dyDescent="0.25">
      <c r="A2874" s="2">
        <v>61</v>
      </c>
      <c r="B2874" s="2">
        <v>5</v>
      </c>
      <c r="C2874" s="2">
        <v>5</v>
      </c>
      <c r="D2874" s="2">
        <v>17</v>
      </c>
      <c r="E2874" s="2">
        <v>7.6972499999999999E-2</v>
      </c>
      <c r="F2874" t="str">
        <f t="shared" si="44"/>
        <v>Urban Unrestricted Access</v>
      </c>
    </row>
    <row r="2875" spans="1:6" x14ac:dyDescent="0.25">
      <c r="A2875" s="2">
        <v>61</v>
      </c>
      <c r="B2875" s="2">
        <v>5</v>
      </c>
      <c r="C2875" s="2">
        <v>5</v>
      </c>
      <c r="D2875" s="2">
        <v>18</v>
      </c>
      <c r="E2875" s="2">
        <v>7.7432000000000001E-2</v>
      </c>
      <c r="F2875" t="str">
        <f t="shared" si="44"/>
        <v>Urban Unrestricted Access</v>
      </c>
    </row>
    <row r="2876" spans="1:6" x14ac:dyDescent="0.25">
      <c r="A2876" s="2">
        <v>61</v>
      </c>
      <c r="B2876" s="2">
        <v>5</v>
      </c>
      <c r="C2876" s="2">
        <v>5</v>
      </c>
      <c r="D2876" s="2">
        <v>19</v>
      </c>
      <c r="E2876" s="2">
        <v>5.9783000000000003E-2</v>
      </c>
      <c r="F2876" t="str">
        <f t="shared" si="44"/>
        <v>Urban Unrestricted Access</v>
      </c>
    </row>
    <row r="2877" spans="1:6" x14ac:dyDescent="0.25">
      <c r="A2877" s="2">
        <v>61</v>
      </c>
      <c r="B2877" s="2">
        <v>5</v>
      </c>
      <c r="C2877" s="2">
        <v>5</v>
      </c>
      <c r="D2877" s="2">
        <v>20</v>
      </c>
      <c r="E2877" s="2">
        <v>4.4392300000000003E-2</v>
      </c>
      <c r="F2877" t="str">
        <f t="shared" si="44"/>
        <v>Urban Unrestricted Access</v>
      </c>
    </row>
    <row r="2878" spans="1:6" x14ac:dyDescent="0.25">
      <c r="A2878" s="2">
        <v>61</v>
      </c>
      <c r="B2878" s="2">
        <v>5</v>
      </c>
      <c r="C2878" s="2">
        <v>5</v>
      </c>
      <c r="D2878" s="2">
        <v>21</v>
      </c>
      <c r="E2878" s="2">
        <v>3.54458E-2</v>
      </c>
      <c r="F2878" t="str">
        <f t="shared" si="44"/>
        <v>Urban Unrestricted Access</v>
      </c>
    </row>
    <row r="2879" spans="1:6" x14ac:dyDescent="0.25">
      <c r="A2879" s="2">
        <v>61</v>
      </c>
      <c r="B2879" s="2">
        <v>5</v>
      </c>
      <c r="C2879" s="2">
        <v>5</v>
      </c>
      <c r="D2879" s="2">
        <v>22</v>
      </c>
      <c r="E2879" s="2">
        <v>3.1823999999999998E-2</v>
      </c>
      <c r="F2879" t="str">
        <f t="shared" si="44"/>
        <v>Urban Unrestricted Access</v>
      </c>
    </row>
    <row r="2880" spans="1:6" x14ac:dyDescent="0.25">
      <c r="A2880" s="2">
        <v>61</v>
      </c>
      <c r="B2880" s="2">
        <v>5</v>
      </c>
      <c r="C2880" s="2">
        <v>5</v>
      </c>
      <c r="D2880" s="2">
        <v>23</v>
      </c>
      <c r="E2880" s="2">
        <v>2.4941899999999999E-2</v>
      </c>
      <c r="F2880" t="str">
        <f t="shared" si="44"/>
        <v>Urban Unrestricted Access</v>
      </c>
    </row>
    <row r="2881" spans="1:6" x14ac:dyDescent="0.25">
      <c r="A2881" s="2">
        <v>61</v>
      </c>
      <c r="B2881" s="2">
        <v>5</v>
      </c>
      <c r="C2881" s="2">
        <v>5</v>
      </c>
      <c r="D2881" s="2">
        <v>24</v>
      </c>
      <c r="E2881" s="2">
        <v>1.79068E-2</v>
      </c>
      <c r="F2881" t="str">
        <f t="shared" si="44"/>
        <v>Urban Unrestricted Access</v>
      </c>
    </row>
    <row r="2882" spans="1:6" hidden="1" x14ac:dyDescent="0.25">
      <c r="A2882" s="2">
        <v>62</v>
      </c>
      <c r="B2882" s="2">
        <v>1</v>
      </c>
      <c r="C2882" s="2">
        <v>2</v>
      </c>
      <c r="D2882" s="2">
        <v>1</v>
      </c>
      <c r="E2882" s="2">
        <v>2.1473900000000001E-2</v>
      </c>
      <c r="F2882" t="str">
        <f t="shared" ref="F2882:F2945" si="45">IF(B2882=$G$2,$H$2,IF(B2882=$G$3,$H$3,IF(B2882=$G$4,$H$4,IF(B2882=$G$5,$H$5,IF(B2882=$G$6,$H$6,"other")))))</f>
        <v>Off-Network</v>
      </c>
    </row>
    <row r="2883" spans="1:6" hidden="1" x14ac:dyDescent="0.25">
      <c r="A2883" s="2">
        <v>62</v>
      </c>
      <c r="B2883" s="2">
        <v>1</v>
      </c>
      <c r="C2883" s="2">
        <v>2</v>
      </c>
      <c r="D2883" s="2">
        <v>2</v>
      </c>
      <c r="E2883" s="2">
        <v>1.44428E-2</v>
      </c>
      <c r="F2883" t="str">
        <f t="shared" si="45"/>
        <v>Off-Network</v>
      </c>
    </row>
    <row r="2884" spans="1:6" hidden="1" x14ac:dyDescent="0.25">
      <c r="A2884" s="2">
        <v>62</v>
      </c>
      <c r="B2884" s="2">
        <v>1</v>
      </c>
      <c r="C2884" s="2">
        <v>2</v>
      </c>
      <c r="D2884" s="2">
        <v>3</v>
      </c>
      <c r="E2884" s="2">
        <v>1.09684E-2</v>
      </c>
      <c r="F2884" t="str">
        <f t="shared" si="45"/>
        <v>Off-Network</v>
      </c>
    </row>
    <row r="2885" spans="1:6" hidden="1" x14ac:dyDescent="0.25">
      <c r="A2885" s="2">
        <v>62</v>
      </c>
      <c r="B2885" s="2">
        <v>1</v>
      </c>
      <c r="C2885" s="2">
        <v>2</v>
      </c>
      <c r="D2885" s="2">
        <v>4</v>
      </c>
      <c r="E2885" s="2">
        <v>7.4945100000000002E-3</v>
      </c>
      <c r="F2885" t="str">
        <f t="shared" si="45"/>
        <v>Off-Network</v>
      </c>
    </row>
    <row r="2886" spans="1:6" hidden="1" x14ac:dyDescent="0.25">
      <c r="A2886" s="2">
        <v>62</v>
      </c>
      <c r="B2886" s="2">
        <v>1</v>
      </c>
      <c r="C2886" s="2">
        <v>2</v>
      </c>
      <c r="D2886" s="2">
        <v>5</v>
      </c>
      <c r="E2886" s="2">
        <v>6.8385499999999997E-3</v>
      </c>
      <c r="F2886" t="str">
        <f t="shared" si="45"/>
        <v>Off-Network</v>
      </c>
    </row>
    <row r="2887" spans="1:6" hidden="1" x14ac:dyDescent="0.25">
      <c r="A2887" s="2">
        <v>62</v>
      </c>
      <c r="B2887" s="2">
        <v>1</v>
      </c>
      <c r="C2887" s="2">
        <v>2</v>
      </c>
      <c r="D2887" s="2">
        <v>6</v>
      </c>
      <c r="E2887" s="2">
        <v>1.03588E-2</v>
      </c>
      <c r="F2887" t="str">
        <f t="shared" si="45"/>
        <v>Off-Network</v>
      </c>
    </row>
    <row r="2888" spans="1:6" hidden="1" x14ac:dyDescent="0.25">
      <c r="A2888" s="2">
        <v>62</v>
      </c>
      <c r="B2888" s="2">
        <v>1</v>
      </c>
      <c r="C2888" s="2">
        <v>2</v>
      </c>
      <c r="D2888" s="2">
        <v>7</v>
      </c>
      <c r="E2888" s="2">
        <v>1.84304E-2</v>
      </c>
      <c r="F2888" t="str">
        <f t="shared" si="45"/>
        <v>Off-Network</v>
      </c>
    </row>
    <row r="2889" spans="1:6" hidden="1" x14ac:dyDescent="0.25">
      <c r="A2889" s="2">
        <v>62</v>
      </c>
      <c r="B2889" s="2">
        <v>1</v>
      </c>
      <c r="C2889" s="2">
        <v>2</v>
      </c>
      <c r="D2889" s="2">
        <v>8</v>
      </c>
      <c r="E2889" s="2">
        <v>2.6811700000000001E-2</v>
      </c>
      <c r="F2889" t="str">
        <f t="shared" si="45"/>
        <v>Off-Network</v>
      </c>
    </row>
    <row r="2890" spans="1:6" hidden="1" x14ac:dyDescent="0.25">
      <c r="A2890" s="2">
        <v>62</v>
      </c>
      <c r="B2890" s="2">
        <v>1</v>
      </c>
      <c r="C2890" s="2">
        <v>2</v>
      </c>
      <c r="D2890" s="2">
        <v>9</v>
      </c>
      <c r="E2890" s="2">
        <v>3.6385199999999999E-2</v>
      </c>
      <c r="F2890" t="str">
        <f t="shared" si="45"/>
        <v>Off-Network</v>
      </c>
    </row>
    <row r="2891" spans="1:6" hidden="1" x14ac:dyDescent="0.25">
      <c r="A2891" s="2">
        <v>62</v>
      </c>
      <c r="B2891" s="2">
        <v>1</v>
      </c>
      <c r="C2891" s="2">
        <v>2</v>
      </c>
      <c r="D2891" s="2">
        <v>10</v>
      </c>
      <c r="E2891" s="2">
        <v>4.7540699999999998E-2</v>
      </c>
      <c r="F2891" t="str">
        <f t="shared" si="45"/>
        <v>Off-Network</v>
      </c>
    </row>
    <row r="2892" spans="1:6" hidden="1" x14ac:dyDescent="0.25">
      <c r="A2892" s="2">
        <v>62</v>
      </c>
      <c r="B2892" s="2">
        <v>1</v>
      </c>
      <c r="C2892" s="2">
        <v>2</v>
      </c>
      <c r="D2892" s="2">
        <v>11</v>
      </c>
      <c r="E2892" s="2">
        <v>5.7466400000000001E-2</v>
      </c>
      <c r="F2892" t="str">
        <f t="shared" si="45"/>
        <v>Off-Network</v>
      </c>
    </row>
    <row r="2893" spans="1:6" hidden="1" x14ac:dyDescent="0.25">
      <c r="A2893" s="2">
        <v>62</v>
      </c>
      <c r="B2893" s="2">
        <v>1</v>
      </c>
      <c r="C2893" s="2">
        <v>2</v>
      </c>
      <c r="D2893" s="2">
        <v>12</v>
      </c>
      <c r="E2893" s="2">
        <v>6.50786E-2</v>
      </c>
      <c r="F2893" t="str">
        <f t="shared" si="45"/>
        <v>Off-Network</v>
      </c>
    </row>
    <row r="2894" spans="1:6" hidden="1" x14ac:dyDescent="0.25">
      <c r="A2894" s="2">
        <v>62</v>
      </c>
      <c r="B2894" s="2">
        <v>1</v>
      </c>
      <c r="C2894" s="2">
        <v>2</v>
      </c>
      <c r="D2894" s="2">
        <v>13</v>
      </c>
      <c r="E2894" s="2">
        <v>7.1322800000000006E-2</v>
      </c>
      <c r="F2894" t="str">
        <f t="shared" si="45"/>
        <v>Off-Network</v>
      </c>
    </row>
    <row r="2895" spans="1:6" hidden="1" x14ac:dyDescent="0.25">
      <c r="A2895" s="2">
        <v>62</v>
      </c>
      <c r="B2895" s="2">
        <v>1</v>
      </c>
      <c r="C2895" s="2">
        <v>2</v>
      </c>
      <c r="D2895" s="2">
        <v>14</v>
      </c>
      <c r="E2895" s="2">
        <v>7.1491700000000005E-2</v>
      </c>
      <c r="F2895" t="str">
        <f t="shared" si="45"/>
        <v>Off-Network</v>
      </c>
    </row>
    <row r="2896" spans="1:6" hidden="1" x14ac:dyDescent="0.25">
      <c r="A2896" s="2">
        <v>62</v>
      </c>
      <c r="B2896" s="2">
        <v>1</v>
      </c>
      <c r="C2896" s="2">
        <v>2</v>
      </c>
      <c r="D2896" s="2">
        <v>15</v>
      </c>
      <c r="E2896" s="2">
        <v>7.1722599999999997E-2</v>
      </c>
      <c r="F2896" t="str">
        <f t="shared" si="45"/>
        <v>Off-Network</v>
      </c>
    </row>
    <row r="2897" spans="1:6" hidden="1" x14ac:dyDescent="0.25">
      <c r="A2897" s="2">
        <v>62</v>
      </c>
      <c r="B2897" s="2">
        <v>1</v>
      </c>
      <c r="C2897" s="2">
        <v>2</v>
      </c>
      <c r="D2897" s="2">
        <v>16</v>
      </c>
      <c r="E2897" s="2">
        <v>7.2006100000000003E-2</v>
      </c>
      <c r="F2897" t="str">
        <f t="shared" si="45"/>
        <v>Off-Network</v>
      </c>
    </row>
    <row r="2898" spans="1:6" hidden="1" x14ac:dyDescent="0.25">
      <c r="A2898" s="2">
        <v>62</v>
      </c>
      <c r="B2898" s="2">
        <v>1</v>
      </c>
      <c r="C2898" s="2">
        <v>2</v>
      </c>
      <c r="D2898" s="2">
        <v>17</v>
      </c>
      <c r="E2898" s="2">
        <v>7.1148699999999995E-2</v>
      </c>
      <c r="F2898" t="str">
        <f t="shared" si="45"/>
        <v>Off-Network</v>
      </c>
    </row>
    <row r="2899" spans="1:6" hidden="1" x14ac:dyDescent="0.25">
      <c r="A2899" s="2">
        <v>62</v>
      </c>
      <c r="B2899" s="2">
        <v>1</v>
      </c>
      <c r="C2899" s="2">
        <v>2</v>
      </c>
      <c r="D2899" s="2">
        <v>18</v>
      </c>
      <c r="E2899" s="2">
        <v>6.7887400000000001E-2</v>
      </c>
      <c r="F2899" t="str">
        <f t="shared" si="45"/>
        <v>Off-Network</v>
      </c>
    </row>
    <row r="2900" spans="1:6" hidden="1" x14ac:dyDescent="0.25">
      <c r="A2900" s="2">
        <v>62</v>
      </c>
      <c r="B2900" s="2">
        <v>1</v>
      </c>
      <c r="C2900" s="2">
        <v>2</v>
      </c>
      <c r="D2900" s="2">
        <v>19</v>
      </c>
      <c r="E2900" s="2">
        <v>6.1771800000000002E-2</v>
      </c>
      <c r="F2900" t="str">
        <f t="shared" si="45"/>
        <v>Off-Network</v>
      </c>
    </row>
    <row r="2901" spans="1:6" hidden="1" x14ac:dyDescent="0.25">
      <c r="A2901" s="2">
        <v>62</v>
      </c>
      <c r="B2901" s="2">
        <v>1</v>
      </c>
      <c r="C2901" s="2">
        <v>2</v>
      </c>
      <c r="D2901" s="2">
        <v>20</v>
      </c>
      <c r="E2901" s="2">
        <v>5.1688199999999997E-2</v>
      </c>
      <c r="F2901" t="str">
        <f t="shared" si="45"/>
        <v>Off-Network</v>
      </c>
    </row>
    <row r="2902" spans="1:6" hidden="1" x14ac:dyDescent="0.25">
      <c r="A2902" s="2">
        <v>62</v>
      </c>
      <c r="B2902" s="2">
        <v>1</v>
      </c>
      <c r="C2902" s="2">
        <v>2</v>
      </c>
      <c r="D2902" s="2">
        <v>21</v>
      </c>
      <c r="E2902" s="2">
        <v>4.2865800000000003E-2</v>
      </c>
      <c r="F2902" t="str">
        <f t="shared" si="45"/>
        <v>Off-Network</v>
      </c>
    </row>
    <row r="2903" spans="1:6" hidden="1" x14ac:dyDescent="0.25">
      <c r="A2903" s="2">
        <v>62</v>
      </c>
      <c r="B2903" s="2">
        <v>1</v>
      </c>
      <c r="C2903" s="2">
        <v>2</v>
      </c>
      <c r="D2903" s="2">
        <v>22</v>
      </c>
      <c r="E2903" s="2">
        <v>3.80302E-2</v>
      </c>
      <c r="F2903" t="str">
        <f t="shared" si="45"/>
        <v>Off-Network</v>
      </c>
    </row>
    <row r="2904" spans="1:6" hidden="1" x14ac:dyDescent="0.25">
      <c r="A2904" s="2">
        <v>62</v>
      </c>
      <c r="B2904" s="2">
        <v>1</v>
      </c>
      <c r="C2904" s="2">
        <v>2</v>
      </c>
      <c r="D2904" s="2">
        <v>23</v>
      </c>
      <c r="E2904" s="2">
        <v>3.2207199999999998E-2</v>
      </c>
      <c r="F2904" t="str">
        <f t="shared" si="45"/>
        <v>Off-Network</v>
      </c>
    </row>
    <row r="2905" spans="1:6" hidden="1" x14ac:dyDescent="0.25">
      <c r="A2905" s="2">
        <v>62</v>
      </c>
      <c r="B2905" s="2">
        <v>1</v>
      </c>
      <c r="C2905" s="2">
        <v>2</v>
      </c>
      <c r="D2905" s="2">
        <v>24</v>
      </c>
      <c r="E2905" s="2">
        <v>2.4567700000000001E-2</v>
      </c>
      <c r="F2905" t="str">
        <f t="shared" si="45"/>
        <v>Off-Network</v>
      </c>
    </row>
    <row r="2906" spans="1:6" hidden="1" x14ac:dyDescent="0.25">
      <c r="A2906" s="2">
        <v>62</v>
      </c>
      <c r="B2906" s="2">
        <v>1</v>
      </c>
      <c r="C2906" s="2">
        <v>5</v>
      </c>
      <c r="D2906" s="2">
        <v>1</v>
      </c>
      <c r="E2906" s="2">
        <v>9.8621100000000003E-3</v>
      </c>
      <c r="F2906" t="str">
        <f t="shared" si="45"/>
        <v>Off-Network</v>
      </c>
    </row>
    <row r="2907" spans="1:6" hidden="1" x14ac:dyDescent="0.25">
      <c r="A2907" s="2">
        <v>62</v>
      </c>
      <c r="B2907" s="2">
        <v>1</v>
      </c>
      <c r="C2907" s="2">
        <v>5</v>
      </c>
      <c r="D2907" s="2">
        <v>2</v>
      </c>
      <c r="E2907" s="2">
        <v>6.2724800000000004E-3</v>
      </c>
      <c r="F2907" t="str">
        <f t="shared" si="45"/>
        <v>Off-Network</v>
      </c>
    </row>
    <row r="2908" spans="1:6" hidden="1" x14ac:dyDescent="0.25">
      <c r="A2908" s="2">
        <v>62</v>
      </c>
      <c r="B2908" s="2">
        <v>1</v>
      </c>
      <c r="C2908" s="2">
        <v>5</v>
      </c>
      <c r="D2908" s="2">
        <v>3</v>
      </c>
      <c r="E2908" s="2">
        <v>5.0576700000000002E-3</v>
      </c>
      <c r="F2908" t="str">
        <f t="shared" si="45"/>
        <v>Off-Network</v>
      </c>
    </row>
    <row r="2909" spans="1:6" hidden="1" x14ac:dyDescent="0.25">
      <c r="A2909" s="2">
        <v>62</v>
      </c>
      <c r="B2909" s="2">
        <v>1</v>
      </c>
      <c r="C2909" s="2">
        <v>5</v>
      </c>
      <c r="D2909" s="2">
        <v>4</v>
      </c>
      <c r="E2909" s="2">
        <v>4.6668600000000001E-3</v>
      </c>
      <c r="F2909" t="str">
        <f t="shared" si="45"/>
        <v>Off-Network</v>
      </c>
    </row>
    <row r="2910" spans="1:6" hidden="1" x14ac:dyDescent="0.25">
      <c r="A2910" s="2">
        <v>62</v>
      </c>
      <c r="B2910" s="2">
        <v>1</v>
      </c>
      <c r="C2910" s="2">
        <v>5</v>
      </c>
      <c r="D2910" s="2">
        <v>5</v>
      </c>
      <c r="E2910" s="2">
        <v>6.9946899999999996E-3</v>
      </c>
      <c r="F2910" t="str">
        <f t="shared" si="45"/>
        <v>Off-Network</v>
      </c>
    </row>
    <row r="2911" spans="1:6" hidden="1" x14ac:dyDescent="0.25">
      <c r="A2911" s="2">
        <v>62</v>
      </c>
      <c r="B2911" s="2">
        <v>1</v>
      </c>
      <c r="C2911" s="2">
        <v>5</v>
      </c>
      <c r="D2911" s="2">
        <v>6</v>
      </c>
      <c r="E2911" s="2">
        <v>1.8494E-2</v>
      </c>
      <c r="F2911" t="str">
        <f t="shared" si="45"/>
        <v>Off-Network</v>
      </c>
    </row>
    <row r="2912" spans="1:6" hidden="1" x14ac:dyDescent="0.25">
      <c r="A2912" s="2">
        <v>62</v>
      </c>
      <c r="B2912" s="2">
        <v>1</v>
      </c>
      <c r="C2912" s="2">
        <v>5</v>
      </c>
      <c r="D2912" s="2">
        <v>7</v>
      </c>
      <c r="E2912" s="2">
        <v>4.5956499999999997E-2</v>
      </c>
      <c r="F2912" t="str">
        <f t="shared" si="45"/>
        <v>Off-Network</v>
      </c>
    </row>
    <row r="2913" spans="1:6" hidden="1" x14ac:dyDescent="0.25">
      <c r="A2913" s="2">
        <v>62</v>
      </c>
      <c r="B2913" s="2">
        <v>1</v>
      </c>
      <c r="C2913" s="2">
        <v>5</v>
      </c>
      <c r="D2913" s="2">
        <v>8</v>
      </c>
      <c r="E2913" s="2">
        <v>6.9644399999999995E-2</v>
      </c>
      <c r="F2913" t="str">
        <f t="shared" si="45"/>
        <v>Off-Network</v>
      </c>
    </row>
    <row r="2914" spans="1:6" hidden="1" x14ac:dyDescent="0.25">
      <c r="A2914" s="2">
        <v>62</v>
      </c>
      <c r="B2914" s="2">
        <v>1</v>
      </c>
      <c r="C2914" s="2">
        <v>5</v>
      </c>
      <c r="D2914" s="2">
        <v>9</v>
      </c>
      <c r="E2914" s="2">
        <v>6.0827899999999997E-2</v>
      </c>
      <c r="F2914" t="str">
        <f t="shared" si="45"/>
        <v>Off-Network</v>
      </c>
    </row>
    <row r="2915" spans="1:6" hidden="1" x14ac:dyDescent="0.25">
      <c r="A2915" s="2">
        <v>62</v>
      </c>
      <c r="B2915" s="2">
        <v>1</v>
      </c>
      <c r="C2915" s="2">
        <v>5</v>
      </c>
      <c r="D2915" s="2">
        <v>10</v>
      </c>
      <c r="E2915" s="2">
        <v>5.0286200000000003E-2</v>
      </c>
      <c r="F2915" t="str">
        <f t="shared" si="45"/>
        <v>Off-Network</v>
      </c>
    </row>
    <row r="2916" spans="1:6" hidden="1" x14ac:dyDescent="0.25">
      <c r="A2916" s="2">
        <v>62</v>
      </c>
      <c r="B2916" s="2">
        <v>1</v>
      </c>
      <c r="C2916" s="2">
        <v>5</v>
      </c>
      <c r="D2916" s="2">
        <v>11</v>
      </c>
      <c r="E2916" s="2">
        <v>4.9935100000000003E-2</v>
      </c>
      <c r="F2916" t="str">
        <f t="shared" si="45"/>
        <v>Off-Network</v>
      </c>
    </row>
    <row r="2917" spans="1:6" hidden="1" x14ac:dyDescent="0.25">
      <c r="A2917" s="2">
        <v>62</v>
      </c>
      <c r="B2917" s="2">
        <v>1</v>
      </c>
      <c r="C2917" s="2">
        <v>5</v>
      </c>
      <c r="D2917" s="2">
        <v>12</v>
      </c>
      <c r="E2917" s="2">
        <v>5.4365400000000001E-2</v>
      </c>
      <c r="F2917" t="str">
        <f t="shared" si="45"/>
        <v>Off-Network</v>
      </c>
    </row>
    <row r="2918" spans="1:6" hidden="1" x14ac:dyDescent="0.25">
      <c r="A2918" s="2">
        <v>62</v>
      </c>
      <c r="B2918" s="2">
        <v>1</v>
      </c>
      <c r="C2918" s="2">
        <v>5</v>
      </c>
      <c r="D2918" s="2">
        <v>13</v>
      </c>
      <c r="E2918" s="2">
        <v>5.7646200000000002E-2</v>
      </c>
      <c r="F2918" t="str">
        <f t="shared" si="45"/>
        <v>Off-Network</v>
      </c>
    </row>
    <row r="2919" spans="1:6" hidden="1" x14ac:dyDescent="0.25">
      <c r="A2919" s="2">
        <v>62</v>
      </c>
      <c r="B2919" s="2">
        <v>1</v>
      </c>
      <c r="C2919" s="2">
        <v>5</v>
      </c>
      <c r="D2919" s="2">
        <v>14</v>
      </c>
      <c r="E2919" s="2">
        <v>5.8031899999999997E-2</v>
      </c>
      <c r="F2919" t="str">
        <f t="shared" si="45"/>
        <v>Off-Network</v>
      </c>
    </row>
    <row r="2920" spans="1:6" hidden="1" x14ac:dyDescent="0.25">
      <c r="A2920" s="2">
        <v>62</v>
      </c>
      <c r="B2920" s="2">
        <v>1</v>
      </c>
      <c r="C2920" s="2">
        <v>5</v>
      </c>
      <c r="D2920" s="2">
        <v>15</v>
      </c>
      <c r="E2920" s="2">
        <v>6.2255400000000002E-2</v>
      </c>
      <c r="F2920" t="str">
        <f t="shared" si="45"/>
        <v>Off-Network</v>
      </c>
    </row>
    <row r="2921" spans="1:6" hidden="1" x14ac:dyDescent="0.25">
      <c r="A2921" s="2">
        <v>62</v>
      </c>
      <c r="B2921" s="2">
        <v>1</v>
      </c>
      <c r="C2921" s="2">
        <v>5</v>
      </c>
      <c r="D2921" s="2">
        <v>16</v>
      </c>
      <c r="E2921" s="2">
        <v>7.1004899999999996E-2</v>
      </c>
      <c r="F2921" t="str">
        <f t="shared" si="45"/>
        <v>Off-Network</v>
      </c>
    </row>
    <row r="2922" spans="1:6" hidden="1" x14ac:dyDescent="0.25">
      <c r="A2922" s="2">
        <v>62</v>
      </c>
      <c r="B2922" s="2">
        <v>1</v>
      </c>
      <c r="C2922" s="2">
        <v>5</v>
      </c>
      <c r="D2922" s="2">
        <v>17</v>
      </c>
      <c r="E2922" s="2">
        <v>7.6972499999999999E-2</v>
      </c>
      <c r="F2922" t="str">
        <f t="shared" si="45"/>
        <v>Off-Network</v>
      </c>
    </row>
    <row r="2923" spans="1:6" hidden="1" x14ac:dyDescent="0.25">
      <c r="A2923" s="2">
        <v>62</v>
      </c>
      <c r="B2923" s="2">
        <v>1</v>
      </c>
      <c r="C2923" s="2">
        <v>5</v>
      </c>
      <c r="D2923" s="2">
        <v>18</v>
      </c>
      <c r="E2923" s="2">
        <v>7.7432000000000001E-2</v>
      </c>
      <c r="F2923" t="str">
        <f t="shared" si="45"/>
        <v>Off-Network</v>
      </c>
    </row>
    <row r="2924" spans="1:6" hidden="1" x14ac:dyDescent="0.25">
      <c r="A2924" s="2">
        <v>62</v>
      </c>
      <c r="B2924" s="2">
        <v>1</v>
      </c>
      <c r="C2924" s="2">
        <v>5</v>
      </c>
      <c r="D2924" s="2">
        <v>19</v>
      </c>
      <c r="E2924" s="2">
        <v>5.9783000000000003E-2</v>
      </c>
      <c r="F2924" t="str">
        <f t="shared" si="45"/>
        <v>Off-Network</v>
      </c>
    </row>
    <row r="2925" spans="1:6" hidden="1" x14ac:dyDescent="0.25">
      <c r="A2925" s="2">
        <v>62</v>
      </c>
      <c r="B2925" s="2">
        <v>1</v>
      </c>
      <c r="C2925" s="2">
        <v>5</v>
      </c>
      <c r="D2925" s="2">
        <v>20</v>
      </c>
      <c r="E2925" s="2">
        <v>4.4392300000000003E-2</v>
      </c>
      <c r="F2925" t="str">
        <f t="shared" si="45"/>
        <v>Off-Network</v>
      </c>
    </row>
    <row r="2926" spans="1:6" hidden="1" x14ac:dyDescent="0.25">
      <c r="A2926" s="2">
        <v>62</v>
      </c>
      <c r="B2926" s="2">
        <v>1</v>
      </c>
      <c r="C2926" s="2">
        <v>5</v>
      </c>
      <c r="D2926" s="2">
        <v>21</v>
      </c>
      <c r="E2926" s="2">
        <v>3.54458E-2</v>
      </c>
      <c r="F2926" t="str">
        <f t="shared" si="45"/>
        <v>Off-Network</v>
      </c>
    </row>
    <row r="2927" spans="1:6" hidden="1" x14ac:dyDescent="0.25">
      <c r="A2927" s="2">
        <v>62</v>
      </c>
      <c r="B2927" s="2">
        <v>1</v>
      </c>
      <c r="C2927" s="2">
        <v>5</v>
      </c>
      <c r="D2927" s="2">
        <v>22</v>
      </c>
      <c r="E2927" s="2">
        <v>3.1823999999999998E-2</v>
      </c>
      <c r="F2927" t="str">
        <f t="shared" si="45"/>
        <v>Off-Network</v>
      </c>
    </row>
    <row r="2928" spans="1:6" hidden="1" x14ac:dyDescent="0.25">
      <c r="A2928" s="2">
        <v>62</v>
      </c>
      <c r="B2928" s="2">
        <v>1</v>
      </c>
      <c r="C2928" s="2">
        <v>5</v>
      </c>
      <c r="D2928" s="2">
        <v>23</v>
      </c>
      <c r="E2928" s="2">
        <v>2.4941899999999999E-2</v>
      </c>
      <c r="F2928" t="str">
        <f t="shared" si="45"/>
        <v>Off-Network</v>
      </c>
    </row>
    <row r="2929" spans="1:6" hidden="1" x14ac:dyDescent="0.25">
      <c r="A2929" s="2">
        <v>62</v>
      </c>
      <c r="B2929" s="2">
        <v>1</v>
      </c>
      <c r="C2929" s="2">
        <v>5</v>
      </c>
      <c r="D2929" s="2">
        <v>24</v>
      </c>
      <c r="E2929" s="2">
        <v>1.79068E-2</v>
      </c>
      <c r="F2929" t="str">
        <f t="shared" si="45"/>
        <v>Off-Network</v>
      </c>
    </row>
    <row r="2930" spans="1:6" hidden="1" x14ac:dyDescent="0.25">
      <c r="A2930" s="2">
        <v>62</v>
      </c>
      <c r="B2930" s="2">
        <v>2</v>
      </c>
      <c r="C2930" s="2">
        <v>2</v>
      </c>
      <c r="D2930" s="2">
        <v>1</v>
      </c>
      <c r="E2930" s="2">
        <v>1.64213E-2</v>
      </c>
      <c r="F2930" t="str">
        <f t="shared" si="45"/>
        <v>Rural Restricted Access</v>
      </c>
    </row>
    <row r="2931" spans="1:6" hidden="1" x14ac:dyDescent="0.25">
      <c r="A2931" s="2">
        <v>62</v>
      </c>
      <c r="B2931" s="2">
        <v>2</v>
      </c>
      <c r="C2931" s="2">
        <v>2</v>
      </c>
      <c r="D2931" s="2">
        <v>2</v>
      </c>
      <c r="E2931" s="2">
        <v>1.11921E-2</v>
      </c>
      <c r="F2931" t="str">
        <f t="shared" si="45"/>
        <v>Rural Restricted Access</v>
      </c>
    </row>
    <row r="2932" spans="1:6" hidden="1" x14ac:dyDescent="0.25">
      <c r="A2932" s="2">
        <v>62</v>
      </c>
      <c r="B2932" s="2">
        <v>2</v>
      </c>
      <c r="C2932" s="2">
        <v>2</v>
      </c>
      <c r="D2932" s="2">
        <v>3</v>
      </c>
      <c r="E2932" s="2">
        <v>8.5415000000000005E-3</v>
      </c>
      <c r="F2932" t="str">
        <f t="shared" si="45"/>
        <v>Rural Restricted Access</v>
      </c>
    </row>
    <row r="2933" spans="1:6" hidden="1" x14ac:dyDescent="0.25">
      <c r="A2933" s="2">
        <v>62</v>
      </c>
      <c r="B2933" s="2">
        <v>2</v>
      </c>
      <c r="C2933" s="2">
        <v>2</v>
      </c>
      <c r="D2933" s="2">
        <v>4</v>
      </c>
      <c r="E2933" s="2">
        <v>6.7932799999999996E-3</v>
      </c>
      <c r="F2933" t="str">
        <f t="shared" si="45"/>
        <v>Rural Restricted Access</v>
      </c>
    </row>
    <row r="2934" spans="1:6" hidden="1" x14ac:dyDescent="0.25">
      <c r="A2934" s="2">
        <v>62</v>
      </c>
      <c r="B2934" s="2">
        <v>2</v>
      </c>
      <c r="C2934" s="2">
        <v>2</v>
      </c>
      <c r="D2934" s="2">
        <v>5</v>
      </c>
      <c r="E2934" s="2">
        <v>7.2189400000000001E-3</v>
      </c>
      <c r="F2934" t="str">
        <f t="shared" si="45"/>
        <v>Rural Restricted Access</v>
      </c>
    </row>
    <row r="2935" spans="1:6" hidden="1" x14ac:dyDescent="0.25">
      <c r="A2935" s="2">
        <v>62</v>
      </c>
      <c r="B2935" s="2">
        <v>2</v>
      </c>
      <c r="C2935" s="2">
        <v>2</v>
      </c>
      <c r="D2935" s="2">
        <v>6</v>
      </c>
      <c r="E2935" s="2">
        <v>1.07619E-2</v>
      </c>
      <c r="F2935" t="str">
        <f t="shared" si="45"/>
        <v>Rural Restricted Access</v>
      </c>
    </row>
    <row r="2936" spans="1:6" hidden="1" x14ac:dyDescent="0.25">
      <c r="A2936" s="2">
        <v>62</v>
      </c>
      <c r="B2936" s="2">
        <v>2</v>
      </c>
      <c r="C2936" s="2">
        <v>2</v>
      </c>
      <c r="D2936" s="2">
        <v>7</v>
      </c>
      <c r="E2936" s="2">
        <v>1.7680000000000001E-2</v>
      </c>
      <c r="F2936" t="str">
        <f t="shared" si="45"/>
        <v>Rural Restricted Access</v>
      </c>
    </row>
    <row r="2937" spans="1:6" hidden="1" x14ac:dyDescent="0.25">
      <c r="A2937" s="2">
        <v>62</v>
      </c>
      <c r="B2937" s="2">
        <v>2</v>
      </c>
      <c r="C2937" s="2">
        <v>2</v>
      </c>
      <c r="D2937" s="2">
        <v>8</v>
      </c>
      <c r="E2937" s="2">
        <v>2.6875099999999999E-2</v>
      </c>
      <c r="F2937" t="str">
        <f t="shared" si="45"/>
        <v>Rural Restricted Access</v>
      </c>
    </row>
    <row r="2938" spans="1:6" hidden="1" x14ac:dyDescent="0.25">
      <c r="A2938" s="2">
        <v>62</v>
      </c>
      <c r="B2938" s="2">
        <v>2</v>
      </c>
      <c r="C2938" s="2">
        <v>2</v>
      </c>
      <c r="D2938" s="2">
        <v>9</v>
      </c>
      <c r="E2938" s="2">
        <v>3.8658699999999997E-2</v>
      </c>
      <c r="F2938" t="str">
        <f t="shared" si="45"/>
        <v>Rural Restricted Access</v>
      </c>
    </row>
    <row r="2939" spans="1:6" hidden="1" x14ac:dyDescent="0.25">
      <c r="A2939" s="2">
        <v>62</v>
      </c>
      <c r="B2939" s="2">
        <v>2</v>
      </c>
      <c r="C2939" s="2">
        <v>2</v>
      </c>
      <c r="D2939" s="2">
        <v>10</v>
      </c>
      <c r="E2939" s="2">
        <v>5.2238899999999998E-2</v>
      </c>
      <c r="F2939" t="str">
        <f t="shared" si="45"/>
        <v>Rural Restricted Access</v>
      </c>
    </row>
    <row r="2940" spans="1:6" hidden="1" x14ac:dyDescent="0.25">
      <c r="A2940" s="2">
        <v>62</v>
      </c>
      <c r="B2940" s="2">
        <v>2</v>
      </c>
      <c r="C2940" s="2">
        <v>2</v>
      </c>
      <c r="D2940" s="2">
        <v>11</v>
      </c>
      <c r="E2940" s="2">
        <v>6.3173900000000005E-2</v>
      </c>
      <c r="F2940" t="str">
        <f t="shared" si="45"/>
        <v>Rural Restricted Access</v>
      </c>
    </row>
    <row r="2941" spans="1:6" hidden="1" x14ac:dyDescent="0.25">
      <c r="A2941" s="2">
        <v>62</v>
      </c>
      <c r="B2941" s="2">
        <v>2</v>
      </c>
      <c r="C2941" s="2">
        <v>2</v>
      </c>
      <c r="D2941" s="2">
        <v>12</v>
      </c>
      <c r="E2941" s="2">
        <v>6.9943500000000006E-2</v>
      </c>
      <c r="F2941" t="str">
        <f t="shared" si="45"/>
        <v>Rural Restricted Access</v>
      </c>
    </row>
    <row r="2942" spans="1:6" hidden="1" x14ac:dyDescent="0.25">
      <c r="A2942" s="2">
        <v>62</v>
      </c>
      <c r="B2942" s="2">
        <v>2</v>
      </c>
      <c r="C2942" s="2">
        <v>2</v>
      </c>
      <c r="D2942" s="2">
        <v>13</v>
      </c>
      <c r="E2942" s="2">
        <v>7.2933200000000004E-2</v>
      </c>
      <c r="F2942" t="str">
        <f t="shared" si="45"/>
        <v>Rural Restricted Access</v>
      </c>
    </row>
    <row r="2943" spans="1:6" hidden="1" x14ac:dyDescent="0.25">
      <c r="A2943" s="2">
        <v>62</v>
      </c>
      <c r="B2943" s="2">
        <v>2</v>
      </c>
      <c r="C2943" s="2">
        <v>2</v>
      </c>
      <c r="D2943" s="2">
        <v>14</v>
      </c>
      <c r="E2943" s="2">
        <v>7.3121800000000001E-2</v>
      </c>
      <c r="F2943" t="str">
        <f t="shared" si="45"/>
        <v>Rural Restricted Access</v>
      </c>
    </row>
    <row r="2944" spans="1:6" hidden="1" x14ac:dyDescent="0.25">
      <c r="A2944" s="2">
        <v>62</v>
      </c>
      <c r="B2944" s="2">
        <v>2</v>
      </c>
      <c r="C2944" s="2">
        <v>2</v>
      </c>
      <c r="D2944" s="2">
        <v>15</v>
      </c>
      <c r="E2944" s="2">
        <v>7.3615899999999998E-2</v>
      </c>
      <c r="F2944" t="str">
        <f t="shared" si="45"/>
        <v>Rural Restricted Access</v>
      </c>
    </row>
    <row r="2945" spans="1:6" hidden="1" x14ac:dyDescent="0.25">
      <c r="A2945" s="2">
        <v>62</v>
      </c>
      <c r="B2945" s="2">
        <v>2</v>
      </c>
      <c r="C2945" s="2">
        <v>2</v>
      </c>
      <c r="D2945" s="2">
        <v>16</v>
      </c>
      <c r="E2945" s="2">
        <v>7.4460799999999994E-2</v>
      </c>
      <c r="F2945" t="str">
        <f t="shared" si="45"/>
        <v>Rural Restricted Access</v>
      </c>
    </row>
    <row r="2946" spans="1:6" hidden="1" x14ac:dyDescent="0.25">
      <c r="A2946" s="2">
        <v>62</v>
      </c>
      <c r="B2946" s="2">
        <v>2</v>
      </c>
      <c r="C2946" s="2">
        <v>2</v>
      </c>
      <c r="D2946" s="2">
        <v>17</v>
      </c>
      <c r="E2946" s="2">
        <v>7.4216500000000005E-2</v>
      </c>
      <c r="F2946" t="str">
        <f t="shared" ref="F2946:F3009" si="46">IF(B2946=$G$2,$H$2,IF(B2946=$G$3,$H$3,IF(B2946=$G$4,$H$4,IF(B2946=$G$5,$H$5,IF(B2946=$G$6,$H$6,"other")))))</f>
        <v>Rural Restricted Access</v>
      </c>
    </row>
    <row r="2947" spans="1:6" hidden="1" x14ac:dyDescent="0.25">
      <c r="A2947" s="2">
        <v>62</v>
      </c>
      <c r="B2947" s="2">
        <v>2</v>
      </c>
      <c r="C2947" s="2">
        <v>2</v>
      </c>
      <c r="D2947" s="2">
        <v>18</v>
      </c>
      <c r="E2947" s="2">
        <v>7.0009100000000005E-2</v>
      </c>
      <c r="F2947" t="str">
        <f t="shared" si="46"/>
        <v>Rural Restricted Access</v>
      </c>
    </row>
    <row r="2948" spans="1:6" hidden="1" x14ac:dyDescent="0.25">
      <c r="A2948" s="2">
        <v>62</v>
      </c>
      <c r="B2948" s="2">
        <v>2</v>
      </c>
      <c r="C2948" s="2">
        <v>2</v>
      </c>
      <c r="D2948" s="2">
        <v>19</v>
      </c>
      <c r="E2948" s="2">
        <v>6.1403800000000001E-2</v>
      </c>
      <c r="F2948" t="str">
        <f t="shared" si="46"/>
        <v>Rural Restricted Access</v>
      </c>
    </row>
    <row r="2949" spans="1:6" hidden="1" x14ac:dyDescent="0.25">
      <c r="A2949" s="2">
        <v>62</v>
      </c>
      <c r="B2949" s="2">
        <v>2</v>
      </c>
      <c r="C2949" s="2">
        <v>2</v>
      </c>
      <c r="D2949" s="2">
        <v>20</v>
      </c>
      <c r="E2949" s="2">
        <v>5.0504300000000002E-2</v>
      </c>
      <c r="F2949" t="str">
        <f t="shared" si="46"/>
        <v>Rural Restricted Access</v>
      </c>
    </row>
    <row r="2950" spans="1:6" hidden="1" x14ac:dyDescent="0.25">
      <c r="A2950" s="2">
        <v>62</v>
      </c>
      <c r="B2950" s="2">
        <v>2</v>
      </c>
      <c r="C2950" s="2">
        <v>2</v>
      </c>
      <c r="D2950" s="2">
        <v>21</v>
      </c>
      <c r="E2950" s="2">
        <v>4.1207199999999999E-2</v>
      </c>
      <c r="F2950" t="str">
        <f t="shared" si="46"/>
        <v>Rural Restricted Access</v>
      </c>
    </row>
    <row r="2951" spans="1:6" hidden="1" x14ac:dyDescent="0.25">
      <c r="A2951" s="2">
        <v>62</v>
      </c>
      <c r="B2951" s="2">
        <v>2</v>
      </c>
      <c r="C2951" s="2">
        <v>2</v>
      </c>
      <c r="D2951" s="2">
        <v>22</v>
      </c>
      <c r="E2951" s="2">
        <v>3.3637300000000002E-2</v>
      </c>
      <c r="F2951" t="str">
        <f t="shared" si="46"/>
        <v>Rural Restricted Access</v>
      </c>
    </row>
    <row r="2952" spans="1:6" hidden="1" x14ac:dyDescent="0.25">
      <c r="A2952" s="2">
        <v>62</v>
      </c>
      <c r="B2952" s="2">
        <v>2</v>
      </c>
      <c r="C2952" s="2">
        <v>2</v>
      </c>
      <c r="D2952" s="2">
        <v>23</v>
      </c>
      <c r="E2952" s="2">
        <v>2.6224299999999999E-2</v>
      </c>
      <c r="F2952" t="str">
        <f t="shared" si="46"/>
        <v>Rural Restricted Access</v>
      </c>
    </row>
    <row r="2953" spans="1:6" hidden="1" x14ac:dyDescent="0.25">
      <c r="A2953" s="2">
        <v>62</v>
      </c>
      <c r="B2953" s="2">
        <v>2</v>
      </c>
      <c r="C2953" s="2">
        <v>2</v>
      </c>
      <c r="D2953" s="2">
        <v>24</v>
      </c>
      <c r="E2953" s="2">
        <v>1.9166599999999999E-2</v>
      </c>
      <c r="F2953" t="str">
        <f t="shared" si="46"/>
        <v>Rural Restricted Access</v>
      </c>
    </row>
    <row r="2954" spans="1:6" hidden="1" x14ac:dyDescent="0.25">
      <c r="A2954" s="2">
        <v>62</v>
      </c>
      <c r="B2954" s="2">
        <v>2</v>
      </c>
      <c r="C2954" s="2">
        <v>5</v>
      </c>
      <c r="D2954" s="2">
        <v>1</v>
      </c>
      <c r="E2954" s="2">
        <v>1.07741E-2</v>
      </c>
      <c r="F2954" t="str">
        <f t="shared" si="46"/>
        <v>Rural Restricted Access</v>
      </c>
    </row>
    <row r="2955" spans="1:6" hidden="1" x14ac:dyDescent="0.25">
      <c r="A2955" s="2">
        <v>62</v>
      </c>
      <c r="B2955" s="2">
        <v>2</v>
      </c>
      <c r="C2955" s="2">
        <v>5</v>
      </c>
      <c r="D2955" s="2">
        <v>2</v>
      </c>
      <c r="E2955" s="2">
        <v>7.6437600000000003E-3</v>
      </c>
      <c r="F2955" t="str">
        <f t="shared" si="46"/>
        <v>Rural Restricted Access</v>
      </c>
    </row>
    <row r="2956" spans="1:6" hidden="1" x14ac:dyDescent="0.25">
      <c r="A2956" s="2">
        <v>62</v>
      </c>
      <c r="B2956" s="2">
        <v>2</v>
      </c>
      <c r="C2956" s="2">
        <v>5</v>
      </c>
      <c r="D2956" s="2">
        <v>3</v>
      </c>
      <c r="E2956" s="2">
        <v>6.5464099999999999E-3</v>
      </c>
      <c r="F2956" t="str">
        <f t="shared" si="46"/>
        <v>Rural Restricted Access</v>
      </c>
    </row>
    <row r="2957" spans="1:6" hidden="1" x14ac:dyDescent="0.25">
      <c r="A2957" s="2">
        <v>62</v>
      </c>
      <c r="B2957" s="2">
        <v>2</v>
      </c>
      <c r="C2957" s="2">
        <v>5</v>
      </c>
      <c r="D2957" s="2">
        <v>4</v>
      </c>
      <c r="E2957" s="2">
        <v>6.6348600000000002E-3</v>
      </c>
      <c r="F2957" t="str">
        <f t="shared" si="46"/>
        <v>Rural Restricted Access</v>
      </c>
    </row>
    <row r="2958" spans="1:6" hidden="1" x14ac:dyDescent="0.25">
      <c r="A2958" s="2">
        <v>62</v>
      </c>
      <c r="B2958" s="2">
        <v>2</v>
      </c>
      <c r="C2958" s="2">
        <v>5</v>
      </c>
      <c r="D2958" s="2">
        <v>5</v>
      </c>
      <c r="E2958" s="2">
        <v>9.5399899999999999E-3</v>
      </c>
      <c r="F2958" t="str">
        <f t="shared" si="46"/>
        <v>Rural Restricted Access</v>
      </c>
    </row>
    <row r="2959" spans="1:6" hidden="1" x14ac:dyDescent="0.25">
      <c r="A2959" s="2">
        <v>62</v>
      </c>
      <c r="B2959" s="2">
        <v>2</v>
      </c>
      <c r="C2959" s="2">
        <v>5</v>
      </c>
      <c r="D2959" s="2">
        <v>6</v>
      </c>
      <c r="E2959" s="2">
        <v>2.0055099999999999E-2</v>
      </c>
      <c r="F2959" t="str">
        <f t="shared" si="46"/>
        <v>Rural Restricted Access</v>
      </c>
    </row>
    <row r="2960" spans="1:6" hidden="1" x14ac:dyDescent="0.25">
      <c r="A2960" s="2">
        <v>62</v>
      </c>
      <c r="B2960" s="2">
        <v>2</v>
      </c>
      <c r="C2960" s="2">
        <v>5</v>
      </c>
      <c r="D2960" s="2">
        <v>7</v>
      </c>
      <c r="E2960" s="2">
        <v>4.1029499999999997E-2</v>
      </c>
      <c r="F2960" t="str">
        <f t="shared" si="46"/>
        <v>Rural Restricted Access</v>
      </c>
    </row>
    <row r="2961" spans="1:6" hidden="1" x14ac:dyDescent="0.25">
      <c r="A2961" s="2">
        <v>62</v>
      </c>
      <c r="B2961" s="2">
        <v>2</v>
      </c>
      <c r="C2961" s="2">
        <v>5</v>
      </c>
      <c r="D2961" s="2">
        <v>8</v>
      </c>
      <c r="E2961" s="2">
        <v>5.7972200000000002E-2</v>
      </c>
      <c r="F2961" t="str">
        <f t="shared" si="46"/>
        <v>Rural Restricted Access</v>
      </c>
    </row>
    <row r="2962" spans="1:6" hidden="1" x14ac:dyDescent="0.25">
      <c r="A2962" s="2">
        <v>62</v>
      </c>
      <c r="B2962" s="2">
        <v>2</v>
      </c>
      <c r="C2962" s="2">
        <v>5</v>
      </c>
      <c r="D2962" s="2">
        <v>9</v>
      </c>
      <c r="E2962" s="2">
        <v>5.3471100000000001E-2</v>
      </c>
      <c r="F2962" t="str">
        <f t="shared" si="46"/>
        <v>Rural Restricted Access</v>
      </c>
    </row>
    <row r="2963" spans="1:6" hidden="1" x14ac:dyDescent="0.25">
      <c r="A2963" s="2">
        <v>62</v>
      </c>
      <c r="B2963" s="2">
        <v>2</v>
      </c>
      <c r="C2963" s="2">
        <v>5</v>
      </c>
      <c r="D2963" s="2">
        <v>10</v>
      </c>
      <c r="E2963" s="2">
        <v>5.2547799999999999E-2</v>
      </c>
      <c r="F2963" t="str">
        <f t="shared" si="46"/>
        <v>Rural Restricted Access</v>
      </c>
    </row>
    <row r="2964" spans="1:6" hidden="1" x14ac:dyDescent="0.25">
      <c r="A2964" s="2">
        <v>62</v>
      </c>
      <c r="B2964" s="2">
        <v>2</v>
      </c>
      <c r="C2964" s="2">
        <v>5</v>
      </c>
      <c r="D2964" s="2">
        <v>11</v>
      </c>
      <c r="E2964" s="2">
        <v>5.5060699999999997E-2</v>
      </c>
      <c r="F2964" t="str">
        <f t="shared" si="46"/>
        <v>Rural Restricted Access</v>
      </c>
    </row>
    <row r="2965" spans="1:6" hidden="1" x14ac:dyDescent="0.25">
      <c r="A2965" s="2">
        <v>62</v>
      </c>
      <c r="B2965" s="2">
        <v>2</v>
      </c>
      <c r="C2965" s="2">
        <v>5</v>
      </c>
      <c r="D2965" s="2">
        <v>12</v>
      </c>
      <c r="E2965" s="2">
        <v>5.7674099999999999E-2</v>
      </c>
      <c r="F2965" t="str">
        <f t="shared" si="46"/>
        <v>Rural Restricted Access</v>
      </c>
    </row>
    <row r="2966" spans="1:6" hidden="1" x14ac:dyDescent="0.25">
      <c r="A2966" s="2">
        <v>62</v>
      </c>
      <c r="B2966" s="2">
        <v>2</v>
      </c>
      <c r="C2966" s="2">
        <v>5</v>
      </c>
      <c r="D2966" s="2">
        <v>13</v>
      </c>
      <c r="E2966" s="2">
        <v>5.9142899999999998E-2</v>
      </c>
      <c r="F2966" t="str">
        <f t="shared" si="46"/>
        <v>Rural Restricted Access</v>
      </c>
    </row>
    <row r="2967" spans="1:6" hidden="1" x14ac:dyDescent="0.25">
      <c r="A2967" s="2">
        <v>62</v>
      </c>
      <c r="B2967" s="2">
        <v>2</v>
      </c>
      <c r="C2967" s="2">
        <v>5</v>
      </c>
      <c r="D2967" s="2">
        <v>14</v>
      </c>
      <c r="E2967" s="2">
        <v>6.0801899999999999E-2</v>
      </c>
      <c r="F2967" t="str">
        <f t="shared" si="46"/>
        <v>Rural Restricted Access</v>
      </c>
    </row>
    <row r="2968" spans="1:6" hidden="1" x14ac:dyDescent="0.25">
      <c r="A2968" s="2">
        <v>62</v>
      </c>
      <c r="B2968" s="2">
        <v>2</v>
      </c>
      <c r="C2968" s="2">
        <v>5</v>
      </c>
      <c r="D2968" s="2">
        <v>15</v>
      </c>
      <c r="E2968" s="2">
        <v>6.5298499999999995E-2</v>
      </c>
      <c r="F2968" t="str">
        <f t="shared" si="46"/>
        <v>Rural Restricted Access</v>
      </c>
    </row>
    <row r="2969" spans="1:6" hidden="1" x14ac:dyDescent="0.25">
      <c r="A2969" s="2">
        <v>62</v>
      </c>
      <c r="B2969" s="2">
        <v>2</v>
      </c>
      <c r="C2969" s="2">
        <v>5</v>
      </c>
      <c r="D2969" s="2">
        <v>16</v>
      </c>
      <c r="E2969" s="2">
        <v>7.2608199999999998E-2</v>
      </c>
      <c r="F2969" t="str">
        <f t="shared" si="46"/>
        <v>Rural Restricted Access</v>
      </c>
    </row>
    <row r="2970" spans="1:6" hidden="1" x14ac:dyDescent="0.25">
      <c r="A2970" s="2">
        <v>62</v>
      </c>
      <c r="B2970" s="2">
        <v>2</v>
      </c>
      <c r="C2970" s="2">
        <v>5</v>
      </c>
      <c r="D2970" s="2">
        <v>17</v>
      </c>
      <c r="E2970" s="2">
        <v>7.7381699999999998E-2</v>
      </c>
      <c r="F2970" t="str">
        <f t="shared" si="46"/>
        <v>Rural Restricted Access</v>
      </c>
    </row>
    <row r="2971" spans="1:6" hidden="1" x14ac:dyDescent="0.25">
      <c r="A2971" s="2">
        <v>62</v>
      </c>
      <c r="B2971" s="2">
        <v>2</v>
      </c>
      <c r="C2971" s="2">
        <v>5</v>
      </c>
      <c r="D2971" s="2">
        <v>18</v>
      </c>
      <c r="E2971" s="2">
        <v>7.5481599999999996E-2</v>
      </c>
      <c r="F2971" t="str">
        <f t="shared" si="46"/>
        <v>Rural Restricted Access</v>
      </c>
    </row>
    <row r="2972" spans="1:6" hidden="1" x14ac:dyDescent="0.25">
      <c r="A2972" s="2">
        <v>62</v>
      </c>
      <c r="B2972" s="2">
        <v>2</v>
      </c>
      <c r="C2972" s="2">
        <v>5</v>
      </c>
      <c r="D2972" s="2">
        <v>19</v>
      </c>
      <c r="E2972" s="2">
        <v>5.8705899999999998E-2</v>
      </c>
      <c r="F2972" t="str">
        <f t="shared" si="46"/>
        <v>Rural Restricted Access</v>
      </c>
    </row>
    <row r="2973" spans="1:6" hidden="1" x14ac:dyDescent="0.25">
      <c r="A2973" s="2">
        <v>62</v>
      </c>
      <c r="B2973" s="2">
        <v>2</v>
      </c>
      <c r="C2973" s="2">
        <v>5</v>
      </c>
      <c r="D2973" s="2">
        <v>20</v>
      </c>
      <c r="E2973" s="2">
        <v>4.3986400000000002E-2</v>
      </c>
      <c r="F2973" t="str">
        <f t="shared" si="46"/>
        <v>Rural Restricted Access</v>
      </c>
    </row>
    <row r="2974" spans="1:6" hidden="1" x14ac:dyDescent="0.25">
      <c r="A2974" s="2">
        <v>62</v>
      </c>
      <c r="B2974" s="2">
        <v>2</v>
      </c>
      <c r="C2974" s="2">
        <v>5</v>
      </c>
      <c r="D2974" s="2">
        <v>21</v>
      </c>
      <c r="E2974" s="2">
        <v>3.5730900000000003E-2</v>
      </c>
      <c r="F2974" t="str">
        <f t="shared" si="46"/>
        <v>Rural Restricted Access</v>
      </c>
    </row>
    <row r="2975" spans="1:6" hidden="1" x14ac:dyDescent="0.25">
      <c r="A2975" s="2">
        <v>62</v>
      </c>
      <c r="B2975" s="2">
        <v>2</v>
      </c>
      <c r="C2975" s="2">
        <v>5</v>
      </c>
      <c r="D2975" s="2">
        <v>22</v>
      </c>
      <c r="E2975" s="2">
        <v>3.0742800000000001E-2</v>
      </c>
      <c r="F2975" t="str">
        <f t="shared" si="46"/>
        <v>Rural Restricted Access</v>
      </c>
    </row>
    <row r="2976" spans="1:6" hidden="1" x14ac:dyDescent="0.25">
      <c r="A2976" s="2">
        <v>62</v>
      </c>
      <c r="B2976" s="2">
        <v>2</v>
      </c>
      <c r="C2976" s="2">
        <v>5</v>
      </c>
      <c r="D2976" s="2">
        <v>23</v>
      </c>
      <c r="E2976" s="2">
        <v>2.3852100000000001E-2</v>
      </c>
      <c r="F2976" t="str">
        <f t="shared" si="46"/>
        <v>Rural Restricted Access</v>
      </c>
    </row>
    <row r="2977" spans="1:6" hidden="1" x14ac:dyDescent="0.25">
      <c r="A2977" s="2">
        <v>62</v>
      </c>
      <c r="B2977" s="2">
        <v>2</v>
      </c>
      <c r="C2977" s="2">
        <v>5</v>
      </c>
      <c r="D2977" s="2">
        <v>24</v>
      </c>
      <c r="E2977" s="2">
        <v>1.7317699999999998E-2</v>
      </c>
      <c r="F2977" t="str">
        <f t="shared" si="46"/>
        <v>Rural Restricted Access</v>
      </c>
    </row>
    <row r="2978" spans="1:6" hidden="1" x14ac:dyDescent="0.25">
      <c r="A2978" s="2">
        <v>62</v>
      </c>
      <c r="B2978" s="2">
        <v>3</v>
      </c>
      <c r="C2978" s="2">
        <v>2</v>
      </c>
      <c r="D2978" s="2">
        <v>1</v>
      </c>
      <c r="E2978" s="2">
        <v>1.64213E-2</v>
      </c>
      <c r="F2978" t="str">
        <f t="shared" si="46"/>
        <v>Rural Unrestricted Access</v>
      </c>
    </row>
    <row r="2979" spans="1:6" hidden="1" x14ac:dyDescent="0.25">
      <c r="A2979" s="2">
        <v>62</v>
      </c>
      <c r="B2979" s="2">
        <v>3</v>
      </c>
      <c r="C2979" s="2">
        <v>2</v>
      </c>
      <c r="D2979" s="2">
        <v>2</v>
      </c>
      <c r="E2979" s="2">
        <v>1.11921E-2</v>
      </c>
      <c r="F2979" t="str">
        <f t="shared" si="46"/>
        <v>Rural Unrestricted Access</v>
      </c>
    </row>
    <row r="2980" spans="1:6" hidden="1" x14ac:dyDescent="0.25">
      <c r="A2980" s="2">
        <v>62</v>
      </c>
      <c r="B2980" s="2">
        <v>3</v>
      </c>
      <c r="C2980" s="2">
        <v>2</v>
      </c>
      <c r="D2980" s="2">
        <v>3</v>
      </c>
      <c r="E2980" s="2">
        <v>8.5415000000000005E-3</v>
      </c>
      <c r="F2980" t="str">
        <f t="shared" si="46"/>
        <v>Rural Unrestricted Access</v>
      </c>
    </row>
    <row r="2981" spans="1:6" hidden="1" x14ac:dyDescent="0.25">
      <c r="A2981" s="2">
        <v>62</v>
      </c>
      <c r="B2981" s="2">
        <v>3</v>
      </c>
      <c r="C2981" s="2">
        <v>2</v>
      </c>
      <c r="D2981" s="2">
        <v>4</v>
      </c>
      <c r="E2981" s="2">
        <v>6.7932799999999996E-3</v>
      </c>
      <c r="F2981" t="str">
        <f t="shared" si="46"/>
        <v>Rural Unrestricted Access</v>
      </c>
    </row>
    <row r="2982" spans="1:6" hidden="1" x14ac:dyDescent="0.25">
      <c r="A2982" s="2">
        <v>62</v>
      </c>
      <c r="B2982" s="2">
        <v>3</v>
      </c>
      <c r="C2982" s="2">
        <v>2</v>
      </c>
      <c r="D2982" s="2">
        <v>5</v>
      </c>
      <c r="E2982" s="2">
        <v>7.2189400000000001E-3</v>
      </c>
      <c r="F2982" t="str">
        <f t="shared" si="46"/>
        <v>Rural Unrestricted Access</v>
      </c>
    </row>
    <row r="2983" spans="1:6" hidden="1" x14ac:dyDescent="0.25">
      <c r="A2983" s="2">
        <v>62</v>
      </c>
      <c r="B2983" s="2">
        <v>3</v>
      </c>
      <c r="C2983" s="2">
        <v>2</v>
      </c>
      <c r="D2983" s="2">
        <v>6</v>
      </c>
      <c r="E2983" s="2">
        <v>1.07619E-2</v>
      </c>
      <c r="F2983" t="str">
        <f t="shared" si="46"/>
        <v>Rural Unrestricted Access</v>
      </c>
    </row>
    <row r="2984" spans="1:6" hidden="1" x14ac:dyDescent="0.25">
      <c r="A2984" s="2">
        <v>62</v>
      </c>
      <c r="B2984" s="2">
        <v>3</v>
      </c>
      <c r="C2984" s="2">
        <v>2</v>
      </c>
      <c r="D2984" s="2">
        <v>7</v>
      </c>
      <c r="E2984" s="2">
        <v>1.7680000000000001E-2</v>
      </c>
      <c r="F2984" t="str">
        <f t="shared" si="46"/>
        <v>Rural Unrestricted Access</v>
      </c>
    </row>
    <row r="2985" spans="1:6" hidden="1" x14ac:dyDescent="0.25">
      <c r="A2985" s="2">
        <v>62</v>
      </c>
      <c r="B2985" s="2">
        <v>3</v>
      </c>
      <c r="C2985" s="2">
        <v>2</v>
      </c>
      <c r="D2985" s="2">
        <v>8</v>
      </c>
      <c r="E2985" s="2">
        <v>2.6875099999999999E-2</v>
      </c>
      <c r="F2985" t="str">
        <f t="shared" si="46"/>
        <v>Rural Unrestricted Access</v>
      </c>
    </row>
    <row r="2986" spans="1:6" hidden="1" x14ac:dyDescent="0.25">
      <c r="A2986" s="2">
        <v>62</v>
      </c>
      <c r="B2986" s="2">
        <v>3</v>
      </c>
      <c r="C2986" s="2">
        <v>2</v>
      </c>
      <c r="D2986" s="2">
        <v>9</v>
      </c>
      <c r="E2986" s="2">
        <v>3.8658699999999997E-2</v>
      </c>
      <c r="F2986" t="str">
        <f t="shared" si="46"/>
        <v>Rural Unrestricted Access</v>
      </c>
    </row>
    <row r="2987" spans="1:6" hidden="1" x14ac:dyDescent="0.25">
      <c r="A2987" s="2">
        <v>62</v>
      </c>
      <c r="B2987" s="2">
        <v>3</v>
      </c>
      <c r="C2987" s="2">
        <v>2</v>
      </c>
      <c r="D2987" s="2">
        <v>10</v>
      </c>
      <c r="E2987" s="2">
        <v>5.2238899999999998E-2</v>
      </c>
      <c r="F2987" t="str">
        <f t="shared" si="46"/>
        <v>Rural Unrestricted Access</v>
      </c>
    </row>
    <row r="2988" spans="1:6" hidden="1" x14ac:dyDescent="0.25">
      <c r="A2988" s="2">
        <v>62</v>
      </c>
      <c r="B2988" s="2">
        <v>3</v>
      </c>
      <c r="C2988" s="2">
        <v>2</v>
      </c>
      <c r="D2988" s="2">
        <v>11</v>
      </c>
      <c r="E2988" s="2">
        <v>6.3173900000000005E-2</v>
      </c>
      <c r="F2988" t="str">
        <f t="shared" si="46"/>
        <v>Rural Unrestricted Access</v>
      </c>
    </row>
    <row r="2989" spans="1:6" hidden="1" x14ac:dyDescent="0.25">
      <c r="A2989" s="2">
        <v>62</v>
      </c>
      <c r="B2989" s="2">
        <v>3</v>
      </c>
      <c r="C2989" s="2">
        <v>2</v>
      </c>
      <c r="D2989" s="2">
        <v>12</v>
      </c>
      <c r="E2989" s="2">
        <v>6.9943500000000006E-2</v>
      </c>
      <c r="F2989" t="str">
        <f t="shared" si="46"/>
        <v>Rural Unrestricted Access</v>
      </c>
    </row>
    <row r="2990" spans="1:6" hidden="1" x14ac:dyDescent="0.25">
      <c r="A2990" s="2">
        <v>62</v>
      </c>
      <c r="B2990" s="2">
        <v>3</v>
      </c>
      <c r="C2990" s="2">
        <v>2</v>
      </c>
      <c r="D2990" s="2">
        <v>13</v>
      </c>
      <c r="E2990" s="2">
        <v>7.2933200000000004E-2</v>
      </c>
      <c r="F2990" t="str">
        <f t="shared" si="46"/>
        <v>Rural Unrestricted Access</v>
      </c>
    </row>
    <row r="2991" spans="1:6" hidden="1" x14ac:dyDescent="0.25">
      <c r="A2991" s="2">
        <v>62</v>
      </c>
      <c r="B2991" s="2">
        <v>3</v>
      </c>
      <c r="C2991" s="2">
        <v>2</v>
      </c>
      <c r="D2991" s="2">
        <v>14</v>
      </c>
      <c r="E2991" s="2">
        <v>7.3121800000000001E-2</v>
      </c>
      <c r="F2991" t="str">
        <f t="shared" si="46"/>
        <v>Rural Unrestricted Access</v>
      </c>
    </row>
    <row r="2992" spans="1:6" hidden="1" x14ac:dyDescent="0.25">
      <c r="A2992" s="2">
        <v>62</v>
      </c>
      <c r="B2992" s="2">
        <v>3</v>
      </c>
      <c r="C2992" s="2">
        <v>2</v>
      </c>
      <c r="D2992" s="2">
        <v>15</v>
      </c>
      <c r="E2992" s="2">
        <v>7.3615899999999998E-2</v>
      </c>
      <c r="F2992" t="str">
        <f t="shared" si="46"/>
        <v>Rural Unrestricted Access</v>
      </c>
    </row>
    <row r="2993" spans="1:6" hidden="1" x14ac:dyDescent="0.25">
      <c r="A2993" s="2">
        <v>62</v>
      </c>
      <c r="B2993" s="2">
        <v>3</v>
      </c>
      <c r="C2993" s="2">
        <v>2</v>
      </c>
      <c r="D2993" s="2">
        <v>16</v>
      </c>
      <c r="E2993" s="2">
        <v>7.4460799999999994E-2</v>
      </c>
      <c r="F2993" t="str">
        <f t="shared" si="46"/>
        <v>Rural Unrestricted Access</v>
      </c>
    </row>
    <row r="2994" spans="1:6" hidden="1" x14ac:dyDescent="0.25">
      <c r="A2994" s="2">
        <v>62</v>
      </c>
      <c r="B2994" s="2">
        <v>3</v>
      </c>
      <c r="C2994" s="2">
        <v>2</v>
      </c>
      <c r="D2994" s="2">
        <v>17</v>
      </c>
      <c r="E2994" s="2">
        <v>7.4216500000000005E-2</v>
      </c>
      <c r="F2994" t="str">
        <f t="shared" si="46"/>
        <v>Rural Unrestricted Access</v>
      </c>
    </row>
    <row r="2995" spans="1:6" hidden="1" x14ac:dyDescent="0.25">
      <c r="A2995" s="2">
        <v>62</v>
      </c>
      <c r="B2995" s="2">
        <v>3</v>
      </c>
      <c r="C2995" s="2">
        <v>2</v>
      </c>
      <c r="D2995" s="2">
        <v>18</v>
      </c>
      <c r="E2995" s="2">
        <v>7.0009100000000005E-2</v>
      </c>
      <c r="F2995" t="str">
        <f t="shared" si="46"/>
        <v>Rural Unrestricted Access</v>
      </c>
    </row>
    <row r="2996" spans="1:6" hidden="1" x14ac:dyDescent="0.25">
      <c r="A2996" s="2">
        <v>62</v>
      </c>
      <c r="B2996" s="2">
        <v>3</v>
      </c>
      <c r="C2996" s="2">
        <v>2</v>
      </c>
      <c r="D2996" s="2">
        <v>19</v>
      </c>
      <c r="E2996" s="2">
        <v>6.1403800000000001E-2</v>
      </c>
      <c r="F2996" t="str">
        <f t="shared" si="46"/>
        <v>Rural Unrestricted Access</v>
      </c>
    </row>
    <row r="2997" spans="1:6" hidden="1" x14ac:dyDescent="0.25">
      <c r="A2997" s="2">
        <v>62</v>
      </c>
      <c r="B2997" s="2">
        <v>3</v>
      </c>
      <c r="C2997" s="2">
        <v>2</v>
      </c>
      <c r="D2997" s="2">
        <v>20</v>
      </c>
      <c r="E2997" s="2">
        <v>5.0504300000000002E-2</v>
      </c>
      <c r="F2997" t="str">
        <f t="shared" si="46"/>
        <v>Rural Unrestricted Access</v>
      </c>
    </row>
    <row r="2998" spans="1:6" hidden="1" x14ac:dyDescent="0.25">
      <c r="A2998" s="2">
        <v>62</v>
      </c>
      <c r="B2998" s="2">
        <v>3</v>
      </c>
      <c r="C2998" s="2">
        <v>2</v>
      </c>
      <c r="D2998" s="2">
        <v>21</v>
      </c>
      <c r="E2998" s="2">
        <v>4.1207199999999999E-2</v>
      </c>
      <c r="F2998" t="str">
        <f t="shared" si="46"/>
        <v>Rural Unrestricted Access</v>
      </c>
    </row>
    <row r="2999" spans="1:6" hidden="1" x14ac:dyDescent="0.25">
      <c r="A2999" s="2">
        <v>62</v>
      </c>
      <c r="B2999" s="2">
        <v>3</v>
      </c>
      <c r="C2999" s="2">
        <v>2</v>
      </c>
      <c r="D2999" s="2">
        <v>22</v>
      </c>
      <c r="E2999" s="2">
        <v>3.3637300000000002E-2</v>
      </c>
      <c r="F2999" t="str">
        <f t="shared" si="46"/>
        <v>Rural Unrestricted Access</v>
      </c>
    </row>
    <row r="3000" spans="1:6" hidden="1" x14ac:dyDescent="0.25">
      <c r="A3000" s="2">
        <v>62</v>
      </c>
      <c r="B3000" s="2">
        <v>3</v>
      </c>
      <c r="C3000" s="2">
        <v>2</v>
      </c>
      <c r="D3000" s="2">
        <v>23</v>
      </c>
      <c r="E3000" s="2">
        <v>2.6224299999999999E-2</v>
      </c>
      <c r="F3000" t="str">
        <f t="shared" si="46"/>
        <v>Rural Unrestricted Access</v>
      </c>
    </row>
    <row r="3001" spans="1:6" hidden="1" x14ac:dyDescent="0.25">
      <c r="A3001" s="2">
        <v>62</v>
      </c>
      <c r="B3001" s="2">
        <v>3</v>
      </c>
      <c r="C3001" s="2">
        <v>2</v>
      </c>
      <c r="D3001" s="2">
        <v>24</v>
      </c>
      <c r="E3001" s="2">
        <v>1.9166599999999999E-2</v>
      </c>
      <c r="F3001" t="str">
        <f t="shared" si="46"/>
        <v>Rural Unrestricted Access</v>
      </c>
    </row>
    <row r="3002" spans="1:6" hidden="1" x14ac:dyDescent="0.25">
      <c r="A3002" s="2">
        <v>62</v>
      </c>
      <c r="B3002" s="2">
        <v>3</v>
      </c>
      <c r="C3002" s="2">
        <v>5</v>
      </c>
      <c r="D3002" s="2">
        <v>1</v>
      </c>
      <c r="E3002" s="2">
        <v>1.07741E-2</v>
      </c>
      <c r="F3002" t="str">
        <f t="shared" si="46"/>
        <v>Rural Unrestricted Access</v>
      </c>
    </row>
    <row r="3003" spans="1:6" hidden="1" x14ac:dyDescent="0.25">
      <c r="A3003" s="2">
        <v>62</v>
      </c>
      <c r="B3003" s="2">
        <v>3</v>
      </c>
      <c r="C3003" s="2">
        <v>5</v>
      </c>
      <c r="D3003" s="2">
        <v>2</v>
      </c>
      <c r="E3003" s="2">
        <v>7.6437600000000003E-3</v>
      </c>
      <c r="F3003" t="str">
        <f t="shared" si="46"/>
        <v>Rural Unrestricted Access</v>
      </c>
    </row>
    <row r="3004" spans="1:6" hidden="1" x14ac:dyDescent="0.25">
      <c r="A3004" s="2">
        <v>62</v>
      </c>
      <c r="B3004" s="2">
        <v>3</v>
      </c>
      <c r="C3004" s="2">
        <v>5</v>
      </c>
      <c r="D3004" s="2">
        <v>3</v>
      </c>
      <c r="E3004" s="2">
        <v>6.5464099999999999E-3</v>
      </c>
      <c r="F3004" t="str">
        <f t="shared" si="46"/>
        <v>Rural Unrestricted Access</v>
      </c>
    </row>
    <row r="3005" spans="1:6" hidden="1" x14ac:dyDescent="0.25">
      <c r="A3005" s="2">
        <v>62</v>
      </c>
      <c r="B3005" s="2">
        <v>3</v>
      </c>
      <c r="C3005" s="2">
        <v>5</v>
      </c>
      <c r="D3005" s="2">
        <v>4</v>
      </c>
      <c r="E3005" s="2">
        <v>6.6348600000000002E-3</v>
      </c>
      <c r="F3005" t="str">
        <f t="shared" si="46"/>
        <v>Rural Unrestricted Access</v>
      </c>
    </row>
    <row r="3006" spans="1:6" hidden="1" x14ac:dyDescent="0.25">
      <c r="A3006" s="2">
        <v>62</v>
      </c>
      <c r="B3006" s="2">
        <v>3</v>
      </c>
      <c r="C3006" s="2">
        <v>5</v>
      </c>
      <c r="D3006" s="2">
        <v>5</v>
      </c>
      <c r="E3006" s="2">
        <v>9.5399899999999999E-3</v>
      </c>
      <c r="F3006" t="str">
        <f t="shared" si="46"/>
        <v>Rural Unrestricted Access</v>
      </c>
    </row>
    <row r="3007" spans="1:6" hidden="1" x14ac:dyDescent="0.25">
      <c r="A3007" s="2">
        <v>62</v>
      </c>
      <c r="B3007" s="2">
        <v>3</v>
      </c>
      <c r="C3007" s="2">
        <v>5</v>
      </c>
      <c r="D3007" s="2">
        <v>6</v>
      </c>
      <c r="E3007" s="2">
        <v>2.0055099999999999E-2</v>
      </c>
      <c r="F3007" t="str">
        <f t="shared" si="46"/>
        <v>Rural Unrestricted Access</v>
      </c>
    </row>
    <row r="3008" spans="1:6" hidden="1" x14ac:dyDescent="0.25">
      <c r="A3008" s="2">
        <v>62</v>
      </c>
      <c r="B3008" s="2">
        <v>3</v>
      </c>
      <c r="C3008" s="2">
        <v>5</v>
      </c>
      <c r="D3008" s="2">
        <v>7</v>
      </c>
      <c r="E3008" s="2">
        <v>4.1029499999999997E-2</v>
      </c>
      <c r="F3008" t="str">
        <f t="shared" si="46"/>
        <v>Rural Unrestricted Access</v>
      </c>
    </row>
    <row r="3009" spans="1:6" hidden="1" x14ac:dyDescent="0.25">
      <c r="A3009" s="2">
        <v>62</v>
      </c>
      <c r="B3009" s="2">
        <v>3</v>
      </c>
      <c r="C3009" s="2">
        <v>5</v>
      </c>
      <c r="D3009" s="2">
        <v>8</v>
      </c>
      <c r="E3009" s="2">
        <v>5.7972200000000002E-2</v>
      </c>
      <c r="F3009" t="str">
        <f t="shared" si="46"/>
        <v>Rural Unrestricted Access</v>
      </c>
    </row>
    <row r="3010" spans="1:6" hidden="1" x14ac:dyDescent="0.25">
      <c r="A3010" s="2">
        <v>62</v>
      </c>
      <c r="B3010" s="2">
        <v>3</v>
      </c>
      <c r="C3010" s="2">
        <v>5</v>
      </c>
      <c r="D3010" s="2">
        <v>9</v>
      </c>
      <c r="E3010" s="2">
        <v>5.3471100000000001E-2</v>
      </c>
      <c r="F3010" t="str">
        <f t="shared" ref="F3010:F3073" si="47">IF(B3010=$G$2,$H$2,IF(B3010=$G$3,$H$3,IF(B3010=$G$4,$H$4,IF(B3010=$G$5,$H$5,IF(B3010=$G$6,$H$6,"other")))))</f>
        <v>Rural Unrestricted Access</v>
      </c>
    </row>
    <row r="3011" spans="1:6" hidden="1" x14ac:dyDescent="0.25">
      <c r="A3011" s="2">
        <v>62</v>
      </c>
      <c r="B3011" s="2">
        <v>3</v>
      </c>
      <c r="C3011" s="2">
        <v>5</v>
      </c>
      <c r="D3011" s="2">
        <v>10</v>
      </c>
      <c r="E3011" s="2">
        <v>5.2547799999999999E-2</v>
      </c>
      <c r="F3011" t="str">
        <f t="shared" si="47"/>
        <v>Rural Unrestricted Access</v>
      </c>
    </row>
    <row r="3012" spans="1:6" hidden="1" x14ac:dyDescent="0.25">
      <c r="A3012" s="2">
        <v>62</v>
      </c>
      <c r="B3012" s="2">
        <v>3</v>
      </c>
      <c r="C3012" s="2">
        <v>5</v>
      </c>
      <c r="D3012" s="2">
        <v>11</v>
      </c>
      <c r="E3012" s="2">
        <v>5.5060699999999997E-2</v>
      </c>
      <c r="F3012" t="str">
        <f t="shared" si="47"/>
        <v>Rural Unrestricted Access</v>
      </c>
    </row>
    <row r="3013" spans="1:6" hidden="1" x14ac:dyDescent="0.25">
      <c r="A3013" s="2">
        <v>62</v>
      </c>
      <c r="B3013" s="2">
        <v>3</v>
      </c>
      <c r="C3013" s="2">
        <v>5</v>
      </c>
      <c r="D3013" s="2">
        <v>12</v>
      </c>
      <c r="E3013" s="2">
        <v>5.7674099999999999E-2</v>
      </c>
      <c r="F3013" t="str">
        <f t="shared" si="47"/>
        <v>Rural Unrestricted Access</v>
      </c>
    </row>
    <row r="3014" spans="1:6" hidden="1" x14ac:dyDescent="0.25">
      <c r="A3014" s="2">
        <v>62</v>
      </c>
      <c r="B3014" s="2">
        <v>3</v>
      </c>
      <c r="C3014" s="2">
        <v>5</v>
      </c>
      <c r="D3014" s="2">
        <v>13</v>
      </c>
      <c r="E3014" s="2">
        <v>5.9142899999999998E-2</v>
      </c>
      <c r="F3014" t="str">
        <f t="shared" si="47"/>
        <v>Rural Unrestricted Access</v>
      </c>
    </row>
    <row r="3015" spans="1:6" hidden="1" x14ac:dyDescent="0.25">
      <c r="A3015" s="2">
        <v>62</v>
      </c>
      <c r="B3015" s="2">
        <v>3</v>
      </c>
      <c r="C3015" s="2">
        <v>5</v>
      </c>
      <c r="D3015" s="2">
        <v>14</v>
      </c>
      <c r="E3015" s="2">
        <v>6.0801899999999999E-2</v>
      </c>
      <c r="F3015" t="str">
        <f t="shared" si="47"/>
        <v>Rural Unrestricted Access</v>
      </c>
    </row>
    <row r="3016" spans="1:6" hidden="1" x14ac:dyDescent="0.25">
      <c r="A3016" s="2">
        <v>62</v>
      </c>
      <c r="B3016" s="2">
        <v>3</v>
      </c>
      <c r="C3016" s="2">
        <v>5</v>
      </c>
      <c r="D3016" s="2">
        <v>15</v>
      </c>
      <c r="E3016" s="2">
        <v>6.5298499999999995E-2</v>
      </c>
      <c r="F3016" t="str">
        <f t="shared" si="47"/>
        <v>Rural Unrestricted Access</v>
      </c>
    </row>
    <row r="3017" spans="1:6" hidden="1" x14ac:dyDescent="0.25">
      <c r="A3017" s="2">
        <v>62</v>
      </c>
      <c r="B3017" s="2">
        <v>3</v>
      </c>
      <c r="C3017" s="2">
        <v>5</v>
      </c>
      <c r="D3017" s="2">
        <v>16</v>
      </c>
      <c r="E3017" s="2">
        <v>7.2608199999999998E-2</v>
      </c>
      <c r="F3017" t="str">
        <f t="shared" si="47"/>
        <v>Rural Unrestricted Access</v>
      </c>
    </row>
    <row r="3018" spans="1:6" hidden="1" x14ac:dyDescent="0.25">
      <c r="A3018" s="2">
        <v>62</v>
      </c>
      <c r="B3018" s="2">
        <v>3</v>
      </c>
      <c r="C3018" s="2">
        <v>5</v>
      </c>
      <c r="D3018" s="2">
        <v>17</v>
      </c>
      <c r="E3018" s="2">
        <v>7.7381699999999998E-2</v>
      </c>
      <c r="F3018" t="str">
        <f t="shared" si="47"/>
        <v>Rural Unrestricted Access</v>
      </c>
    </row>
    <row r="3019" spans="1:6" hidden="1" x14ac:dyDescent="0.25">
      <c r="A3019" s="2">
        <v>62</v>
      </c>
      <c r="B3019" s="2">
        <v>3</v>
      </c>
      <c r="C3019" s="2">
        <v>5</v>
      </c>
      <c r="D3019" s="2">
        <v>18</v>
      </c>
      <c r="E3019" s="2">
        <v>7.5481599999999996E-2</v>
      </c>
      <c r="F3019" t="str">
        <f t="shared" si="47"/>
        <v>Rural Unrestricted Access</v>
      </c>
    </row>
    <row r="3020" spans="1:6" hidden="1" x14ac:dyDescent="0.25">
      <c r="A3020" s="2">
        <v>62</v>
      </c>
      <c r="B3020" s="2">
        <v>3</v>
      </c>
      <c r="C3020" s="2">
        <v>5</v>
      </c>
      <c r="D3020" s="2">
        <v>19</v>
      </c>
      <c r="E3020" s="2">
        <v>5.8705899999999998E-2</v>
      </c>
      <c r="F3020" t="str">
        <f t="shared" si="47"/>
        <v>Rural Unrestricted Access</v>
      </c>
    </row>
    <row r="3021" spans="1:6" hidden="1" x14ac:dyDescent="0.25">
      <c r="A3021" s="2">
        <v>62</v>
      </c>
      <c r="B3021" s="2">
        <v>3</v>
      </c>
      <c r="C3021" s="2">
        <v>5</v>
      </c>
      <c r="D3021" s="2">
        <v>20</v>
      </c>
      <c r="E3021" s="2">
        <v>4.3986400000000002E-2</v>
      </c>
      <c r="F3021" t="str">
        <f t="shared" si="47"/>
        <v>Rural Unrestricted Access</v>
      </c>
    </row>
    <row r="3022" spans="1:6" hidden="1" x14ac:dyDescent="0.25">
      <c r="A3022" s="2">
        <v>62</v>
      </c>
      <c r="B3022" s="2">
        <v>3</v>
      </c>
      <c r="C3022" s="2">
        <v>5</v>
      </c>
      <c r="D3022" s="2">
        <v>21</v>
      </c>
      <c r="E3022" s="2">
        <v>3.5730900000000003E-2</v>
      </c>
      <c r="F3022" t="str">
        <f t="shared" si="47"/>
        <v>Rural Unrestricted Access</v>
      </c>
    </row>
    <row r="3023" spans="1:6" hidden="1" x14ac:dyDescent="0.25">
      <c r="A3023" s="2">
        <v>62</v>
      </c>
      <c r="B3023" s="2">
        <v>3</v>
      </c>
      <c r="C3023" s="2">
        <v>5</v>
      </c>
      <c r="D3023" s="2">
        <v>22</v>
      </c>
      <c r="E3023" s="2">
        <v>3.0742800000000001E-2</v>
      </c>
      <c r="F3023" t="str">
        <f t="shared" si="47"/>
        <v>Rural Unrestricted Access</v>
      </c>
    </row>
    <row r="3024" spans="1:6" hidden="1" x14ac:dyDescent="0.25">
      <c r="A3024" s="2">
        <v>62</v>
      </c>
      <c r="B3024" s="2">
        <v>3</v>
      </c>
      <c r="C3024" s="2">
        <v>5</v>
      </c>
      <c r="D3024" s="2">
        <v>23</v>
      </c>
      <c r="E3024" s="2">
        <v>2.3852100000000001E-2</v>
      </c>
      <c r="F3024" t="str">
        <f t="shared" si="47"/>
        <v>Rural Unrestricted Access</v>
      </c>
    </row>
    <row r="3025" spans="1:6" hidden="1" x14ac:dyDescent="0.25">
      <c r="A3025" s="2">
        <v>62</v>
      </c>
      <c r="B3025" s="2">
        <v>3</v>
      </c>
      <c r="C3025" s="2">
        <v>5</v>
      </c>
      <c r="D3025" s="2">
        <v>24</v>
      </c>
      <c r="E3025" s="2">
        <v>1.7317699999999998E-2</v>
      </c>
      <c r="F3025" t="str">
        <f t="shared" si="47"/>
        <v>Rural Unrestricted Access</v>
      </c>
    </row>
    <row r="3026" spans="1:6" hidden="1" x14ac:dyDescent="0.25">
      <c r="A3026" s="2">
        <v>62</v>
      </c>
      <c r="B3026" s="2">
        <v>4</v>
      </c>
      <c r="C3026" s="2">
        <v>2</v>
      </c>
      <c r="D3026" s="2">
        <v>1</v>
      </c>
      <c r="E3026" s="2">
        <v>2.1473900000000001E-2</v>
      </c>
      <c r="F3026" t="str">
        <f t="shared" si="47"/>
        <v>Urban Restricted Access</v>
      </c>
    </row>
    <row r="3027" spans="1:6" hidden="1" x14ac:dyDescent="0.25">
      <c r="A3027" s="2">
        <v>62</v>
      </c>
      <c r="B3027" s="2">
        <v>4</v>
      </c>
      <c r="C3027" s="2">
        <v>2</v>
      </c>
      <c r="D3027" s="2">
        <v>2</v>
      </c>
      <c r="E3027" s="2">
        <v>1.44428E-2</v>
      </c>
      <c r="F3027" t="str">
        <f t="shared" si="47"/>
        <v>Urban Restricted Access</v>
      </c>
    </row>
    <row r="3028" spans="1:6" hidden="1" x14ac:dyDescent="0.25">
      <c r="A3028" s="2">
        <v>62</v>
      </c>
      <c r="B3028" s="2">
        <v>4</v>
      </c>
      <c r="C3028" s="2">
        <v>2</v>
      </c>
      <c r="D3028" s="2">
        <v>3</v>
      </c>
      <c r="E3028" s="2">
        <v>1.09684E-2</v>
      </c>
      <c r="F3028" t="str">
        <f t="shared" si="47"/>
        <v>Urban Restricted Access</v>
      </c>
    </row>
    <row r="3029" spans="1:6" hidden="1" x14ac:dyDescent="0.25">
      <c r="A3029" s="2">
        <v>62</v>
      </c>
      <c r="B3029" s="2">
        <v>4</v>
      </c>
      <c r="C3029" s="2">
        <v>2</v>
      </c>
      <c r="D3029" s="2">
        <v>4</v>
      </c>
      <c r="E3029" s="2">
        <v>7.4945100000000002E-3</v>
      </c>
      <c r="F3029" t="str">
        <f t="shared" si="47"/>
        <v>Urban Restricted Access</v>
      </c>
    </row>
    <row r="3030" spans="1:6" hidden="1" x14ac:dyDescent="0.25">
      <c r="A3030" s="2">
        <v>62</v>
      </c>
      <c r="B3030" s="2">
        <v>4</v>
      </c>
      <c r="C3030" s="2">
        <v>2</v>
      </c>
      <c r="D3030" s="2">
        <v>5</v>
      </c>
      <c r="E3030" s="2">
        <v>6.8385499999999997E-3</v>
      </c>
      <c r="F3030" t="str">
        <f t="shared" si="47"/>
        <v>Urban Restricted Access</v>
      </c>
    </row>
    <row r="3031" spans="1:6" hidden="1" x14ac:dyDescent="0.25">
      <c r="A3031" s="2">
        <v>62</v>
      </c>
      <c r="B3031" s="2">
        <v>4</v>
      </c>
      <c r="C3031" s="2">
        <v>2</v>
      </c>
      <c r="D3031" s="2">
        <v>6</v>
      </c>
      <c r="E3031" s="2">
        <v>1.03588E-2</v>
      </c>
      <c r="F3031" t="str">
        <f t="shared" si="47"/>
        <v>Urban Restricted Access</v>
      </c>
    </row>
    <row r="3032" spans="1:6" hidden="1" x14ac:dyDescent="0.25">
      <c r="A3032" s="2">
        <v>62</v>
      </c>
      <c r="B3032" s="2">
        <v>4</v>
      </c>
      <c r="C3032" s="2">
        <v>2</v>
      </c>
      <c r="D3032" s="2">
        <v>7</v>
      </c>
      <c r="E3032" s="2">
        <v>1.84304E-2</v>
      </c>
      <c r="F3032" t="str">
        <f t="shared" si="47"/>
        <v>Urban Restricted Access</v>
      </c>
    </row>
    <row r="3033" spans="1:6" hidden="1" x14ac:dyDescent="0.25">
      <c r="A3033" s="2">
        <v>62</v>
      </c>
      <c r="B3033" s="2">
        <v>4</v>
      </c>
      <c r="C3033" s="2">
        <v>2</v>
      </c>
      <c r="D3033" s="2">
        <v>8</v>
      </c>
      <c r="E3033" s="2">
        <v>2.6811700000000001E-2</v>
      </c>
      <c r="F3033" t="str">
        <f t="shared" si="47"/>
        <v>Urban Restricted Access</v>
      </c>
    </row>
    <row r="3034" spans="1:6" hidden="1" x14ac:dyDescent="0.25">
      <c r="A3034" s="2">
        <v>62</v>
      </c>
      <c r="B3034" s="2">
        <v>4</v>
      </c>
      <c r="C3034" s="2">
        <v>2</v>
      </c>
      <c r="D3034" s="2">
        <v>9</v>
      </c>
      <c r="E3034" s="2">
        <v>3.6385199999999999E-2</v>
      </c>
      <c r="F3034" t="str">
        <f t="shared" si="47"/>
        <v>Urban Restricted Access</v>
      </c>
    </row>
    <row r="3035" spans="1:6" hidden="1" x14ac:dyDescent="0.25">
      <c r="A3035" s="2">
        <v>62</v>
      </c>
      <c r="B3035" s="2">
        <v>4</v>
      </c>
      <c r="C3035" s="2">
        <v>2</v>
      </c>
      <c r="D3035" s="2">
        <v>10</v>
      </c>
      <c r="E3035" s="2">
        <v>4.7540699999999998E-2</v>
      </c>
      <c r="F3035" t="str">
        <f t="shared" si="47"/>
        <v>Urban Restricted Access</v>
      </c>
    </row>
    <row r="3036" spans="1:6" hidden="1" x14ac:dyDescent="0.25">
      <c r="A3036" s="2">
        <v>62</v>
      </c>
      <c r="B3036" s="2">
        <v>4</v>
      </c>
      <c r="C3036" s="2">
        <v>2</v>
      </c>
      <c r="D3036" s="2">
        <v>11</v>
      </c>
      <c r="E3036" s="2">
        <v>5.7466400000000001E-2</v>
      </c>
      <c r="F3036" t="str">
        <f t="shared" si="47"/>
        <v>Urban Restricted Access</v>
      </c>
    </row>
    <row r="3037" spans="1:6" hidden="1" x14ac:dyDescent="0.25">
      <c r="A3037" s="2">
        <v>62</v>
      </c>
      <c r="B3037" s="2">
        <v>4</v>
      </c>
      <c r="C3037" s="2">
        <v>2</v>
      </c>
      <c r="D3037" s="2">
        <v>12</v>
      </c>
      <c r="E3037" s="2">
        <v>6.50786E-2</v>
      </c>
      <c r="F3037" t="str">
        <f t="shared" si="47"/>
        <v>Urban Restricted Access</v>
      </c>
    </row>
    <row r="3038" spans="1:6" hidden="1" x14ac:dyDescent="0.25">
      <c r="A3038" s="2">
        <v>62</v>
      </c>
      <c r="B3038" s="2">
        <v>4</v>
      </c>
      <c r="C3038" s="2">
        <v>2</v>
      </c>
      <c r="D3038" s="2">
        <v>13</v>
      </c>
      <c r="E3038" s="2">
        <v>7.1322800000000006E-2</v>
      </c>
      <c r="F3038" t="str">
        <f t="shared" si="47"/>
        <v>Urban Restricted Access</v>
      </c>
    </row>
    <row r="3039" spans="1:6" hidden="1" x14ac:dyDescent="0.25">
      <c r="A3039" s="2">
        <v>62</v>
      </c>
      <c r="B3039" s="2">
        <v>4</v>
      </c>
      <c r="C3039" s="2">
        <v>2</v>
      </c>
      <c r="D3039" s="2">
        <v>14</v>
      </c>
      <c r="E3039" s="2">
        <v>7.1491700000000005E-2</v>
      </c>
      <c r="F3039" t="str">
        <f t="shared" si="47"/>
        <v>Urban Restricted Access</v>
      </c>
    </row>
    <row r="3040" spans="1:6" hidden="1" x14ac:dyDescent="0.25">
      <c r="A3040" s="2">
        <v>62</v>
      </c>
      <c r="B3040" s="2">
        <v>4</v>
      </c>
      <c r="C3040" s="2">
        <v>2</v>
      </c>
      <c r="D3040" s="2">
        <v>15</v>
      </c>
      <c r="E3040" s="2">
        <v>7.1722599999999997E-2</v>
      </c>
      <c r="F3040" t="str">
        <f t="shared" si="47"/>
        <v>Urban Restricted Access</v>
      </c>
    </row>
    <row r="3041" spans="1:6" hidden="1" x14ac:dyDescent="0.25">
      <c r="A3041" s="2">
        <v>62</v>
      </c>
      <c r="B3041" s="2">
        <v>4</v>
      </c>
      <c r="C3041" s="2">
        <v>2</v>
      </c>
      <c r="D3041" s="2">
        <v>16</v>
      </c>
      <c r="E3041" s="2">
        <v>7.2006100000000003E-2</v>
      </c>
      <c r="F3041" t="str">
        <f t="shared" si="47"/>
        <v>Urban Restricted Access</v>
      </c>
    </row>
    <row r="3042" spans="1:6" hidden="1" x14ac:dyDescent="0.25">
      <c r="A3042" s="2">
        <v>62</v>
      </c>
      <c r="B3042" s="2">
        <v>4</v>
      </c>
      <c r="C3042" s="2">
        <v>2</v>
      </c>
      <c r="D3042" s="2">
        <v>17</v>
      </c>
      <c r="E3042" s="2">
        <v>7.1148699999999995E-2</v>
      </c>
      <c r="F3042" t="str">
        <f t="shared" si="47"/>
        <v>Urban Restricted Access</v>
      </c>
    </row>
    <row r="3043" spans="1:6" hidden="1" x14ac:dyDescent="0.25">
      <c r="A3043" s="2">
        <v>62</v>
      </c>
      <c r="B3043" s="2">
        <v>4</v>
      </c>
      <c r="C3043" s="2">
        <v>2</v>
      </c>
      <c r="D3043" s="2">
        <v>18</v>
      </c>
      <c r="E3043" s="2">
        <v>6.7887400000000001E-2</v>
      </c>
      <c r="F3043" t="str">
        <f t="shared" si="47"/>
        <v>Urban Restricted Access</v>
      </c>
    </row>
    <row r="3044" spans="1:6" hidden="1" x14ac:dyDescent="0.25">
      <c r="A3044" s="2">
        <v>62</v>
      </c>
      <c r="B3044" s="2">
        <v>4</v>
      </c>
      <c r="C3044" s="2">
        <v>2</v>
      </c>
      <c r="D3044" s="2">
        <v>19</v>
      </c>
      <c r="E3044" s="2">
        <v>6.1771800000000002E-2</v>
      </c>
      <c r="F3044" t="str">
        <f t="shared" si="47"/>
        <v>Urban Restricted Access</v>
      </c>
    </row>
    <row r="3045" spans="1:6" hidden="1" x14ac:dyDescent="0.25">
      <c r="A3045" s="2">
        <v>62</v>
      </c>
      <c r="B3045" s="2">
        <v>4</v>
      </c>
      <c r="C3045" s="2">
        <v>2</v>
      </c>
      <c r="D3045" s="2">
        <v>20</v>
      </c>
      <c r="E3045" s="2">
        <v>5.1688199999999997E-2</v>
      </c>
      <c r="F3045" t="str">
        <f t="shared" si="47"/>
        <v>Urban Restricted Access</v>
      </c>
    </row>
    <row r="3046" spans="1:6" hidden="1" x14ac:dyDescent="0.25">
      <c r="A3046" s="2">
        <v>62</v>
      </c>
      <c r="B3046" s="2">
        <v>4</v>
      </c>
      <c r="C3046" s="2">
        <v>2</v>
      </c>
      <c r="D3046" s="2">
        <v>21</v>
      </c>
      <c r="E3046" s="2">
        <v>4.2865800000000003E-2</v>
      </c>
      <c r="F3046" t="str">
        <f t="shared" si="47"/>
        <v>Urban Restricted Access</v>
      </c>
    </row>
    <row r="3047" spans="1:6" hidden="1" x14ac:dyDescent="0.25">
      <c r="A3047" s="2">
        <v>62</v>
      </c>
      <c r="B3047" s="2">
        <v>4</v>
      </c>
      <c r="C3047" s="2">
        <v>2</v>
      </c>
      <c r="D3047" s="2">
        <v>22</v>
      </c>
      <c r="E3047" s="2">
        <v>3.80302E-2</v>
      </c>
      <c r="F3047" t="str">
        <f t="shared" si="47"/>
        <v>Urban Restricted Access</v>
      </c>
    </row>
    <row r="3048" spans="1:6" hidden="1" x14ac:dyDescent="0.25">
      <c r="A3048" s="2">
        <v>62</v>
      </c>
      <c r="B3048" s="2">
        <v>4</v>
      </c>
      <c r="C3048" s="2">
        <v>2</v>
      </c>
      <c r="D3048" s="2">
        <v>23</v>
      </c>
      <c r="E3048" s="2">
        <v>3.2207199999999998E-2</v>
      </c>
      <c r="F3048" t="str">
        <f t="shared" si="47"/>
        <v>Urban Restricted Access</v>
      </c>
    </row>
    <row r="3049" spans="1:6" hidden="1" x14ac:dyDescent="0.25">
      <c r="A3049" s="2">
        <v>62</v>
      </c>
      <c r="B3049" s="2">
        <v>4</v>
      </c>
      <c r="C3049" s="2">
        <v>2</v>
      </c>
      <c r="D3049" s="2">
        <v>24</v>
      </c>
      <c r="E3049" s="2">
        <v>2.4567700000000001E-2</v>
      </c>
      <c r="F3049" t="str">
        <f t="shared" si="47"/>
        <v>Urban Restricted Access</v>
      </c>
    </row>
    <row r="3050" spans="1:6" hidden="1" x14ac:dyDescent="0.25">
      <c r="A3050" s="2">
        <v>62</v>
      </c>
      <c r="B3050" s="2">
        <v>4</v>
      </c>
      <c r="C3050" s="2">
        <v>5</v>
      </c>
      <c r="D3050" s="2">
        <v>1</v>
      </c>
      <c r="E3050" s="2">
        <v>9.8621100000000003E-3</v>
      </c>
      <c r="F3050" t="str">
        <f t="shared" si="47"/>
        <v>Urban Restricted Access</v>
      </c>
    </row>
    <row r="3051" spans="1:6" hidden="1" x14ac:dyDescent="0.25">
      <c r="A3051" s="2">
        <v>62</v>
      </c>
      <c r="B3051" s="2">
        <v>4</v>
      </c>
      <c r="C3051" s="2">
        <v>5</v>
      </c>
      <c r="D3051" s="2">
        <v>2</v>
      </c>
      <c r="E3051" s="2">
        <v>6.2724800000000004E-3</v>
      </c>
      <c r="F3051" t="str">
        <f t="shared" si="47"/>
        <v>Urban Restricted Access</v>
      </c>
    </row>
    <row r="3052" spans="1:6" hidden="1" x14ac:dyDescent="0.25">
      <c r="A3052" s="2">
        <v>62</v>
      </c>
      <c r="B3052" s="2">
        <v>4</v>
      </c>
      <c r="C3052" s="2">
        <v>5</v>
      </c>
      <c r="D3052" s="2">
        <v>3</v>
      </c>
      <c r="E3052" s="2">
        <v>5.0576700000000002E-3</v>
      </c>
      <c r="F3052" t="str">
        <f t="shared" si="47"/>
        <v>Urban Restricted Access</v>
      </c>
    </row>
    <row r="3053" spans="1:6" hidden="1" x14ac:dyDescent="0.25">
      <c r="A3053" s="2">
        <v>62</v>
      </c>
      <c r="B3053" s="2">
        <v>4</v>
      </c>
      <c r="C3053" s="2">
        <v>5</v>
      </c>
      <c r="D3053" s="2">
        <v>4</v>
      </c>
      <c r="E3053" s="2">
        <v>4.6668600000000001E-3</v>
      </c>
      <c r="F3053" t="str">
        <f t="shared" si="47"/>
        <v>Urban Restricted Access</v>
      </c>
    </row>
    <row r="3054" spans="1:6" hidden="1" x14ac:dyDescent="0.25">
      <c r="A3054" s="2">
        <v>62</v>
      </c>
      <c r="B3054" s="2">
        <v>4</v>
      </c>
      <c r="C3054" s="2">
        <v>5</v>
      </c>
      <c r="D3054" s="2">
        <v>5</v>
      </c>
      <c r="E3054" s="2">
        <v>6.9946899999999996E-3</v>
      </c>
      <c r="F3054" t="str">
        <f t="shared" si="47"/>
        <v>Urban Restricted Access</v>
      </c>
    </row>
    <row r="3055" spans="1:6" hidden="1" x14ac:dyDescent="0.25">
      <c r="A3055" s="2">
        <v>62</v>
      </c>
      <c r="B3055" s="2">
        <v>4</v>
      </c>
      <c r="C3055" s="2">
        <v>5</v>
      </c>
      <c r="D3055" s="2">
        <v>6</v>
      </c>
      <c r="E3055" s="2">
        <v>1.8494E-2</v>
      </c>
      <c r="F3055" t="str">
        <f t="shared" si="47"/>
        <v>Urban Restricted Access</v>
      </c>
    </row>
    <row r="3056" spans="1:6" hidden="1" x14ac:dyDescent="0.25">
      <c r="A3056" s="2">
        <v>62</v>
      </c>
      <c r="B3056" s="2">
        <v>4</v>
      </c>
      <c r="C3056" s="2">
        <v>5</v>
      </c>
      <c r="D3056" s="2">
        <v>7</v>
      </c>
      <c r="E3056" s="2">
        <v>4.5956499999999997E-2</v>
      </c>
      <c r="F3056" t="str">
        <f t="shared" si="47"/>
        <v>Urban Restricted Access</v>
      </c>
    </row>
    <row r="3057" spans="1:6" hidden="1" x14ac:dyDescent="0.25">
      <c r="A3057" s="2">
        <v>62</v>
      </c>
      <c r="B3057" s="2">
        <v>4</v>
      </c>
      <c r="C3057" s="2">
        <v>5</v>
      </c>
      <c r="D3057" s="2">
        <v>8</v>
      </c>
      <c r="E3057" s="2">
        <v>6.9644399999999995E-2</v>
      </c>
      <c r="F3057" t="str">
        <f t="shared" si="47"/>
        <v>Urban Restricted Access</v>
      </c>
    </row>
    <row r="3058" spans="1:6" hidden="1" x14ac:dyDescent="0.25">
      <c r="A3058" s="2">
        <v>62</v>
      </c>
      <c r="B3058" s="2">
        <v>4</v>
      </c>
      <c r="C3058" s="2">
        <v>5</v>
      </c>
      <c r="D3058" s="2">
        <v>9</v>
      </c>
      <c r="E3058" s="2">
        <v>6.0827899999999997E-2</v>
      </c>
      <c r="F3058" t="str">
        <f t="shared" si="47"/>
        <v>Urban Restricted Access</v>
      </c>
    </row>
    <row r="3059" spans="1:6" hidden="1" x14ac:dyDescent="0.25">
      <c r="A3059" s="2">
        <v>62</v>
      </c>
      <c r="B3059" s="2">
        <v>4</v>
      </c>
      <c r="C3059" s="2">
        <v>5</v>
      </c>
      <c r="D3059" s="2">
        <v>10</v>
      </c>
      <c r="E3059" s="2">
        <v>5.0286200000000003E-2</v>
      </c>
      <c r="F3059" t="str">
        <f t="shared" si="47"/>
        <v>Urban Restricted Access</v>
      </c>
    </row>
    <row r="3060" spans="1:6" hidden="1" x14ac:dyDescent="0.25">
      <c r="A3060" s="2">
        <v>62</v>
      </c>
      <c r="B3060" s="2">
        <v>4</v>
      </c>
      <c r="C3060" s="2">
        <v>5</v>
      </c>
      <c r="D3060" s="2">
        <v>11</v>
      </c>
      <c r="E3060" s="2">
        <v>4.9935100000000003E-2</v>
      </c>
      <c r="F3060" t="str">
        <f t="shared" si="47"/>
        <v>Urban Restricted Access</v>
      </c>
    </row>
    <row r="3061" spans="1:6" hidden="1" x14ac:dyDescent="0.25">
      <c r="A3061" s="2">
        <v>62</v>
      </c>
      <c r="B3061" s="2">
        <v>4</v>
      </c>
      <c r="C3061" s="2">
        <v>5</v>
      </c>
      <c r="D3061" s="2">
        <v>12</v>
      </c>
      <c r="E3061" s="2">
        <v>5.4365400000000001E-2</v>
      </c>
      <c r="F3061" t="str">
        <f t="shared" si="47"/>
        <v>Urban Restricted Access</v>
      </c>
    </row>
    <row r="3062" spans="1:6" hidden="1" x14ac:dyDescent="0.25">
      <c r="A3062" s="2">
        <v>62</v>
      </c>
      <c r="B3062" s="2">
        <v>4</v>
      </c>
      <c r="C3062" s="2">
        <v>5</v>
      </c>
      <c r="D3062" s="2">
        <v>13</v>
      </c>
      <c r="E3062" s="2">
        <v>5.7646200000000002E-2</v>
      </c>
      <c r="F3062" t="str">
        <f t="shared" si="47"/>
        <v>Urban Restricted Access</v>
      </c>
    </row>
    <row r="3063" spans="1:6" hidden="1" x14ac:dyDescent="0.25">
      <c r="A3063" s="2">
        <v>62</v>
      </c>
      <c r="B3063" s="2">
        <v>4</v>
      </c>
      <c r="C3063" s="2">
        <v>5</v>
      </c>
      <c r="D3063" s="2">
        <v>14</v>
      </c>
      <c r="E3063" s="2">
        <v>5.8031899999999997E-2</v>
      </c>
      <c r="F3063" t="str">
        <f t="shared" si="47"/>
        <v>Urban Restricted Access</v>
      </c>
    </row>
    <row r="3064" spans="1:6" hidden="1" x14ac:dyDescent="0.25">
      <c r="A3064" s="2">
        <v>62</v>
      </c>
      <c r="B3064" s="2">
        <v>4</v>
      </c>
      <c r="C3064" s="2">
        <v>5</v>
      </c>
      <c r="D3064" s="2">
        <v>15</v>
      </c>
      <c r="E3064" s="2">
        <v>6.2255400000000002E-2</v>
      </c>
      <c r="F3064" t="str">
        <f t="shared" si="47"/>
        <v>Urban Restricted Access</v>
      </c>
    </row>
    <row r="3065" spans="1:6" hidden="1" x14ac:dyDescent="0.25">
      <c r="A3065" s="2">
        <v>62</v>
      </c>
      <c r="B3065" s="2">
        <v>4</v>
      </c>
      <c r="C3065" s="2">
        <v>5</v>
      </c>
      <c r="D3065" s="2">
        <v>16</v>
      </c>
      <c r="E3065" s="2">
        <v>7.1004899999999996E-2</v>
      </c>
      <c r="F3065" t="str">
        <f t="shared" si="47"/>
        <v>Urban Restricted Access</v>
      </c>
    </row>
    <row r="3066" spans="1:6" hidden="1" x14ac:dyDescent="0.25">
      <c r="A3066" s="2">
        <v>62</v>
      </c>
      <c r="B3066" s="2">
        <v>4</v>
      </c>
      <c r="C3066" s="2">
        <v>5</v>
      </c>
      <c r="D3066" s="2">
        <v>17</v>
      </c>
      <c r="E3066" s="2">
        <v>7.6972499999999999E-2</v>
      </c>
      <c r="F3066" t="str">
        <f t="shared" si="47"/>
        <v>Urban Restricted Access</v>
      </c>
    </row>
    <row r="3067" spans="1:6" hidden="1" x14ac:dyDescent="0.25">
      <c r="A3067" s="2">
        <v>62</v>
      </c>
      <c r="B3067" s="2">
        <v>4</v>
      </c>
      <c r="C3067" s="2">
        <v>5</v>
      </c>
      <c r="D3067" s="2">
        <v>18</v>
      </c>
      <c r="E3067" s="2">
        <v>7.7432000000000001E-2</v>
      </c>
      <c r="F3067" t="str">
        <f t="shared" si="47"/>
        <v>Urban Restricted Access</v>
      </c>
    </row>
    <row r="3068" spans="1:6" hidden="1" x14ac:dyDescent="0.25">
      <c r="A3068" s="2">
        <v>62</v>
      </c>
      <c r="B3068" s="2">
        <v>4</v>
      </c>
      <c r="C3068" s="2">
        <v>5</v>
      </c>
      <c r="D3068" s="2">
        <v>19</v>
      </c>
      <c r="E3068" s="2">
        <v>5.9783000000000003E-2</v>
      </c>
      <c r="F3068" t="str">
        <f t="shared" si="47"/>
        <v>Urban Restricted Access</v>
      </c>
    </row>
    <row r="3069" spans="1:6" hidden="1" x14ac:dyDescent="0.25">
      <c r="A3069" s="2">
        <v>62</v>
      </c>
      <c r="B3069" s="2">
        <v>4</v>
      </c>
      <c r="C3069" s="2">
        <v>5</v>
      </c>
      <c r="D3069" s="2">
        <v>20</v>
      </c>
      <c r="E3069" s="2">
        <v>4.4392300000000003E-2</v>
      </c>
      <c r="F3069" t="str">
        <f t="shared" si="47"/>
        <v>Urban Restricted Access</v>
      </c>
    </row>
    <row r="3070" spans="1:6" hidden="1" x14ac:dyDescent="0.25">
      <c r="A3070" s="2">
        <v>62</v>
      </c>
      <c r="B3070" s="2">
        <v>4</v>
      </c>
      <c r="C3070" s="2">
        <v>5</v>
      </c>
      <c r="D3070" s="2">
        <v>21</v>
      </c>
      <c r="E3070" s="2">
        <v>3.54458E-2</v>
      </c>
      <c r="F3070" t="str">
        <f t="shared" si="47"/>
        <v>Urban Restricted Access</v>
      </c>
    </row>
    <row r="3071" spans="1:6" hidden="1" x14ac:dyDescent="0.25">
      <c r="A3071" s="2">
        <v>62</v>
      </c>
      <c r="B3071" s="2">
        <v>4</v>
      </c>
      <c r="C3071" s="2">
        <v>5</v>
      </c>
      <c r="D3071" s="2">
        <v>22</v>
      </c>
      <c r="E3071" s="2">
        <v>3.1823999999999998E-2</v>
      </c>
      <c r="F3071" t="str">
        <f t="shared" si="47"/>
        <v>Urban Restricted Access</v>
      </c>
    </row>
    <row r="3072" spans="1:6" hidden="1" x14ac:dyDescent="0.25">
      <c r="A3072" s="2">
        <v>62</v>
      </c>
      <c r="B3072" s="2">
        <v>4</v>
      </c>
      <c r="C3072" s="2">
        <v>5</v>
      </c>
      <c r="D3072" s="2">
        <v>23</v>
      </c>
      <c r="E3072" s="2">
        <v>2.4941899999999999E-2</v>
      </c>
      <c r="F3072" t="str">
        <f t="shared" si="47"/>
        <v>Urban Restricted Access</v>
      </c>
    </row>
    <row r="3073" spans="1:6" hidden="1" x14ac:dyDescent="0.25">
      <c r="A3073" s="2">
        <v>62</v>
      </c>
      <c r="B3073" s="2">
        <v>4</v>
      </c>
      <c r="C3073" s="2">
        <v>5</v>
      </c>
      <c r="D3073" s="2">
        <v>24</v>
      </c>
      <c r="E3073" s="2">
        <v>1.79068E-2</v>
      </c>
      <c r="F3073" t="str">
        <f t="shared" si="47"/>
        <v>Urban Restricted Access</v>
      </c>
    </row>
    <row r="3074" spans="1:6" hidden="1" x14ac:dyDescent="0.25">
      <c r="A3074" s="2">
        <v>62</v>
      </c>
      <c r="B3074" s="2">
        <v>5</v>
      </c>
      <c r="C3074" s="2">
        <v>2</v>
      </c>
      <c r="D3074" s="2">
        <v>1</v>
      </c>
      <c r="E3074" s="2">
        <v>2.1473900000000001E-2</v>
      </c>
      <c r="F3074" t="str">
        <f t="shared" ref="F3074:F3121" si="48">IF(B3074=$G$2,$H$2,IF(B3074=$G$3,$H$3,IF(B3074=$G$4,$H$4,IF(B3074=$G$5,$H$5,IF(B3074=$G$6,$H$6,"other")))))</f>
        <v>Urban Unrestricted Access</v>
      </c>
    </row>
    <row r="3075" spans="1:6" hidden="1" x14ac:dyDescent="0.25">
      <c r="A3075" s="2">
        <v>62</v>
      </c>
      <c r="B3075" s="2">
        <v>5</v>
      </c>
      <c r="C3075" s="2">
        <v>2</v>
      </c>
      <c r="D3075" s="2">
        <v>2</v>
      </c>
      <c r="E3075" s="2">
        <v>1.44428E-2</v>
      </c>
      <c r="F3075" t="str">
        <f t="shared" si="48"/>
        <v>Urban Unrestricted Access</v>
      </c>
    </row>
    <row r="3076" spans="1:6" hidden="1" x14ac:dyDescent="0.25">
      <c r="A3076" s="2">
        <v>62</v>
      </c>
      <c r="B3076" s="2">
        <v>5</v>
      </c>
      <c r="C3076" s="2">
        <v>2</v>
      </c>
      <c r="D3076" s="2">
        <v>3</v>
      </c>
      <c r="E3076" s="2">
        <v>1.09684E-2</v>
      </c>
      <c r="F3076" t="str">
        <f t="shared" si="48"/>
        <v>Urban Unrestricted Access</v>
      </c>
    </row>
    <row r="3077" spans="1:6" hidden="1" x14ac:dyDescent="0.25">
      <c r="A3077" s="2">
        <v>62</v>
      </c>
      <c r="B3077" s="2">
        <v>5</v>
      </c>
      <c r="C3077" s="2">
        <v>2</v>
      </c>
      <c r="D3077" s="2">
        <v>4</v>
      </c>
      <c r="E3077" s="2">
        <v>7.4945100000000002E-3</v>
      </c>
      <c r="F3077" t="str">
        <f t="shared" si="48"/>
        <v>Urban Unrestricted Access</v>
      </c>
    </row>
    <row r="3078" spans="1:6" hidden="1" x14ac:dyDescent="0.25">
      <c r="A3078" s="2">
        <v>62</v>
      </c>
      <c r="B3078" s="2">
        <v>5</v>
      </c>
      <c r="C3078" s="2">
        <v>2</v>
      </c>
      <c r="D3078" s="2">
        <v>5</v>
      </c>
      <c r="E3078" s="2">
        <v>6.8385499999999997E-3</v>
      </c>
      <c r="F3078" t="str">
        <f t="shared" si="48"/>
        <v>Urban Unrestricted Access</v>
      </c>
    </row>
    <row r="3079" spans="1:6" hidden="1" x14ac:dyDescent="0.25">
      <c r="A3079" s="2">
        <v>62</v>
      </c>
      <c r="B3079" s="2">
        <v>5</v>
      </c>
      <c r="C3079" s="2">
        <v>2</v>
      </c>
      <c r="D3079" s="2">
        <v>6</v>
      </c>
      <c r="E3079" s="2">
        <v>1.03588E-2</v>
      </c>
      <c r="F3079" t="str">
        <f t="shared" si="48"/>
        <v>Urban Unrestricted Access</v>
      </c>
    </row>
    <row r="3080" spans="1:6" hidden="1" x14ac:dyDescent="0.25">
      <c r="A3080" s="2">
        <v>62</v>
      </c>
      <c r="B3080" s="2">
        <v>5</v>
      </c>
      <c r="C3080" s="2">
        <v>2</v>
      </c>
      <c r="D3080" s="2">
        <v>7</v>
      </c>
      <c r="E3080" s="2">
        <v>1.84304E-2</v>
      </c>
      <c r="F3080" t="str">
        <f t="shared" si="48"/>
        <v>Urban Unrestricted Access</v>
      </c>
    </row>
    <row r="3081" spans="1:6" hidden="1" x14ac:dyDescent="0.25">
      <c r="A3081" s="2">
        <v>62</v>
      </c>
      <c r="B3081" s="2">
        <v>5</v>
      </c>
      <c r="C3081" s="2">
        <v>2</v>
      </c>
      <c r="D3081" s="2">
        <v>8</v>
      </c>
      <c r="E3081" s="2">
        <v>2.6811700000000001E-2</v>
      </c>
      <c r="F3081" t="str">
        <f t="shared" si="48"/>
        <v>Urban Unrestricted Access</v>
      </c>
    </row>
    <row r="3082" spans="1:6" hidden="1" x14ac:dyDescent="0.25">
      <c r="A3082" s="2">
        <v>62</v>
      </c>
      <c r="B3082" s="2">
        <v>5</v>
      </c>
      <c r="C3082" s="2">
        <v>2</v>
      </c>
      <c r="D3082" s="2">
        <v>9</v>
      </c>
      <c r="E3082" s="2">
        <v>3.6385199999999999E-2</v>
      </c>
      <c r="F3082" t="str">
        <f t="shared" si="48"/>
        <v>Urban Unrestricted Access</v>
      </c>
    </row>
    <row r="3083" spans="1:6" hidden="1" x14ac:dyDescent="0.25">
      <c r="A3083" s="2">
        <v>62</v>
      </c>
      <c r="B3083" s="2">
        <v>5</v>
      </c>
      <c r="C3083" s="2">
        <v>2</v>
      </c>
      <c r="D3083" s="2">
        <v>10</v>
      </c>
      <c r="E3083" s="2">
        <v>4.7540699999999998E-2</v>
      </c>
      <c r="F3083" t="str">
        <f t="shared" si="48"/>
        <v>Urban Unrestricted Access</v>
      </c>
    </row>
    <row r="3084" spans="1:6" hidden="1" x14ac:dyDescent="0.25">
      <c r="A3084" s="2">
        <v>62</v>
      </c>
      <c r="B3084" s="2">
        <v>5</v>
      </c>
      <c r="C3084" s="2">
        <v>2</v>
      </c>
      <c r="D3084" s="2">
        <v>11</v>
      </c>
      <c r="E3084" s="2">
        <v>5.7466400000000001E-2</v>
      </c>
      <c r="F3084" t="str">
        <f t="shared" si="48"/>
        <v>Urban Unrestricted Access</v>
      </c>
    </row>
    <row r="3085" spans="1:6" hidden="1" x14ac:dyDescent="0.25">
      <c r="A3085" s="2">
        <v>62</v>
      </c>
      <c r="B3085" s="2">
        <v>5</v>
      </c>
      <c r="C3085" s="2">
        <v>2</v>
      </c>
      <c r="D3085" s="2">
        <v>12</v>
      </c>
      <c r="E3085" s="2">
        <v>6.50786E-2</v>
      </c>
      <c r="F3085" t="str">
        <f t="shared" si="48"/>
        <v>Urban Unrestricted Access</v>
      </c>
    </row>
    <row r="3086" spans="1:6" hidden="1" x14ac:dyDescent="0.25">
      <c r="A3086" s="2">
        <v>62</v>
      </c>
      <c r="B3086" s="2">
        <v>5</v>
      </c>
      <c r="C3086" s="2">
        <v>2</v>
      </c>
      <c r="D3086" s="2">
        <v>13</v>
      </c>
      <c r="E3086" s="2">
        <v>7.1322800000000006E-2</v>
      </c>
      <c r="F3086" t="str">
        <f t="shared" si="48"/>
        <v>Urban Unrestricted Access</v>
      </c>
    </row>
    <row r="3087" spans="1:6" hidden="1" x14ac:dyDescent="0.25">
      <c r="A3087" s="2">
        <v>62</v>
      </c>
      <c r="B3087" s="2">
        <v>5</v>
      </c>
      <c r="C3087" s="2">
        <v>2</v>
      </c>
      <c r="D3087" s="2">
        <v>14</v>
      </c>
      <c r="E3087" s="2">
        <v>7.1491700000000005E-2</v>
      </c>
      <c r="F3087" t="str">
        <f t="shared" si="48"/>
        <v>Urban Unrestricted Access</v>
      </c>
    </row>
    <row r="3088" spans="1:6" hidden="1" x14ac:dyDescent="0.25">
      <c r="A3088" s="2">
        <v>62</v>
      </c>
      <c r="B3088" s="2">
        <v>5</v>
      </c>
      <c r="C3088" s="2">
        <v>2</v>
      </c>
      <c r="D3088" s="2">
        <v>15</v>
      </c>
      <c r="E3088" s="2">
        <v>7.1722599999999997E-2</v>
      </c>
      <c r="F3088" t="str">
        <f t="shared" si="48"/>
        <v>Urban Unrestricted Access</v>
      </c>
    </row>
    <row r="3089" spans="1:6" hidden="1" x14ac:dyDescent="0.25">
      <c r="A3089" s="2">
        <v>62</v>
      </c>
      <c r="B3089" s="2">
        <v>5</v>
      </c>
      <c r="C3089" s="2">
        <v>2</v>
      </c>
      <c r="D3089" s="2">
        <v>16</v>
      </c>
      <c r="E3089" s="2">
        <v>7.2006100000000003E-2</v>
      </c>
      <c r="F3089" t="str">
        <f t="shared" si="48"/>
        <v>Urban Unrestricted Access</v>
      </c>
    </row>
    <row r="3090" spans="1:6" hidden="1" x14ac:dyDescent="0.25">
      <c r="A3090" s="2">
        <v>62</v>
      </c>
      <c r="B3090" s="2">
        <v>5</v>
      </c>
      <c r="C3090" s="2">
        <v>2</v>
      </c>
      <c r="D3090" s="2">
        <v>17</v>
      </c>
      <c r="E3090" s="2">
        <v>7.1148699999999995E-2</v>
      </c>
      <c r="F3090" t="str">
        <f t="shared" si="48"/>
        <v>Urban Unrestricted Access</v>
      </c>
    </row>
    <row r="3091" spans="1:6" hidden="1" x14ac:dyDescent="0.25">
      <c r="A3091" s="2">
        <v>62</v>
      </c>
      <c r="B3091" s="2">
        <v>5</v>
      </c>
      <c r="C3091" s="2">
        <v>2</v>
      </c>
      <c r="D3091" s="2">
        <v>18</v>
      </c>
      <c r="E3091" s="2">
        <v>6.7887400000000001E-2</v>
      </c>
      <c r="F3091" t="str">
        <f t="shared" si="48"/>
        <v>Urban Unrestricted Access</v>
      </c>
    </row>
    <row r="3092" spans="1:6" hidden="1" x14ac:dyDescent="0.25">
      <c r="A3092" s="2">
        <v>62</v>
      </c>
      <c r="B3092" s="2">
        <v>5</v>
      </c>
      <c r="C3092" s="2">
        <v>2</v>
      </c>
      <c r="D3092" s="2">
        <v>19</v>
      </c>
      <c r="E3092" s="2">
        <v>6.1771800000000002E-2</v>
      </c>
      <c r="F3092" t="str">
        <f t="shared" si="48"/>
        <v>Urban Unrestricted Access</v>
      </c>
    </row>
    <row r="3093" spans="1:6" hidden="1" x14ac:dyDescent="0.25">
      <c r="A3093" s="2">
        <v>62</v>
      </c>
      <c r="B3093" s="2">
        <v>5</v>
      </c>
      <c r="C3093" s="2">
        <v>2</v>
      </c>
      <c r="D3093" s="2">
        <v>20</v>
      </c>
      <c r="E3093" s="2">
        <v>5.1688199999999997E-2</v>
      </c>
      <c r="F3093" t="str">
        <f t="shared" si="48"/>
        <v>Urban Unrestricted Access</v>
      </c>
    </row>
    <row r="3094" spans="1:6" hidden="1" x14ac:dyDescent="0.25">
      <c r="A3094" s="2">
        <v>62</v>
      </c>
      <c r="B3094" s="2">
        <v>5</v>
      </c>
      <c r="C3094" s="2">
        <v>2</v>
      </c>
      <c r="D3094" s="2">
        <v>21</v>
      </c>
      <c r="E3094" s="2">
        <v>4.2865800000000003E-2</v>
      </c>
      <c r="F3094" t="str">
        <f t="shared" si="48"/>
        <v>Urban Unrestricted Access</v>
      </c>
    </row>
    <row r="3095" spans="1:6" hidden="1" x14ac:dyDescent="0.25">
      <c r="A3095" s="2">
        <v>62</v>
      </c>
      <c r="B3095" s="2">
        <v>5</v>
      </c>
      <c r="C3095" s="2">
        <v>2</v>
      </c>
      <c r="D3095" s="2">
        <v>22</v>
      </c>
      <c r="E3095" s="2">
        <v>3.80302E-2</v>
      </c>
      <c r="F3095" t="str">
        <f t="shared" si="48"/>
        <v>Urban Unrestricted Access</v>
      </c>
    </row>
    <row r="3096" spans="1:6" hidden="1" x14ac:dyDescent="0.25">
      <c r="A3096" s="2">
        <v>62</v>
      </c>
      <c r="B3096" s="2">
        <v>5</v>
      </c>
      <c r="C3096" s="2">
        <v>2</v>
      </c>
      <c r="D3096" s="2">
        <v>23</v>
      </c>
      <c r="E3096" s="2">
        <v>3.2207199999999998E-2</v>
      </c>
      <c r="F3096" t="str">
        <f t="shared" si="48"/>
        <v>Urban Unrestricted Access</v>
      </c>
    </row>
    <row r="3097" spans="1:6" hidden="1" x14ac:dyDescent="0.25">
      <c r="A3097" s="2">
        <v>62</v>
      </c>
      <c r="B3097" s="2">
        <v>5</v>
      </c>
      <c r="C3097" s="2">
        <v>2</v>
      </c>
      <c r="D3097" s="2">
        <v>24</v>
      </c>
      <c r="E3097" s="2">
        <v>2.4567700000000001E-2</v>
      </c>
      <c r="F3097" t="str">
        <f t="shared" si="48"/>
        <v>Urban Unrestricted Access</v>
      </c>
    </row>
    <row r="3098" spans="1:6" x14ac:dyDescent="0.25">
      <c r="A3098" s="2">
        <v>62</v>
      </c>
      <c r="B3098" s="2">
        <v>5</v>
      </c>
      <c r="C3098" s="2">
        <v>5</v>
      </c>
      <c r="D3098" s="2">
        <v>1</v>
      </c>
      <c r="E3098" s="2">
        <v>9.8621100000000003E-3</v>
      </c>
      <c r="F3098" t="str">
        <f t="shared" si="48"/>
        <v>Urban Unrestricted Access</v>
      </c>
    </row>
    <row r="3099" spans="1:6" x14ac:dyDescent="0.25">
      <c r="A3099" s="2">
        <v>62</v>
      </c>
      <c r="B3099" s="2">
        <v>5</v>
      </c>
      <c r="C3099" s="2">
        <v>5</v>
      </c>
      <c r="D3099" s="2">
        <v>2</v>
      </c>
      <c r="E3099" s="2">
        <v>6.2724800000000004E-3</v>
      </c>
      <c r="F3099" t="str">
        <f t="shared" si="48"/>
        <v>Urban Unrestricted Access</v>
      </c>
    </row>
    <row r="3100" spans="1:6" x14ac:dyDescent="0.25">
      <c r="A3100" s="2">
        <v>62</v>
      </c>
      <c r="B3100" s="2">
        <v>5</v>
      </c>
      <c r="C3100" s="2">
        <v>5</v>
      </c>
      <c r="D3100" s="2">
        <v>3</v>
      </c>
      <c r="E3100" s="2">
        <v>5.0576700000000002E-3</v>
      </c>
      <c r="F3100" t="str">
        <f t="shared" si="48"/>
        <v>Urban Unrestricted Access</v>
      </c>
    </row>
    <row r="3101" spans="1:6" x14ac:dyDescent="0.25">
      <c r="A3101" s="2">
        <v>62</v>
      </c>
      <c r="B3101" s="2">
        <v>5</v>
      </c>
      <c r="C3101" s="2">
        <v>5</v>
      </c>
      <c r="D3101" s="2">
        <v>4</v>
      </c>
      <c r="E3101" s="2">
        <v>4.6668600000000001E-3</v>
      </c>
      <c r="F3101" t="str">
        <f t="shared" si="48"/>
        <v>Urban Unrestricted Access</v>
      </c>
    </row>
    <row r="3102" spans="1:6" x14ac:dyDescent="0.25">
      <c r="A3102" s="2">
        <v>62</v>
      </c>
      <c r="B3102" s="2">
        <v>5</v>
      </c>
      <c r="C3102" s="2">
        <v>5</v>
      </c>
      <c r="D3102" s="2">
        <v>5</v>
      </c>
      <c r="E3102" s="2">
        <v>6.9946899999999996E-3</v>
      </c>
      <c r="F3102" t="str">
        <f t="shared" si="48"/>
        <v>Urban Unrestricted Access</v>
      </c>
    </row>
    <row r="3103" spans="1:6" x14ac:dyDescent="0.25">
      <c r="A3103" s="2">
        <v>62</v>
      </c>
      <c r="B3103" s="2">
        <v>5</v>
      </c>
      <c r="C3103" s="2">
        <v>5</v>
      </c>
      <c r="D3103" s="2">
        <v>6</v>
      </c>
      <c r="E3103" s="2">
        <v>1.8494E-2</v>
      </c>
      <c r="F3103" t="str">
        <f t="shared" si="48"/>
        <v>Urban Unrestricted Access</v>
      </c>
    </row>
    <row r="3104" spans="1:6" x14ac:dyDescent="0.25">
      <c r="A3104" s="2">
        <v>62</v>
      </c>
      <c r="B3104" s="2">
        <v>5</v>
      </c>
      <c r="C3104" s="2">
        <v>5</v>
      </c>
      <c r="D3104" s="2">
        <v>7</v>
      </c>
      <c r="E3104" s="2">
        <v>4.5956499999999997E-2</v>
      </c>
      <c r="F3104" t="str">
        <f t="shared" si="48"/>
        <v>Urban Unrestricted Access</v>
      </c>
    </row>
    <row r="3105" spans="1:6" x14ac:dyDescent="0.25">
      <c r="A3105" s="2">
        <v>62</v>
      </c>
      <c r="B3105" s="2">
        <v>5</v>
      </c>
      <c r="C3105" s="2">
        <v>5</v>
      </c>
      <c r="D3105" s="2">
        <v>8</v>
      </c>
      <c r="E3105" s="2">
        <v>6.9644399999999995E-2</v>
      </c>
      <c r="F3105" t="str">
        <f t="shared" si="48"/>
        <v>Urban Unrestricted Access</v>
      </c>
    </row>
    <row r="3106" spans="1:6" x14ac:dyDescent="0.25">
      <c r="A3106" s="2">
        <v>62</v>
      </c>
      <c r="B3106" s="2">
        <v>5</v>
      </c>
      <c r="C3106" s="2">
        <v>5</v>
      </c>
      <c r="D3106" s="2">
        <v>9</v>
      </c>
      <c r="E3106" s="2">
        <v>6.0827899999999997E-2</v>
      </c>
      <c r="F3106" t="str">
        <f t="shared" si="48"/>
        <v>Urban Unrestricted Access</v>
      </c>
    </row>
    <row r="3107" spans="1:6" x14ac:dyDescent="0.25">
      <c r="A3107" s="2">
        <v>62</v>
      </c>
      <c r="B3107" s="2">
        <v>5</v>
      </c>
      <c r="C3107" s="2">
        <v>5</v>
      </c>
      <c r="D3107" s="2">
        <v>10</v>
      </c>
      <c r="E3107" s="2">
        <v>5.0286200000000003E-2</v>
      </c>
      <c r="F3107" t="str">
        <f t="shared" si="48"/>
        <v>Urban Unrestricted Access</v>
      </c>
    </row>
    <row r="3108" spans="1:6" x14ac:dyDescent="0.25">
      <c r="A3108" s="2">
        <v>62</v>
      </c>
      <c r="B3108" s="2">
        <v>5</v>
      </c>
      <c r="C3108" s="2">
        <v>5</v>
      </c>
      <c r="D3108" s="2">
        <v>11</v>
      </c>
      <c r="E3108" s="2">
        <v>4.9935100000000003E-2</v>
      </c>
      <c r="F3108" t="str">
        <f t="shared" si="48"/>
        <v>Urban Unrestricted Access</v>
      </c>
    </row>
    <row r="3109" spans="1:6" x14ac:dyDescent="0.25">
      <c r="A3109" s="2">
        <v>62</v>
      </c>
      <c r="B3109" s="2">
        <v>5</v>
      </c>
      <c r="C3109" s="2">
        <v>5</v>
      </c>
      <c r="D3109" s="2">
        <v>12</v>
      </c>
      <c r="E3109" s="2">
        <v>5.4365400000000001E-2</v>
      </c>
      <c r="F3109" t="str">
        <f t="shared" si="48"/>
        <v>Urban Unrestricted Access</v>
      </c>
    </row>
    <row r="3110" spans="1:6" x14ac:dyDescent="0.25">
      <c r="A3110" s="2">
        <v>62</v>
      </c>
      <c r="B3110" s="2">
        <v>5</v>
      </c>
      <c r="C3110" s="2">
        <v>5</v>
      </c>
      <c r="D3110" s="2">
        <v>13</v>
      </c>
      <c r="E3110" s="2">
        <v>5.7646200000000002E-2</v>
      </c>
      <c r="F3110" t="str">
        <f t="shared" si="48"/>
        <v>Urban Unrestricted Access</v>
      </c>
    </row>
    <row r="3111" spans="1:6" x14ac:dyDescent="0.25">
      <c r="A3111" s="2">
        <v>62</v>
      </c>
      <c r="B3111" s="2">
        <v>5</v>
      </c>
      <c r="C3111" s="2">
        <v>5</v>
      </c>
      <c r="D3111" s="2">
        <v>14</v>
      </c>
      <c r="E3111" s="2">
        <v>5.8031899999999997E-2</v>
      </c>
      <c r="F3111" t="str">
        <f t="shared" si="48"/>
        <v>Urban Unrestricted Access</v>
      </c>
    </row>
    <row r="3112" spans="1:6" x14ac:dyDescent="0.25">
      <c r="A3112" s="2">
        <v>62</v>
      </c>
      <c r="B3112" s="2">
        <v>5</v>
      </c>
      <c r="C3112" s="2">
        <v>5</v>
      </c>
      <c r="D3112" s="2">
        <v>15</v>
      </c>
      <c r="E3112" s="2">
        <v>6.2255400000000002E-2</v>
      </c>
      <c r="F3112" t="str">
        <f t="shared" si="48"/>
        <v>Urban Unrestricted Access</v>
      </c>
    </row>
    <row r="3113" spans="1:6" x14ac:dyDescent="0.25">
      <c r="A3113" s="2">
        <v>62</v>
      </c>
      <c r="B3113" s="2">
        <v>5</v>
      </c>
      <c r="C3113" s="2">
        <v>5</v>
      </c>
      <c r="D3113" s="2">
        <v>16</v>
      </c>
      <c r="E3113" s="2">
        <v>7.1004899999999996E-2</v>
      </c>
      <c r="F3113" t="str">
        <f t="shared" si="48"/>
        <v>Urban Unrestricted Access</v>
      </c>
    </row>
    <row r="3114" spans="1:6" x14ac:dyDescent="0.25">
      <c r="A3114" s="2">
        <v>62</v>
      </c>
      <c r="B3114" s="2">
        <v>5</v>
      </c>
      <c r="C3114" s="2">
        <v>5</v>
      </c>
      <c r="D3114" s="2">
        <v>17</v>
      </c>
      <c r="E3114" s="2">
        <v>7.6972499999999999E-2</v>
      </c>
      <c r="F3114" t="str">
        <f t="shared" si="48"/>
        <v>Urban Unrestricted Access</v>
      </c>
    </row>
    <row r="3115" spans="1:6" x14ac:dyDescent="0.25">
      <c r="A3115" s="2">
        <v>62</v>
      </c>
      <c r="B3115" s="2">
        <v>5</v>
      </c>
      <c r="C3115" s="2">
        <v>5</v>
      </c>
      <c r="D3115" s="2">
        <v>18</v>
      </c>
      <c r="E3115" s="2">
        <v>7.7432000000000001E-2</v>
      </c>
      <c r="F3115" t="str">
        <f t="shared" si="48"/>
        <v>Urban Unrestricted Access</v>
      </c>
    </row>
    <row r="3116" spans="1:6" x14ac:dyDescent="0.25">
      <c r="A3116" s="2">
        <v>62</v>
      </c>
      <c r="B3116" s="2">
        <v>5</v>
      </c>
      <c r="C3116" s="2">
        <v>5</v>
      </c>
      <c r="D3116" s="2">
        <v>19</v>
      </c>
      <c r="E3116" s="2">
        <v>5.9783000000000003E-2</v>
      </c>
      <c r="F3116" t="str">
        <f t="shared" si="48"/>
        <v>Urban Unrestricted Access</v>
      </c>
    </row>
    <row r="3117" spans="1:6" x14ac:dyDescent="0.25">
      <c r="A3117" s="2">
        <v>62</v>
      </c>
      <c r="B3117" s="2">
        <v>5</v>
      </c>
      <c r="C3117" s="2">
        <v>5</v>
      </c>
      <c r="D3117" s="2">
        <v>20</v>
      </c>
      <c r="E3117" s="2">
        <v>4.4392300000000003E-2</v>
      </c>
      <c r="F3117" t="str">
        <f t="shared" si="48"/>
        <v>Urban Unrestricted Access</v>
      </c>
    </row>
    <row r="3118" spans="1:6" x14ac:dyDescent="0.25">
      <c r="A3118" s="2">
        <v>62</v>
      </c>
      <c r="B3118" s="2">
        <v>5</v>
      </c>
      <c r="C3118" s="2">
        <v>5</v>
      </c>
      <c r="D3118" s="2">
        <v>21</v>
      </c>
      <c r="E3118" s="2">
        <v>3.54458E-2</v>
      </c>
      <c r="F3118" t="str">
        <f t="shared" si="48"/>
        <v>Urban Unrestricted Access</v>
      </c>
    </row>
    <row r="3119" spans="1:6" x14ac:dyDescent="0.25">
      <c r="A3119" s="2">
        <v>62</v>
      </c>
      <c r="B3119" s="2">
        <v>5</v>
      </c>
      <c r="C3119" s="2">
        <v>5</v>
      </c>
      <c r="D3119" s="2">
        <v>22</v>
      </c>
      <c r="E3119" s="2">
        <v>3.1823999999999998E-2</v>
      </c>
      <c r="F3119" t="str">
        <f t="shared" si="48"/>
        <v>Urban Unrestricted Access</v>
      </c>
    </row>
    <row r="3120" spans="1:6" x14ac:dyDescent="0.25">
      <c r="A3120" s="2">
        <v>62</v>
      </c>
      <c r="B3120" s="2">
        <v>5</v>
      </c>
      <c r="C3120" s="2">
        <v>5</v>
      </c>
      <c r="D3120" s="2">
        <v>23</v>
      </c>
      <c r="E3120" s="2">
        <v>2.4941899999999999E-2</v>
      </c>
      <c r="F3120" t="str">
        <f t="shared" si="48"/>
        <v>Urban Unrestricted Access</v>
      </c>
    </row>
    <row r="3121" spans="1:6" x14ac:dyDescent="0.25">
      <c r="A3121" s="2">
        <v>62</v>
      </c>
      <c r="B3121" s="2">
        <v>5</v>
      </c>
      <c r="C3121" s="2">
        <v>5</v>
      </c>
      <c r="D3121" s="2">
        <v>24</v>
      </c>
      <c r="E3121" s="2">
        <v>1.79068E-2</v>
      </c>
      <c r="F3121" t="str">
        <f t="shared" si="48"/>
        <v>Urban Unrestricted Access</v>
      </c>
    </row>
  </sheetData>
  <autoFilter ref="A1:F3121" xr:uid="{00000000-0009-0000-0000-00000C000000}">
    <filterColumn colId="2">
      <filters>
        <filter val="5"/>
      </filters>
    </filterColumn>
    <filterColumn colId="5">
      <filters>
        <filter val="Urban Unrestricted Access"/>
      </filters>
    </filterColumn>
  </autoFilter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15"/>
  <sheetViews>
    <sheetView zoomScale="140" zoomScaleNormal="140" workbookViewId="0">
      <selection activeCell="B5" sqref="B5"/>
    </sheetView>
  </sheetViews>
  <sheetFormatPr defaultColWidth="11.5546875" defaultRowHeight="13.2" x14ac:dyDescent="0.25"/>
  <cols>
    <col min="1" max="1" width="10.5546875" customWidth="1"/>
    <col min="2" max="2" width="28.6640625" customWidth="1"/>
    <col min="3" max="3" width="13.33203125" customWidth="1"/>
    <col min="4" max="4" width="29" customWidth="1"/>
    <col min="5" max="5" width="26.5546875" customWidth="1"/>
    <col min="6" max="6" width="22.88671875" customWidth="1"/>
    <col min="7" max="7" width="13.88671875" customWidth="1"/>
    <col min="8" max="8" width="15.77734375" customWidth="1"/>
    <col min="9" max="9" width="21.44140625" customWidth="1"/>
    <col min="10" max="10" width="13.88671875" customWidth="1"/>
    <col min="11" max="11" width="10.88671875" customWidth="1"/>
  </cols>
  <sheetData>
    <row r="1" spans="1:12" x14ac:dyDescent="0.25">
      <c r="A1" s="20" t="s">
        <v>10</v>
      </c>
      <c r="B1" s="20" t="s">
        <v>135</v>
      </c>
      <c r="C1" s="20" t="s">
        <v>136</v>
      </c>
      <c r="D1" s="20" t="s">
        <v>137</v>
      </c>
      <c r="E1" s="20" t="s">
        <v>138</v>
      </c>
      <c r="F1" s="20" t="s">
        <v>139</v>
      </c>
      <c r="G1" s="20" t="s">
        <v>140</v>
      </c>
      <c r="H1" s="20" t="s">
        <v>141</v>
      </c>
      <c r="I1" s="20" t="s">
        <v>142</v>
      </c>
      <c r="J1" s="20" t="s">
        <v>143</v>
      </c>
      <c r="K1" s="20" t="s">
        <v>144</v>
      </c>
      <c r="L1" t="s">
        <v>145</v>
      </c>
    </row>
    <row r="2" spans="1:12" x14ac:dyDescent="0.25">
      <c r="A2" s="20">
        <v>1</v>
      </c>
      <c r="B2" s="20" t="s">
        <v>20</v>
      </c>
      <c r="C2" s="20">
        <v>10</v>
      </c>
      <c r="D2" s="20" t="s">
        <v>146</v>
      </c>
      <c r="E2" s="20">
        <v>0</v>
      </c>
      <c r="F2" s="20">
        <v>0</v>
      </c>
      <c r="G2" s="20">
        <v>1.9599999999999999E-2</v>
      </c>
      <c r="H2" s="20">
        <v>1</v>
      </c>
      <c r="I2" s="20">
        <v>3.8E-3</v>
      </c>
      <c r="J2" s="20">
        <v>43.488</v>
      </c>
      <c r="K2" s="20">
        <v>2839</v>
      </c>
      <c r="L2" t="s">
        <v>147</v>
      </c>
    </row>
    <row r="3" spans="1:12" x14ac:dyDescent="0.25">
      <c r="A3" s="20">
        <v>1</v>
      </c>
      <c r="B3" s="20" t="s">
        <v>20</v>
      </c>
      <c r="C3" s="20">
        <v>11</v>
      </c>
      <c r="D3" s="20" t="s">
        <v>148</v>
      </c>
      <c r="E3" s="20">
        <v>0</v>
      </c>
      <c r="F3" s="20">
        <v>0</v>
      </c>
      <c r="G3" s="20">
        <v>1.9599999999999999E-2</v>
      </c>
      <c r="H3" s="20">
        <v>1</v>
      </c>
      <c r="I3" s="20">
        <v>3.8E-3</v>
      </c>
      <c r="J3" s="20">
        <v>42.357999999999997</v>
      </c>
      <c r="K3" s="20">
        <v>2839</v>
      </c>
      <c r="L3" t="s">
        <v>147</v>
      </c>
    </row>
    <row r="4" spans="1:12" x14ac:dyDescent="0.25">
      <c r="A4" s="20">
        <v>1</v>
      </c>
      <c r="B4" s="20" t="s">
        <v>20</v>
      </c>
      <c r="C4" s="20">
        <v>12</v>
      </c>
      <c r="D4" s="20" t="s">
        <v>149</v>
      </c>
      <c r="E4" s="20">
        <v>0</v>
      </c>
      <c r="F4" s="20">
        <v>0</v>
      </c>
      <c r="G4" s="20">
        <v>1.9599999999999999E-2</v>
      </c>
      <c r="H4" s="20">
        <v>1</v>
      </c>
      <c r="I4" s="20">
        <v>3.8E-3</v>
      </c>
      <c r="J4" s="20">
        <v>41.762</v>
      </c>
      <c r="K4" s="20">
        <v>2839</v>
      </c>
      <c r="L4" t="s">
        <v>147</v>
      </c>
    </row>
    <row r="5" spans="1:12" x14ac:dyDescent="0.25">
      <c r="A5" s="20">
        <v>1</v>
      </c>
      <c r="B5" s="20" t="s">
        <v>20</v>
      </c>
      <c r="C5" s="20">
        <v>13</v>
      </c>
      <c r="D5" s="20" t="s">
        <v>150</v>
      </c>
      <c r="E5" s="20">
        <v>0</v>
      </c>
      <c r="F5" s="20">
        <v>0</v>
      </c>
      <c r="G5" s="20">
        <v>1.9599999999999999E-2</v>
      </c>
      <c r="H5" s="20">
        <v>1</v>
      </c>
      <c r="I5" s="20">
        <v>3.8E-3</v>
      </c>
      <c r="J5" s="20">
        <v>42.1</v>
      </c>
      <c r="K5" s="20">
        <v>2839</v>
      </c>
      <c r="L5" t="s">
        <v>147</v>
      </c>
    </row>
    <row r="6" spans="1:12" x14ac:dyDescent="0.25">
      <c r="A6" s="20">
        <v>1</v>
      </c>
      <c r="B6" s="20" t="s">
        <v>20</v>
      </c>
      <c r="C6" s="20">
        <v>14</v>
      </c>
      <c r="D6" s="20" t="s">
        <v>151</v>
      </c>
      <c r="E6" s="20">
        <v>0</v>
      </c>
      <c r="F6" s="20">
        <v>0</v>
      </c>
      <c r="G6" s="20">
        <v>1.9599999999999999E-2</v>
      </c>
      <c r="H6" s="20">
        <v>1</v>
      </c>
      <c r="I6" s="20">
        <v>3.8E-3</v>
      </c>
      <c r="J6" s="20">
        <v>42.604999999999997</v>
      </c>
      <c r="K6" s="20">
        <v>2839</v>
      </c>
      <c r="L6" t="s">
        <v>147</v>
      </c>
    </row>
    <row r="7" spans="1:12" x14ac:dyDescent="0.25">
      <c r="A7" s="20">
        <v>1</v>
      </c>
      <c r="B7" s="20" t="s">
        <v>20</v>
      </c>
      <c r="C7" s="20">
        <v>15</v>
      </c>
      <c r="D7" s="20" t="s">
        <v>152</v>
      </c>
      <c r="E7" s="20">
        <v>0</v>
      </c>
      <c r="F7" s="20">
        <v>0</v>
      </c>
      <c r="G7" s="20">
        <v>1.9599999999999999E-2</v>
      </c>
      <c r="H7" s="20">
        <v>1</v>
      </c>
      <c r="I7" s="20">
        <v>3.8E-3</v>
      </c>
      <c r="J7" s="20">
        <v>40.92</v>
      </c>
      <c r="K7" s="20">
        <v>2839</v>
      </c>
      <c r="L7" t="s">
        <v>147</v>
      </c>
    </row>
    <row r="8" spans="1:12" x14ac:dyDescent="0.25">
      <c r="A8" s="20">
        <v>2</v>
      </c>
      <c r="B8" s="20" t="s">
        <v>153</v>
      </c>
      <c r="C8" s="20">
        <v>20</v>
      </c>
      <c r="D8" s="20" t="s">
        <v>154</v>
      </c>
      <c r="E8" s="20">
        <v>0</v>
      </c>
      <c r="F8" s="20">
        <v>0</v>
      </c>
      <c r="G8" s="20">
        <v>2.0190400000000001E-2</v>
      </c>
      <c r="H8" s="20">
        <v>1</v>
      </c>
      <c r="I8" s="20">
        <v>2.5999999999999999E-3</v>
      </c>
      <c r="J8" s="20">
        <v>43.716999999999999</v>
      </c>
      <c r="K8" s="20">
        <v>3167</v>
      </c>
      <c r="L8" t="s">
        <v>147</v>
      </c>
    </row>
    <row r="9" spans="1:12" x14ac:dyDescent="0.25">
      <c r="A9" s="20">
        <v>2</v>
      </c>
      <c r="B9" s="20" t="s">
        <v>153</v>
      </c>
      <c r="C9" s="20">
        <v>21</v>
      </c>
      <c r="D9" s="20" t="s">
        <v>155</v>
      </c>
      <c r="E9" s="20">
        <v>0</v>
      </c>
      <c r="F9" s="20">
        <v>0</v>
      </c>
      <c r="G9" s="20">
        <v>2.00894E-2</v>
      </c>
      <c r="H9" s="20">
        <v>1</v>
      </c>
      <c r="I9" s="20">
        <v>2.5999999999999999E-3</v>
      </c>
      <c r="J9" s="20">
        <v>43.061</v>
      </c>
      <c r="K9" s="20">
        <v>3167</v>
      </c>
      <c r="L9" t="s">
        <v>147</v>
      </c>
    </row>
    <row r="10" spans="1:12" x14ac:dyDescent="0.25">
      <c r="A10" s="20">
        <v>2</v>
      </c>
      <c r="B10" s="20" t="s">
        <v>153</v>
      </c>
      <c r="C10" s="20">
        <v>22</v>
      </c>
      <c r="D10" s="20" t="s">
        <v>156</v>
      </c>
      <c r="E10" s="20">
        <v>0</v>
      </c>
      <c r="F10" s="20">
        <v>0</v>
      </c>
      <c r="G10" s="20">
        <v>2.06952E-2</v>
      </c>
      <c r="H10" s="20">
        <v>1</v>
      </c>
      <c r="I10" s="20">
        <v>2.5999999999999999E-3</v>
      </c>
      <c r="J10" s="20">
        <v>43.247</v>
      </c>
      <c r="K10" s="20">
        <v>3167</v>
      </c>
      <c r="L10" t="s">
        <v>147</v>
      </c>
    </row>
    <row r="11" spans="1:12" x14ac:dyDescent="0.25">
      <c r="A11" s="20">
        <v>3</v>
      </c>
      <c r="B11" s="20" t="s">
        <v>157</v>
      </c>
      <c r="C11" s="20">
        <v>30</v>
      </c>
      <c r="D11" s="20" t="s">
        <v>157</v>
      </c>
      <c r="E11" s="20">
        <v>0</v>
      </c>
      <c r="F11" s="20">
        <v>0</v>
      </c>
      <c r="G11" s="20">
        <v>1.61E-2</v>
      </c>
      <c r="H11" s="20">
        <v>1</v>
      </c>
      <c r="I11" s="20">
        <v>0</v>
      </c>
      <c r="J11" s="20">
        <v>48.631999999999998</v>
      </c>
      <c r="K11" s="20">
        <v>30.33</v>
      </c>
      <c r="L11" t="s">
        <v>158</v>
      </c>
    </row>
    <row r="12" spans="1:12" x14ac:dyDescent="0.25">
      <c r="A12" s="20">
        <v>5</v>
      </c>
      <c r="B12" s="20" t="s">
        <v>159</v>
      </c>
      <c r="C12" s="20">
        <v>50</v>
      </c>
      <c r="D12" s="20" t="s">
        <v>160</v>
      </c>
      <c r="E12" s="20">
        <v>0</v>
      </c>
      <c r="F12" s="20">
        <v>0</v>
      </c>
      <c r="G12" s="20">
        <v>1.9400000000000001E-2</v>
      </c>
      <c r="H12" s="20">
        <v>1</v>
      </c>
      <c r="I12" s="20">
        <v>3.8E-3</v>
      </c>
      <c r="J12" s="20">
        <v>26.591999999999999</v>
      </c>
      <c r="K12" s="20">
        <v>2944</v>
      </c>
      <c r="L12" t="s">
        <v>147</v>
      </c>
    </row>
    <row r="13" spans="1:12" x14ac:dyDescent="0.25">
      <c r="A13" s="20">
        <v>5</v>
      </c>
      <c r="B13" s="20" t="s">
        <v>159</v>
      </c>
      <c r="C13" s="20">
        <v>51</v>
      </c>
      <c r="D13" s="20" t="s">
        <v>161</v>
      </c>
      <c r="E13" s="20">
        <v>0</v>
      </c>
      <c r="F13" s="20">
        <v>0</v>
      </c>
      <c r="G13" s="20">
        <v>1.9400000000000001E-2</v>
      </c>
      <c r="H13" s="20">
        <v>1</v>
      </c>
      <c r="I13" s="20">
        <v>3.8E-3</v>
      </c>
      <c r="J13" s="20">
        <v>29.12</v>
      </c>
      <c r="K13" s="20">
        <v>2944</v>
      </c>
      <c r="L13" t="s">
        <v>147</v>
      </c>
    </row>
    <row r="14" spans="1:12" x14ac:dyDescent="0.25">
      <c r="A14" s="20">
        <v>5</v>
      </c>
      <c r="B14" s="20" t="s">
        <v>159</v>
      </c>
      <c r="C14" s="20">
        <v>52</v>
      </c>
      <c r="D14" s="20" t="s">
        <v>162</v>
      </c>
      <c r="E14" s="20">
        <v>0</v>
      </c>
      <c r="F14" s="20">
        <v>0</v>
      </c>
      <c r="G14" s="20">
        <v>1.9400000000000001E-2</v>
      </c>
      <c r="H14" s="20">
        <v>1</v>
      </c>
      <c r="I14" s="20">
        <v>3.8E-3</v>
      </c>
      <c r="J14" s="20">
        <v>31.649000000000001</v>
      </c>
      <c r="K14" s="20">
        <v>2944</v>
      </c>
      <c r="L14" t="s">
        <v>147</v>
      </c>
    </row>
    <row r="15" spans="1:12" x14ac:dyDescent="0.25">
      <c r="A15" s="20">
        <v>9</v>
      </c>
      <c r="B15" s="20" t="s">
        <v>163</v>
      </c>
      <c r="C15" s="20">
        <v>90</v>
      </c>
      <c r="D15" s="20" t="s">
        <v>163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32"/>
  <sheetViews>
    <sheetView topLeftCell="AR1" zoomScale="140" zoomScaleNormal="140" workbookViewId="0">
      <selection activeCell="AR21" sqref="AR21"/>
    </sheetView>
  </sheetViews>
  <sheetFormatPr defaultColWidth="11.6640625" defaultRowHeight="13.2" x14ac:dyDescent="0.25"/>
  <cols>
    <col min="1" max="1" width="4.6640625" customWidth="1"/>
    <col min="2" max="13" width="17.21875" customWidth="1"/>
    <col min="14" max="14" width="14.6640625" customWidth="1"/>
    <col min="15" max="17" width="13.44140625" customWidth="1"/>
    <col min="18" max="18" width="14.6640625" customWidth="1"/>
    <col min="19" max="19" width="17.21875" customWidth="1"/>
    <col min="20" max="20" width="15" customWidth="1"/>
    <col min="21" max="21" width="11.21875" customWidth="1"/>
    <col min="22" max="23" width="14.88671875" customWidth="1"/>
    <col min="24" max="24" width="11.109375" customWidth="1"/>
    <col min="25" max="27" width="16.5546875" customWidth="1"/>
    <col min="28" max="29" width="19.6640625" customWidth="1"/>
    <col min="30" max="38" width="20.6640625" customWidth="1"/>
    <col min="39" max="39" width="17.5546875" customWidth="1"/>
  </cols>
  <sheetData>
    <row r="1" spans="1:40" x14ac:dyDescent="0.25">
      <c r="A1" s="1" t="s">
        <v>58</v>
      </c>
      <c r="B1" s="4" t="str">
        <f>metadata!C2</f>
        <v>MC_G</v>
      </c>
      <c r="C1" s="4" t="str">
        <f>metadata!C3</f>
        <v>PC_G</v>
      </c>
      <c r="D1" s="4" t="str">
        <f>metadata!C4</f>
        <v>PC_ELEC</v>
      </c>
      <c r="E1" s="4" t="str">
        <f>metadata!C5</f>
        <v>PC_E85</v>
      </c>
      <c r="F1" s="4" t="str">
        <f>metadata!C6</f>
        <v>PC_D</v>
      </c>
      <c r="G1" s="4" t="str">
        <f>metadata!C7</f>
        <v>PT_G</v>
      </c>
      <c r="H1" s="4" t="str">
        <f>metadata!C8</f>
        <v>PT_ELEC</v>
      </c>
      <c r="I1" s="4" t="str">
        <f>metadata!C9</f>
        <v>PT_E85</v>
      </c>
      <c r="J1" s="4" t="str">
        <f>metadata!C10</f>
        <v>PT_D</v>
      </c>
      <c r="K1" s="4" t="str">
        <f>metadata!C11</f>
        <v>LCT_G</v>
      </c>
      <c r="L1" s="4" t="str">
        <f>metadata!C12</f>
        <v>LCT_ELEC</v>
      </c>
      <c r="M1" s="4" t="str">
        <f>metadata!C13</f>
        <v>LCT_E85</v>
      </c>
      <c r="N1" s="4" t="str">
        <f>metadata!C14</f>
        <v>LCT_D</v>
      </c>
      <c r="O1" s="4" t="str">
        <f>metadata!C15</f>
        <v>BUS_INTERCITY_G</v>
      </c>
      <c r="P1" s="7" t="str">
        <f>metadata!C16</f>
        <v>BUS_INTERCITY_D</v>
      </c>
      <c r="Q1" s="7" t="str">
        <f>metadata!C17</f>
        <v>BUS_INTERCITY_CNG</v>
      </c>
      <c r="R1" s="4" t="str">
        <f>metadata!C18</f>
        <v>BUS_TRANSIT_G</v>
      </c>
      <c r="S1" s="4" t="str">
        <f>metadata!C19</f>
        <v>BUS_TRANSIT_D</v>
      </c>
      <c r="T1" s="4" t="str">
        <f>metadata!C20</f>
        <v>BUS_TRANSIT_CNG</v>
      </c>
      <c r="U1" s="4" t="str">
        <f>metadata!C21</f>
        <v>BUS_SCHOOL_G</v>
      </c>
      <c r="V1" s="4" t="str">
        <f>metadata!C22</f>
        <v>BUS_SCHOOL_D</v>
      </c>
      <c r="W1" s="7" t="str">
        <f>metadata!C23</f>
        <v>BUS_SCHOOL_CNG</v>
      </c>
      <c r="X1" s="4" t="str">
        <f>metadata!C24</f>
        <v>TRUCKS_REFUSE_G</v>
      </c>
      <c r="Y1" s="4" t="str">
        <f>metadata!C25</f>
        <v>TRUCKS_REFUSE_D</v>
      </c>
      <c r="Z1" s="7" t="str">
        <f>metadata!C26</f>
        <v>TRUCKS_REFUSE_CNG</v>
      </c>
      <c r="AA1" s="4" t="str">
        <f>metadata!C27</f>
        <v>TRUCKS_SU_SH_G</v>
      </c>
      <c r="AB1" s="4" t="str">
        <f>metadata!C28</f>
        <v>TRUCKS_SU_SH_D</v>
      </c>
      <c r="AC1" s="7" t="str">
        <f>metadata!C29</f>
        <v>TRUCKS_SU_SH_CNG</v>
      </c>
      <c r="AD1" s="4" t="str">
        <f>metadata!C30</f>
        <v>TRUCKS_SU_LH_G</v>
      </c>
      <c r="AE1" s="4" t="str">
        <f>metadata!C31</f>
        <v>TRUCKS_SU_LH_D</v>
      </c>
      <c r="AF1" s="7" t="str">
        <f>metadata!C32</f>
        <v>TRUCKS_SU_LH_CNG</v>
      </c>
      <c r="AG1" s="4" t="str">
        <f>metadata!C33</f>
        <v>TRUCKS_MH_G</v>
      </c>
      <c r="AH1" s="4" t="str">
        <f>metadata!C34</f>
        <v>TRUCKS_MH_D</v>
      </c>
      <c r="AI1" s="7" t="str">
        <f>metadata!C35</f>
        <v>TRUCKS_MH_CNG</v>
      </c>
      <c r="AJ1" s="4" t="str">
        <f>metadata!C36</f>
        <v>TRUCKS_CU_SH_G</v>
      </c>
      <c r="AK1" s="4" t="str">
        <f>metadata!C37</f>
        <v>TRUCKS_CU_SH_D</v>
      </c>
      <c r="AL1" s="7" t="str">
        <f>metadata!C38</f>
        <v>TRUCKS_CU_SH_CNG</v>
      </c>
      <c r="AM1" s="5" t="str">
        <f>metadata!C39</f>
        <v>TRUCKS_CU_LH_D</v>
      </c>
      <c r="AN1" s="21"/>
    </row>
    <row r="2" spans="1:40" ht="14.4" x14ac:dyDescent="0.3">
      <c r="A2">
        <v>1</v>
      </c>
      <c r="B2">
        <f>age_moves!D2*pop_moves!$F$2*fuel_usdata!V2/veh_age!B2</f>
        <v>11465.710511523328</v>
      </c>
      <c r="C2">
        <f>age_moves!D33*pop_moves!$F$3*fuel_usdata!R2/veh_age!C2</f>
        <v>624.80715659986845</v>
      </c>
      <c r="D2">
        <f>age_moves!D33*pop_moves!$F$3*fuel_usdata!S2/veh_age!D2</f>
        <v>20630.369635525236</v>
      </c>
      <c r="E2">
        <f>age_moves!D33*pop_moves!$F$3*fuel_usdata!Q2/veh_age!E2</f>
        <v>20630.369635525236</v>
      </c>
      <c r="F2">
        <f>age_moves!D33*pop_moves!$F$3*fuel_usdata!T2/veh_age!F2</f>
        <v>681189.6227542205</v>
      </c>
      <c r="G2">
        <f>age_moves!D64*pop_moves!$F$4*fuel_usdata!R2/veh_age!G2</f>
        <v>1564.0184836476003</v>
      </c>
      <c r="H2">
        <f>age_moves!D64*pop_moves!$F$4*fuel_usdata!S2/veh_age!H2</f>
        <v>51641.981199500333</v>
      </c>
      <c r="I2">
        <f>age_moves!D64*pop_moves!$F$4*fuel_usdata!Q2/veh_age!I2</f>
        <v>51641.981199500333</v>
      </c>
      <c r="J2">
        <f>age_moves!D64*pop_moves!$F$4*fuel_usdata!T2/veh_age!J2</f>
        <v>1705155.1820473515</v>
      </c>
      <c r="K2">
        <f>age_moves!D95*pop_moves!$F$5*fuel_usdata!R2/veh_age!K2</f>
        <v>1564.0432143405521</v>
      </c>
      <c r="L2">
        <f>age_moves!D95*pop_moves!$F$5*fuel_usdata!S2/veh_age!L2</f>
        <v>51642.797776793901</v>
      </c>
      <c r="M2">
        <f>age_moves!D95*pop_moves!$F$5*fuel_usdata!Q2/veh_age!M2</f>
        <v>51642.797776793901</v>
      </c>
      <c r="N2">
        <f>age_moves!D95*pop_moves!$F$5*fuel_usdata!T2/veh_age!N2</f>
        <v>1705182.1444328241</v>
      </c>
      <c r="O2">
        <f>age_moves!D126*pop_moves!$F$6/veh_age!O2</f>
        <v>2701246.9721172373</v>
      </c>
      <c r="P2">
        <f>O2</f>
        <v>2701246.9721172373</v>
      </c>
      <c r="Q2">
        <f>P2</f>
        <v>2701246.9721172373</v>
      </c>
      <c r="R2" s="5">
        <f>age_moves!D157*pop_moves!$F$7*fuel_usdata!M2/veh_age!R2</f>
        <v>14.736744155526123</v>
      </c>
      <c r="S2" s="6">
        <f>age_moves!D157*pop_moves!$F$7*fuel_usdata!N2/veh_age!S2</f>
        <v>17975.143683702991</v>
      </c>
      <c r="T2" s="6">
        <f>age_moves!D157*pop_moves!$F$7*fuel_usdata!P2/veh_age!T2</f>
        <v>21925181.508196726</v>
      </c>
      <c r="U2" s="5">
        <f>age_moves!D188*pop_moves!$F$8*fuel_usdata!N2/veh_age!U2</f>
        <v>1343851.3527742503</v>
      </c>
      <c r="V2">
        <f>age_moves!D188*pop_moves!$F$8*fuel_usdata!P2/veh_age!V2</f>
        <v>1717.4637129688065</v>
      </c>
      <c r="W2">
        <f>V2</f>
        <v>1717.4637129688065</v>
      </c>
      <c r="X2" s="5">
        <f>age_moves!D219*pop_moves!$F$9*fuel_usdata!P2/veh_age!X2</f>
        <v>76453.599127182053</v>
      </c>
      <c r="Y2" s="5">
        <f>age_moves!D219*pop_moves!$F$9*fuel_usdata!N2/veh_age!Y2</f>
        <v>76453.599127182053</v>
      </c>
      <c r="Z2" s="5">
        <f>Y2</f>
        <v>76453.599127182053</v>
      </c>
      <c r="AA2" s="5">
        <f>age_moves!D250*pop_moves!$F$10*fuel_usdata!N2/veh_age!AA2</f>
        <v>916584.10459747119</v>
      </c>
      <c r="AB2">
        <f>age_moves!D250*pop_moves!$F$10*fuel_usdata!P2/veh_age!AB2</f>
        <v>1171.4092754979031</v>
      </c>
      <c r="AC2">
        <f>AB2</f>
        <v>1171.4092754979031</v>
      </c>
      <c r="AD2" s="5">
        <f>age_moves!D281*pop_moves!$F$11*fuel_usdata!N2/veh_age!AD2</f>
        <v>916584.10459747119</v>
      </c>
      <c r="AE2">
        <f>age_moves!D281*pop_moves!$F$11*fuel_usdata!P2/veh_age!AE2</f>
        <v>1171.4092754979031</v>
      </c>
      <c r="AF2">
        <f>AE2</f>
        <v>1171.4092754979031</v>
      </c>
      <c r="AG2" s="5">
        <f>age_moves!D312*pop_moves!$F$12*fuel_usdata!N2/veh_age!AG2</f>
        <v>2138601.0046484014</v>
      </c>
      <c r="AH2">
        <f>age_moves!D312*pop_moves!$F$12*fuel_usdata!P2/veh_age!AH2</f>
        <v>2733.1665919893408</v>
      </c>
      <c r="AI2">
        <f>AH2</f>
        <v>2733.1665919893408</v>
      </c>
      <c r="AJ2" s="5">
        <f>age_moves!D343*pop_moves!$F$13*fuel_usdata!N2/veh_age!AJ2</f>
        <v>641559.00102310197</v>
      </c>
      <c r="AK2">
        <f>age_moves!D343*pop_moves!$F$13*fuel_usdata!P2/veh_age!AK2</f>
        <v>819.92275537843068</v>
      </c>
      <c r="AL2">
        <f>AK2</f>
        <v>819.92275537843068</v>
      </c>
      <c r="AM2" s="5">
        <f>age_moves!D374*pop_moves!$F$14/veh_age!AM2</f>
        <v>22935.318263688761</v>
      </c>
    </row>
    <row r="3" spans="1:40" ht="14.4" x14ac:dyDescent="0.3">
      <c r="A3">
        <f t="shared" ref="A3:A32" si="0">A2+1</f>
        <v>2</v>
      </c>
      <c r="B3">
        <f>age_moves!D3*pop_moves!$F$2*fuel_usdata!V3/veh_age!B3</f>
        <v>11465.710511523328</v>
      </c>
      <c r="C3">
        <f>age_moves!D34*pop_moves!$F$3*fuel_usdata!R3/veh_age!C3</f>
        <v>624.80715659986856</v>
      </c>
      <c r="D3">
        <f>age_moves!D34*pop_moves!$F$3*fuel_usdata!S3/veh_age!D3</f>
        <v>20630.36963552524</v>
      </c>
      <c r="E3">
        <f>age_moves!D34*pop_moves!$F$3*fuel_usdata!Q3/veh_age!E3</f>
        <v>20630.369635525236</v>
      </c>
      <c r="F3">
        <f>age_moves!D34*pop_moves!$F$3*fuel_usdata!T3/veh_age!F3</f>
        <v>681189.6227542205</v>
      </c>
      <c r="G3">
        <f>age_moves!D65*pop_moves!$F$4*fuel_usdata!R3/veh_age!G3</f>
        <v>1564.0184836476003</v>
      </c>
      <c r="H3">
        <f>age_moves!D65*pop_moves!$F$4*fuel_usdata!S3/veh_age!H3</f>
        <v>51641.981199500347</v>
      </c>
      <c r="I3">
        <f>age_moves!D65*pop_moves!$F$4*fuel_usdata!Q3/veh_age!I3</f>
        <v>51641.98119950034</v>
      </c>
      <c r="J3">
        <f>age_moves!D65*pop_moves!$F$4*fuel_usdata!T3/veh_age!J3</f>
        <v>1705155.1820473517</v>
      </c>
      <c r="K3">
        <f>age_moves!D96*pop_moves!$F$5*fuel_usdata!R3/veh_age!K3</f>
        <v>1564.0432143405519</v>
      </c>
      <c r="L3">
        <f>age_moves!D96*pop_moves!$F$5*fuel_usdata!S3/veh_age!L3</f>
        <v>51642.797776793901</v>
      </c>
      <c r="M3">
        <f>age_moves!D96*pop_moves!$F$5*fuel_usdata!Q3/veh_age!M3</f>
        <v>51642.797776793901</v>
      </c>
      <c r="N3">
        <f>age_moves!D96*pop_moves!$F$5*fuel_usdata!T3/veh_age!N3</f>
        <v>1705182.1444328239</v>
      </c>
      <c r="O3">
        <f>age_moves!D127*pop_moves!$F$6/veh_age!O3</f>
        <v>2701246.9721172368</v>
      </c>
      <c r="P3">
        <f t="shared" ref="P3:Q3" si="1">O3</f>
        <v>2701246.9721172368</v>
      </c>
      <c r="Q3">
        <f t="shared" si="1"/>
        <v>2701246.9721172368</v>
      </c>
      <c r="R3" s="5">
        <f>age_moves!D158*pop_moves!$F$7*fuel_usdata!M3/veh_age!R3</f>
        <v>14.736744155526123</v>
      </c>
      <c r="S3" s="6">
        <f>age_moves!D158*pop_moves!$F$7*fuel_usdata!N3/veh_age!S3</f>
        <v>17975.143683702987</v>
      </c>
      <c r="T3" s="6">
        <f>age_moves!D158*pop_moves!$F$7*fuel_usdata!P3/veh_age!T3</f>
        <v>21925181.508196719</v>
      </c>
      <c r="U3" s="5">
        <f>age_moves!D189*pop_moves!$F$8*fuel_usdata!N3/veh_age!U3</f>
        <v>1343851.3527742503</v>
      </c>
      <c r="V3">
        <f>age_moves!D189*pop_moves!$F$8*fuel_usdata!P3/veh_age!V3</f>
        <v>1717.4637129688062</v>
      </c>
      <c r="W3">
        <f t="shared" ref="W3:W32" si="2">V3</f>
        <v>1717.4637129688062</v>
      </c>
      <c r="X3" s="5">
        <f>age_moves!D220*pop_moves!$F$9*fuel_usdata!P3/veh_age!X3</f>
        <v>76453.599127182053</v>
      </c>
      <c r="Y3" s="5">
        <f>age_moves!D220*pop_moves!$F$9*fuel_usdata!N3/veh_age!Y3</f>
        <v>76453.599127182053</v>
      </c>
      <c r="Z3" s="5">
        <f t="shared" ref="Z3:Z32" si="3">Y3</f>
        <v>76453.599127182053</v>
      </c>
      <c r="AA3" s="5">
        <f>age_moves!D251*pop_moves!$F$10*fuel_usdata!N3/veh_age!AA3</f>
        <v>916584.10459747119</v>
      </c>
      <c r="AB3">
        <f>age_moves!D251*pop_moves!$F$10*fuel_usdata!P3/veh_age!AB3</f>
        <v>1171.4092754979031</v>
      </c>
      <c r="AC3">
        <f t="shared" ref="AC3:AC32" si="4">AB3</f>
        <v>1171.4092754979031</v>
      </c>
      <c r="AD3" s="5">
        <f>age_moves!D282*pop_moves!$F$11*fuel_usdata!N3/veh_age!AD3</f>
        <v>916584.10459747119</v>
      </c>
      <c r="AE3">
        <f>age_moves!D282*pop_moves!$F$11*fuel_usdata!P3/veh_age!AE3</f>
        <v>1171.4092754979031</v>
      </c>
      <c r="AF3">
        <f t="shared" ref="AF3:AF32" si="5">AE3</f>
        <v>1171.4092754979031</v>
      </c>
      <c r="AG3" s="5">
        <f>age_moves!D313*pop_moves!$F$12*fuel_usdata!N3/veh_age!AG3</f>
        <v>2138601.0046484014</v>
      </c>
      <c r="AH3">
        <f>age_moves!D313*pop_moves!$F$12*fuel_usdata!P3/veh_age!AH3</f>
        <v>2733.1665919893408</v>
      </c>
      <c r="AI3">
        <f t="shared" ref="AI3:AI32" si="6">AH3</f>
        <v>2733.1665919893408</v>
      </c>
      <c r="AJ3" s="5">
        <f>age_moves!D344*pop_moves!$F$13*fuel_usdata!N3/veh_age!AJ3</f>
        <v>641559.00102310197</v>
      </c>
      <c r="AK3">
        <f>age_moves!D344*pop_moves!$F$13*fuel_usdata!P3/veh_age!AK3</f>
        <v>819.92275537843068</v>
      </c>
      <c r="AL3">
        <f t="shared" ref="AL3:AL32" si="7">AK3</f>
        <v>819.92275537843068</v>
      </c>
      <c r="AM3" s="5">
        <f>age_moves!D375*pop_moves!$F$14/veh_age!AM3</f>
        <v>22935.318263688761</v>
      </c>
    </row>
    <row r="4" spans="1:40" ht="14.4" x14ac:dyDescent="0.3">
      <c r="A4">
        <f t="shared" si="0"/>
        <v>3</v>
      </c>
      <c r="B4">
        <f>age_moves!D4*pop_moves!$F$2*fuel_usdata!V4/veh_age!B4</f>
        <v>11465.71051152333</v>
      </c>
      <c r="C4">
        <f>age_moves!D35*pop_moves!$F$3*fuel_usdata!R4/veh_age!C4</f>
        <v>557.1650355658237</v>
      </c>
      <c r="D4">
        <f>age_moves!D35*pop_moves!$F$3*fuel_usdata!S4/veh_age!D4</f>
        <v>20630.369635525236</v>
      </c>
      <c r="E4">
        <f>age_moves!D35*pop_moves!$F$3*fuel_usdata!Q4/veh_age!E4</f>
        <v>20630.369635525236</v>
      </c>
      <c r="F4">
        <f>age_moves!D35*pop_moves!$F$3*fuel_usdata!T4/veh_age!F4</f>
        <v>763888.83747196232</v>
      </c>
      <c r="G4">
        <f>age_moves!D66*pop_moves!$F$4*fuel_usdata!R4/veh_age!G4</f>
        <v>1394.6965953611555</v>
      </c>
      <c r="H4">
        <f>age_moves!D66*pop_moves!$F$4*fuel_usdata!S4/veh_age!H4</f>
        <v>51641.98119950034</v>
      </c>
      <c r="I4">
        <f>age_moves!D66*pop_moves!$F$4*fuel_usdata!Q4/veh_age!I4</f>
        <v>51641.98119950034</v>
      </c>
      <c r="J4">
        <f>age_moves!D66*pop_moves!$F$4*fuel_usdata!T4/veh_age!J4</f>
        <v>1912168.0163842062</v>
      </c>
      <c r="K4">
        <f>age_moves!D97*pop_moves!$F$5*fuel_usdata!R4/veh_age!K4</f>
        <v>1394.7186486895664</v>
      </c>
      <c r="L4">
        <f>age_moves!D97*pop_moves!$F$5*fuel_usdata!S4/veh_age!L4</f>
        <v>51642.797776793916</v>
      </c>
      <c r="M4">
        <f>age_moves!D97*pop_moves!$F$5*fuel_usdata!Q4/veh_age!M4</f>
        <v>51642.797776793908</v>
      </c>
      <c r="N4">
        <f>age_moves!D97*pop_moves!$F$5*fuel_usdata!T4/veh_age!N4</f>
        <v>1912198.2521138859</v>
      </c>
      <c r="O4">
        <f>age_moves!D128*pop_moves!$F$6/veh_age!O4</f>
        <v>2658101.8965542023</v>
      </c>
      <c r="P4">
        <f t="shared" ref="P4:Q4" si="8">O4</f>
        <v>2658101.8965542023</v>
      </c>
      <c r="Q4">
        <f t="shared" si="8"/>
        <v>2658101.8965542023</v>
      </c>
      <c r="R4" s="5">
        <f>age_moves!D159*pop_moves!$F$7*fuel_usdata!M4/veh_age!R4</f>
        <v>21.531415871874213</v>
      </c>
      <c r="S4" s="6">
        <f>age_moves!D159*pop_moves!$F$7*fuel_usdata!N4/veh_age!S4</f>
        <v>17975.143683702991</v>
      </c>
      <c r="T4" s="6">
        <f>age_moves!D159*pop_moves!$F$7*fuel_usdata!P4/veh_age!T4</f>
        <v>15006249.118611379</v>
      </c>
      <c r="U4" s="5">
        <f>age_moves!D190*pop_moves!$F$8*fuel_usdata!N4/veh_age!U4</f>
        <v>1321682.2028966416</v>
      </c>
      <c r="V4">
        <f>age_moves!D190*pop_moves!$F$8*fuel_usdata!P4/veh_age!V4</f>
        <v>1746.2714780871631</v>
      </c>
      <c r="W4">
        <f t="shared" si="2"/>
        <v>1746.2714780871631</v>
      </c>
      <c r="X4" s="5">
        <f>age_moves!D221*pop_moves!$F$9*fuel_usdata!P4/veh_age!X4</f>
        <v>76453.599127182039</v>
      </c>
      <c r="Y4" s="5">
        <f>age_moves!D221*pop_moves!$F$9*fuel_usdata!N4/veh_age!Y4</f>
        <v>76453.599127182039</v>
      </c>
      <c r="Z4" s="5">
        <f t="shared" si="3"/>
        <v>76453.599127182039</v>
      </c>
      <c r="AA4" s="5">
        <f>age_moves!D252*pop_moves!$F$10*fuel_usdata!N4/veh_age!AA4</f>
        <v>901463.46618139453</v>
      </c>
      <c r="AB4">
        <f>age_moves!D252*pop_moves!$F$10*fuel_usdata!P4/veh_age!AB4</f>
        <v>1191.0578322686752</v>
      </c>
      <c r="AC4">
        <f t="shared" si="4"/>
        <v>1191.0578322686752</v>
      </c>
      <c r="AD4" s="5">
        <f>age_moves!D283*pop_moves!$F$11*fuel_usdata!N4/veh_age!AD4</f>
        <v>901463.46618139453</v>
      </c>
      <c r="AE4">
        <f>age_moves!D283*pop_moves!$F$11*fuel_usdata!P4/veh_age!AE4</f>
        <v>1191.0578322686749</v>
      </c>
      <c r="AF4">
        <f t="shared" si="5"/>
        <v>1191.0578322686749</v>
      </c>
      <c r="AG4" s="5">
        <f>age_moves!D314*pop_moves!$F$12*fuel_usdata!N4/veh_age!AG4</f>
        <v>2103321.086149544</v>
      </c>
      <c r="AH4">
        <f>age_moves!D314*pop_moves!$F$12*fuel_usdata!P4/veh_age!AH4</f>
        <v>2779.0111828338631</v>
      </c>
      <c r="AI4">
        <f t="shared" si="6"/>
        <v>2779.0111828338631</v>
      </c>
      <c r="AJ4" s="5">
        <f>age_moves!D345*pop_moves!$F$13*fuel_usdata!N4/veh_age!AJ4</f>
        <v>630975.37685987272</v>
      </c>
      <c r="AK4">
        <f>age_moves!D345*pop_moves!$F$13*fuel_usdata!P4/veh_age!AK4</f>
        <v>833.67567602169049</v>
      </c>
      <c r="AL4">
        <f t="shared" si="7"/>
        <v>833.67567602169049</v>
      </c>
      <c r="AM4" s="5">
        <f>age_moves!D376*pop_moves!$F$14/veh_age!AM4</f>
        <v>22935.318263688761</v>
      </c>
    </row>
    <row r="5" spans="1:40" ht="14.4" x14ac:dyDescent="0.3">
      <c r="A5">
        <f t="shared" si="0"/>
        <v>4</v>
      </c>
      <c r="B5">
        <f>age_moves!D5*pop_moves!$F$2*fuel_usdata!V5/veh_age!B5</f>
        <v>11465.710511523328</v>
      </c>
      <c r="C5">
        <f>age_moves!D36*pop_moves!$F$3*fuel_usdata!R5/veh_age!C5</f>
        <v>369.29472311090689</v>
      </c>
      <c r="D5">
        <f>age_moves!D36*pop_moves!$F$3*fuel_usdata!S5/veh_age!D5</f>
        <v>20630.369635525236</v>
      </c>
      <c r="E5">
        <f>age_moves!D36*pop_moves!$F$3*fuel_usdata!Q5/veh_age!E5</f>
        <v>20630.369635525236</v>
      </c>
      <c r="F5">
        <f>age_moves!D36*pop_moves!$F$3*fuel_usdata!T5/veh_age!F5</f>
        <v>1152499.9537309434</v>
      </c>
      <c r="G5">
        <f>age_moves!D67*pop_moves!$F$4*fuel_usdata!R5/veh_age!G5</f>
        <v>924.41926562129674</v>
      </c>
      <c r="H5">
        <f>age_moves!D67*pop_moves!$F$4*fuel_usdata!S5/veh_age!H5</f>
        <v>51641.98119950034</v>
      </c>
      <c r="I5">
        <f>age_moves!D67*pop_moves!$F$4*fuel_usdata!Q5/veh_age!I5</f>
        <v>51641.981199500347</v>
      </c>
      <c r="J5">
        <f>age_moves!D67*pop_moves!$F$4*fuel_usdata!T5/veh_age!J5</f>
        <v>2884940.1147185559</v>
      </c>
      <c r="K5">
        <f>age_moves!D98*pop_moves!$F$5*fuel_usdata!R5/veh_age!K5</f>
        <v>924.43388279446685</v>
      </c>
      <c r="L5">
        <f>age_moves!D98*pop_moves!$F$5*fuel_usdata!S5/veh_age!L5</f>
        <v>51642.797776793908</v>
      </c>
      <c r="M5">
        <f>age_moves!D98*pop_moves!$F$5*fuel_usdata!Q5/veh_age!M5</f>
        <v>51642.797776793908</v>
      </c>
      <c r="N5">
        <f>age_moves!D98*pop_moves!$F$5*fuel_usdata!T5/veh_age!N5</f>
        <v>2884985.7321897731</v>
      </c>
      <c r="O5">
        <f>age_moves!D129*pop_moves!$F$6/veh_age!O5</f>
        <v>1883727.7048883894</v>
      </c>
      <c r="P5">
        <f t="shared" ref="P5:Q5" si="9">O5</f>
        <v>1883727.7048883894</v>
      </c>
      <c r="Q5">
        <f t="shared" si="9"/>
        <v>1883727.7048883894</v>
      </c>
      <c r="R5" s="5">
        <f>age_moves!D160*pop_moves!$F$7*fuel_usdata!M5/veh_age!R5</f>
        <v>20.188284356257739</v>
      </c>
      <c r="S5" s="6">
        <f>age_moves!D160*pop_moves!$F$7*fuel_usdata!N5/veh_age!S5</f>
        <v>17975.143683702991</v>
      </c>
      <c r="T5" s="6">
        <f>age_moves!D160*pop_moves!$F$7*fuel_usdata!P5/veh_age!T5</f>
        <v>16004618.557377052</v>
      </c>
      <c r="U5" s="5">
        <f>age_moves!D191*pop_moves!$F$8*fuel_usdata!N5/veh_age!U5</f>
        <v>922722.53134394018</v>
      </c>
      <c r="V5">
        <f>age_moves!D191*pop_moves!$F$8*fuel_usdata!P5/veh_age!V5</f>
        <v>2501.310909415211</v>
      </c>
      <c r="W5">
        <f t="shared" si="2"/>
        <v>2501.310909415211</v>
      </c>
      <c r="X5" s="5">
        <f>age_moves!D222*pop_moves!$F$9*fuel_usdata!P5/veh_age!X5</f>
        <v>76453.599127182053</v>
      </c>
      <c r="Y5" s="5">
        <f>age_moves!D222*pop_moves!$F$9*fuel_usdata!N5/veh_age!Y5</f>
        <v>76453.599127182053</v>
      </c>
      <c r="Z5" s="5">
        <f t="shared" si="3"/>
        <v>76453.599127182053</v>
      </c>
      <c r="AA5" s="5">
        <f>age_moves!D253*pop_moves!$F$10*fuel_usdata!N5/veh_age!AA5</f>
        <v>629349.96749292489</v>
      </c>
      <c r="AB5">
        <f>age_moves!D253*pop_moves!$F$10*fuel_usdata!P5/veh_age!AB5</f>
        <v>1706.0382575001695</v>
      </c>
      <c r="AC5">
        <f t="shared" si="4"/>
        <v>1706.0382575001695</v>
      </c>
      <c r="AD5" s="5">
        <f>age_moves!D284*pop_moves!$F$11*fuel_usdata!N5/veh_age!AD5</f>
        <v>629349.96749292477</v>
      </c>
      <c r="AE5">
        <f>age_moves!D284*pop_moves!$F$11*fuel_usdata!P5/veh_age!AE5</f>
        <v>1706.0382575001695</v>
      </c>
      <c r="AF5">
        <f t="shared" si="5"/>
        <v>1706.0382575001695</v>
      </c>
      <c r="AG5" s="5">
        <f>age_moves!D315*pop_moves!$F$12*fuel_usdata!N5/veh_age!AG5</f>
        <v>1468417.8636797203</v>
      </c>
      <c r="AH5">
        <f>age_moves!D315*pop_moves!$F$12*fuel_usdata!P5/veh_age!AH5</f>
        <v>3980.5786650214372</v>
      </c>
      <c r="AI5">
        <f t="shared" si="6"/>
        <v>3980.5786650214372</v>
      </c>
      <c r="AJ5" s="5">
        <f>age_moves!D346*pop_moves!$F$13*fuel_usdata!N5/veh_age!AJ5</f>
        <v>440510.73372694018</v>
      </c>
      <c r="AK5">
        <f>age_moves!D346*pop_moves!$F$13*fuel_usdata!P5/veh_age!AK5</f>
        <v>1194.1339531189835</v>
      </c>
      <c r="AL5">
        <f t="shared" si="7"/>
        <v>1194.1339531189835</v>
      </c>
      <c r="AM5" s="5">
        <f>age_moves!D377*pop_moves!$F$14/veh_age!AM5</f>
        <v>22935.318263688758</v>
      </c>
    </row>
    <row r="6" spans="1:40" ht="14.4" x14ac:dyDescent="0.3">
      <c r="A6">
        <f t="shared" si="0"/>
        <v>5</v>
      </c>
      <c r="B6">
        <f>age_moves!D6*pop_moves!$F$2*fuel_usdata!V6/veh_age!B6</f>
        <v>11465.710511523328</v>
      </c>
      <c r="C6">
        <f>age_moves!D37*pop_moves!$F$3*fuel_usdata!R6/veh_age!C6</f>
        <v>209.70758452440688</v>
      </c>
      <c r="D6">
        <f>age_moves!D37*pop_moves!$F$3*fuel_usdata!S6/veh_age!D6</f>
        <v>20630.36963552524</v>
      </c>
      <c r="E6">
        <f>age_moves!D37*pop_moves!$F$3*fuel_usdata!Q6/veh_age!E6</f>
        <v>20630.369635525236</v>
      </c>
      <c r="F6">
        <f>age_moves!D37*pop_moves!$F$3*fuel_usdata!T6/veh_age!F6</f>
        <v>2029550.5871360924</v>
      </c>
      <c r="G6">
        <f>age_moves!D68*pop_moves!$F$4*fuel_usdata!R6/veh_age!G6</f>
        <v>524.94043144788907</v>
      </c>
      <c r="H6">
        <f>age_moves!D68*pop_moves!$F$4*fuel_usdata!S6/veh_age!H6</f>
        <v>51641.98119950034</v>
      </c>
      <c r="I6">
        <f>age_moves!D68*pop_moves!$F$4*fuel_usdata!Q6/veh_age!I6</f>
        <v>51641.98119950034</v>
      </c>
      <c r="J6">
        <f>age_moves!D68*pop_moves!$F$4*fuel_usdata!T6/veh_age!J6</f>
        <v>5080374.9576951545</v>
      </c>
      <c r="K6">
        <f>age_moves!D99*pop_moves!$F$5*fuel_usdata!R6/veh_age!K6</f>
        <v>524.94873195121681</v>
      </c>
      <c r="L6">
        <f>age_moves!D99*pop_moves!$F$5*fuel_usdata!S6/veh_age!L6</f>
        <v>51642.797776793908</v>
      </c>
      <c r="M6">
        <f>age_moves!D99*pop_moves!$F$5*fuel_usdata!Q6/veh_age!M6</f>
        <v>51642.797776793901</v>
      </c>
      <c r="N6">
        <f>age_moves!D99*pop_moves!$F$5*fuel_usdata!T6/veh_age!N6</f>
        <v>5080455.2899894817</v>
      </c>
      <c r="O6">
        <f>age_moves!D130*pop_moves!$F$6/veh_age!O6</f>
        <v>1846731.5783980184</v>
      </c>
      <c r="P6">
        <f t="shared" ref="P6:Q6" si="10">O6</f>
        <v>1846731.5783980184</v>
      </c>
      <c r="Q6">
        <f t="shared" si="10"/>
        <v>1846731.5783980184</v>
      </c>
      <c r="R6" s="5">
        <f>age_moves!D161*pop_moves!$F$7*fuel_usdata!M6/veh_age!R6</f>
        <v>29.686447041623438</v>
      </c>
      <c r="S6" s="6">
        <f>age_moves!D161*pop_moves!$F$7*fuel_usdata!N6/veh_age!S6</f>
        <v>17975.143683702991</v>
      </c>
      <c r="T6" s="6">
        <f>age_moves!D161*pop_moves!$F$7*fuel_usdata!P6/veh_age!T6</f>
        <v>10883949.500482161</v>
      </c>
      <c r="U6" s="5">
        <f>age_moves!D192*pop_moves!$F$8*fuel_usdata!N6/veh_age!U6</f>
        <v>903749.44227740576</v>
      </c>
      <c r="V6">
        <f>age_moves!D192*pop_moves!$F$8*fuel_usdata!P6/veh_age!V6</f>
        <v>2553.822803140798</v>
      </c>
      <c r="W6">
        <f t="shared" si="2"/>
        <v>2553.822803140798</v>
      </c>
      <c r="X6" s="5">
        <f>age_moves!D223*pop_moves!$F$9*fuel_usdata!P6/veh_age!X6</f>
        <v>76453.599127182024</v>
      </c>
      <c r="Y6" s="5">
        <f>age_moves!D223*pop_moves!$F$9*fuel_usdata!N6/veh_age!Y6</f>
        <v>76453.599127182039</v>
      </c>
      <c r="Z6" s="5">
        <f t="shared" si="3"/>
        <v>76453.599127182039</v>
      </c>
      <c r="AA6" s="5">
        <f>age_moves!D254*pop_moves!$F$10*fuel_usdata!N6/veh_age!AA6</f>
        <v>616409.22682425135</v>
      </c>
      <c r="AB6">
        <f>age_moves!D254*pop_moves!$F$10*fuel_usdata!P6/veh_age!AB6</f>
        <v>1741.8543966823952</v>
      </c>
      <c r="AC6">
        <f t="shared" si="4"/>
        <v>1741.8543966823952</v>
      </c>
      <c r="AD6" s="5">
        <f>age_moves!D285*pop_moves!$F$11*fuel_usdata!N6/veh_age!AD6</f>
        <v>616409.22682425135</v>
      </c>
      <c r="AE6">
        <f>age_moves!D285*pop_moves!$F$11*fuel_usdata!P6/veh_age!AE6</f>
        <v>1741.8543966823952</v>
      </c>
      <c r="AF6">
        <f t="shared" si="5"/>
        <v>1741.8543966823952</v>
      </c>
      <c r="AG6" s="5">
        <f>age_moves!D316*pop_moves!$F$12*fuel_usdata!N6/veh_age!AG6</f>
        <v>1438224.1467517212</v>
      </c>
      <c r="AH6">
        <f>age_moves!D316*pop_moves!$F$12*fuel_usdata!P6/veh_age!AH6</f>
        <v>4064.1459349026582</v>
      </c>
      <c r="AI6">
        <f t="shared" si="6"/>
        <v>4064.1459349026582</v>
      </c>
      <c r="AJ6" s="5">
        <f>age_moves!D347*pop_moves!$F$13*fuel_usdata!N6/veh_age!AJ6</f>
        <v>431452.91937662574</v>
      </c>
      <c r="AK6">
        <f>age_moves!D347*pop_moves!$F$13*fuel_usdata!P6/veh_age!AK6</f>
        <v>1219.2033017570384</v>
      </c>
      <c r="AL6">
        <f t="shared" si="7"/>
        <v>1219.2033017570384</v>
      </c>
      <c r="AM6" s="5">
        <f>age_moves!D378*pop_moves!$F$14/veh_age!AM6</f>
        <v>22935.318263688761</v>
      </c>
    </row>
    <row r="7" spans="1:40" ht="14.4" x14ac:dyDescent="0.3">
      <c r="A7">
        <f t="shared" si="0"/>
        <v>6</v>
      </c>
      <c r="B7">
        <f>age_moves!D7*pop_moves!$F$2*fuel_usdata!V7/veh_age!B7</f>
        <v>11465.710511523328</v>
      </c>
      <c r="C7">
        <f>age_moves!D38*pop_moves!$F$3*fuel_usdata!R7/veh_age!C7</f>
        <v>109.2316490559113</v>
      </c>
      <c r="D7">
        <f>age_moves!D38*pop_moves!$F$3*fuel_usdata!S7/veh_age!D7</f>
        <v>20630.369635525236</v>
      </c>
      <c r="E7">
        <f>age_moves!D38*pop_moves!$F$3*fuel_usdata!Q7/veh_age!E7</f>
        <v>20630.369635525232</v>
      </c>
      <c r="F7">
        <f>age_moves!D38*pop_moves!$F$3*fuel_usdata!T7/veh_age!F7</f>
        <v>3896417.8878279845</v>
      </c>
      <c r="G7">
        <f>age_moves!D69*pop_moves!$F$4*fuel_usdata!R7/veh_age!G7</f>
        <v>273.42887532282339</v>
      </c>
      <c r="H7">
        <f>age_moves!D69*pop_moves!$F$4*fuel_usdata!S7/veh_age!H7</f>
        <v>51641.98119950034</v>
      </c>
      <c r="I7">
        <f>age_moves!D69*pop_moves!$F$4*fuel_usdata!Q7/veh_age!I7</f>
        <v>51641.98119950034</v>
      </c>
      <c r="J7">
        <f>age_moves!D69*pop_moves!$F$4*fuel_usdata!T7/veh_age!J7</f>
        <v>9753520.7979072537</v>
      </c>
      <c r="K7">
        <f>age_moves!D100*pop_moves!$F$5*fuel_usdata!R7/veh_age!K7</f>
        <v>273.43319885584452</v>
      </c>
      <c r="L7">
        <f>age_moves!D100*pop_moves!$F$5*fuel_usdata!S7/veh_age!L7</f>
        <v>51642.797776793901</v>
      </c>
      <c r="M7">
        <f>age_moves!D100*pop_moves!$F$5*fuel_usdata!Q7/veh_age!M7</f>
        <v>51642.797776793901</v>
      </c>
      <c r="N7">
        <f>age_moves!D100*pop_moves!$F$5*fuel_usdata!T7/veh_age!N7</f>
        <v>9753675.0232764352</v>
      </c>
      <c r="O7">
        <f>age_moves!D131*pop_moves!$F$6/veh_age!O7</f>
        <v>1766323.18004459</v>
      </c>
      <c r="P7">
        <f t="shared" ref="P7:Q7" si="11">O7</f>
        <v>1766323.18004459</v>
      </c>
      <c r="Q7">
        <f t="shared" si="11"/>
        <v>1766323.18004459</v>
      </c>
      <c r="R7" s="5">
        <f>age_moves!D162*pop_moves!$F$7*fuel_usdata!M7/veh_age!R7</f>
        <v>33.003542501225162</v>
      </c>
      <c r="S7" s="6">
        <f>age_moves!D162*pop_moves!$F$7*fuel_usdata!N7/veh_age!S7</f>
        <v>17975.143683702991</v>
      </c>
      <c r="T7" s="6">
        <f>age_moves!D162*pop_moves!$F$7*fuel_usdata!P7/veh_age!T7</f>
        <v>9790033.6134453788</v>
      </c>
      <c r="U7" s="5">
        <f>age_moves!D193*pop_moves!$F$8*fuel_usdata!N7/veh_age!U7</f>
        <v>862308.04025283072</v>
      </c>
      <c r="V7">
        <f>age_moves!D193*pop_moves!$F$8*fuel_usdata!P7/veh_age!V7</f>
        <v>2676.5562029748676</v>
      </c>
      <c r="W7">
        <f t="shared" si="2"/>
        <v>2676.5562029748676</v>
      </c>
      <c r="X7" s="5">
        <f>age_moves!D224*pop_moves!$F$9*fuel_usdata!P7/veh_age!X7</f>
        <v>76453.599127182053</v>
      </c>
      <c r="Y7" s="5">
        <f>age_moves!D224*pop_moves!$F$9*fuel_usdata!N7/veh_age!Y7</f>
        <v>76453.599127182039</v>
      </c>
      <c r="Z7" s="5">
        <f t="shared" si="3"/>
        <v>76453.599127182039</v>
      </c>
      <c r="AA7" s="5">
        <f>age_moves!D255*pop_moves!$F$10*fuel_usdata!N7/veh_age!AA7</f>
        <v>588143.80126989714</v>
      </c>
      <c r="AB7">
        <f>age_moves!D255*pop_moves!$F$10*fuel_usdata!P7/veh_age!AB7</f>
        <v>1825.5656517694097</v>
      </c>
      <c r="AC7">
        <f t="shared" si="4"/>
        <v>1825.5656517694097</v>
      </c>
      <c r="AD7" s="5">
        <f>age_moves!D286*pop_moves!$F$11*fuel_usdata!N7/veh_age!AD7</f>
        <v>588143.80126989714</v>
      </c>
      <c r="AE7">
        <f>age_moves!D286*pop_moves!$F$11*fuel_usdata!P7/veh_age!AE7</f>
        <v>1825.5656517694094</v>
      </c>
      <c r="AF7">
        <f t="shared" si="5"/>
        <v>1825.5656517694094</v>
      </c>
      <c r="AG7" s="5">
        <f>age_moves!D317*pop_moves!$F$12*fuel_usdata!N7/veh_age!AG7</f>
        <v>1372274.4240976248</v>
      </c>
      <c r="AH7">
        <f>age_moves!D317*pop_moves!$F$12*fuel_usdata!P7/veh_age!AH7</f>
        <v>4259.4634985953962</v>
      </c>
      <c r="AI7">
        <f t="shared" si="6"/>
        <v>4259.4634985953962</v>
      </c>
      <c r="AJ7" s="5">
        <f>age_moves!D348*pop_moves!$F$13*fuel_usdata!N7/veh_age!AJ7</f>
        <v>411668.65943671751</v>
      </c>
      <c r="AK7">
        <f>age_moves!D348*pop_moves!$F$13*fuel_usdata!P7/veh_age!AK7</f>
        <v>1277.7966255105641</v>
      </c>
      <c r="AL7">
        <f t="shared" si="7"/>
        <v>1277.7966255105641</v>
      </c>
      <c r="AM7" s="5">
        <f>age_moves!D379*pop_moves!$F$14/veh_age!AM7</f>
        <v>22935.318263688761</v>
      </c>
    </row>
    <row r="8" spans="1:40" ht="14.4" x14ac:dyDescent="0.3">
      <c r="A8">
        <f t="shared" si="0"/>
        <v>7</v>
      </c>
      <c r="B8">
        <f>age_moves!D8*pop_moves!$F$2*fuel_usdata!V8/veh_age!B8</f>
        <v>11465.710511523326</v>
      </c>
      <c r="C8">
        <f>age_moves!D39*pop_moves!$F$3*fuel_usdata!R8/veh_age!C8</f>
        <v>47.54736266369212</v>
      </c>
      <c r="D8">
        <f>age_moves!D39*pop_moves!$F$3*fuel_usdata!S8/veh_age!D8</f>
        <v>20630.369635525236</v>
      </c>
      <c r="E8">
        <f>age_moves!D39*pop_moves!$F$3*fuel_usdata!Q8/veh_age!E8</f>
        <v>20630.36963552524</v>
      </c>
      <c r="F8">
        <f>age_moves!D39*pop_moves!$F$3*fuel_usdata!T8/veh_age!F8</f>
        <v>8951330.3673392925</v>
      </c>
      <c r="G8">
        <f>age_moves!D70*pop_moves!$F$4*fuel_usdata!R8/veh_age!G8</f>
        <v>119.02065024254223</v>
      </c>
      <c r="H8">
        <f>age_moves!D70*pop_moves!$F$4*fuel_usdata!S8/veh_age!H8</f>
        <v>51641.98119950034</v>
      </c>
      <c r="I8">
        <f>age_moves!D70*pop_moves!$F$4*fuel_usdata!Q8/veh_age!I8</f>
        <v>51641.98119950034</v>
      </c>
      <c r="J8">
        <f>age_moves!D70*pop_moves!$F$4*fuel_usdata!T8/veh_age!J8</f>
        <v>22406987.499857426</v>
      </c>
      <c r="K8">
        <f>age_moves!D101*pop_moves!$F$5*fuel_usdata!R8/veh_age!K8</f>
        <v>119.02253222999111</v>
      </c>
      <c r="L8">
        <f>age_moves!D101*pop_moves!$F$5*fuel_usdata!S8/veh_age!L8</f>
        <v>51642.797776793901</v>
      </c>
      <c r="M8">
        <f>age_moves!D101*pop_moves!$F$5*fuel_usdata!Q8/veh_age!M8</f>
        <v>51642.797776793894</v>
      </c>
      <c r="N8">
        <f>age_moves!D101*pop_moves!$F$5*fuel_usdata!T8/veh_age!N8</f>
        <v>22407341.8053427</v>
      </c>
      <c r="O8">
        <f>age_moves!D132*pop_moves!$F$6/veh_age!O8</f>
        <v>1646831.0141208186</v>
      </c>
      <c r="P8">
        <f t="shared" ref="P8:Q8" si="12">O8</f>
        <v>1646831.0141208186</v>
      </c>
      <c r="Q8">
        <f t="shared" si="12"/>
        <v>1646831.0141208186</v>
      </c>
      <c r="R8" s="5">
        <f>age_moves!D163*pop_moves!$F$7*fuel_usdata!M8/veh_age!R8</f>
        <v>33.038494701083799</v>
      </c>
      <c r="S8" s="6">
        <f>age_moves!D163*pop_moves!$F$7*fuel_usdata!N8/veh_age!S8</f>
        <v>17975.143683702991</v>
      </c>
      <c r="T8" s="6">
        <f>age_moves!D163*pop_moves!$F$7*fuel_usdata!P8/veh_age!T8</f>
        <v>9779676.5068466738</v>
      </c>
      <c r="U8" s="5">
        <f>age_moves!D194*pop_moves!$F$8*fuel_usdata!N8/veh_age!U8</f>
        <v>800722.41649181361</v>
      </c>
      <c r="V8">
        <f>age_moves!D194*pop_moves!$F$8*fuel_usdata!P8/veh_age!V8</f>
        <v>2882.4170355138458</v>
      </c>
      <c r="W8">
        <f t="shared" si="2"/>
        <v>2882.4170355138458</v>
      </c>
      <c r="X8" s="5">
        <f>age_moves!D225*pop_moves!$F$9*fuel_usdata!P8/veh_age!X8</f>
        <v>76453.599127182053</v>
      </c>
      <c r="Y8" s="5">
        <f>age_moves!D225*pop_moves!$F$9*fuel_usdata!N8/veh_age!Y8</f>
        <v>76453.599127182039</v>
      </c>
      <c r="Z8" s="5">
        <f t="shared" si="3"/>
        <v>76453.599127182039</v>
      </c>
      <c r="AA8" s="5">
        <f>age_moves!D256*pop_moves!$F$10*fuel_usdata!N8/veh_age!AA8</f>
        <v>546138.85504237248</v>
      </c>
      <c r="AB8">
        <f>age_moves!D256*pop_moves!$F$10*fuel_usdata!P8/veh_age!AB8</f>
        <v>1965.9746088128352</v>
      </c>
      <c r="AC8">
        <f t="shared" si="4"/>
        <v>1965.9746088128352</v>
      </c>
      <c r="AD8" s="5">
        <f>age_moves!D287*pop_moves!$F$11*fuel_usdata!N8/veh_age!AD8</f>
        <v>546138.85504237248</v>
      </c>
      <c r="AE8">
        <f>age_moves!D287*pop_moves!$F$11*fuel_usdata!P8/veh_age!AE8</f>
        <v>1965.9746088128352</v>
      </c>
      <c r="AF8">
        <f t="shared" si="5"/>
        <v>1965.9746088128352</v>
      </c>
      <c r="AG8" s="5">
        <f>age_moves!D318*pop_moves!$F$12*fuel_usdata!N8/veh_age!AG8</f>
        <v>1274267.2475037901</v>
      </c>
      <c r="AH8">
        <f>age_moves!D318*pop_moves!$F$12*fuel_usdata!P8/veh_age!AH8</f>
        <v>4587.0698089040125</v>
      </c>
      <c r="AI8">
        <f t="shared" si="6"/>
        <v>4587.0698089040125</v>
      </c>
      <c r="AJ8" s="5">
        <f>age_moves!D349*pop_moves!$F$13*fuel_usdata!N8/veh_age!AJ8</f>
        <v>382267.48260571121</v>
      </c>
      <c r="AK8">
        <f>age_moves!D349*pop_moves!$F$13*fuel_usdata!P8/veh_age!AK8</f>
        <v>1376.0752556587879</v>
      </c>
      <c r="AL8">
        <f t="shared" si="7"/>
        <v>1376.0752556587879</v>
      </c>
      <c r="AM8" s="5">
        <f>age_moves!D380*pop_moves!$F$14/veh_age!AM8</f>
        <v>22935.318263688758</v>
      </c>
    </row>
    <row r="9" spans="1:40" ht="14.4" x14ac:dyDescent="0.3">
      <c r="A9">
        <f t="shared" si="0"/>
        <v>8</v>
      </c>
      <c r="B9">
        <f>age_moves!D9*pop_moves!$F$2*fuel_usdata!V9/veh_age!B9</f>
        <v>11465.710511523328</v>
      </c>
      <c r="C9">
        <f>age_moves!D40*pop_moves!$F$3*fuel_usdata!R9/veh_age!C9</f>
        <v>23.039465460013716</v>
      </c>
      <c r="D9">
        <f>age_moves!D40*pop_moves!$F$3*fuel_usdata!S9/veh_age!D9</f>
        <v>20630.369635525229</v>
      </c>
      <c r="E9">
        <f>age_moves!D40*pop_moves!$F$3*fuel_usdata!Q9/veh_age!E9</f>
        <v>20630.369635525232</v>
      </c>
      <c r="F9">
        <f>age_moves!D40*pop_moves!$F$3*fuel_usdata!T9/veh_age!F9</f>
        <v>18473178.209671371</v>
      </c>
      <c r="G9">
        <f>age_moves!D71*pop_moves!$F$4*fuel_usdata!R9/veh_age!G9</f>
        <v>57.672434529904841</v>
      </c>
      <c r="H9">
        <f>age_moves!D71*pop_moves!$F$4*fuel_usdata!S9/veh_age!H9</f>
        <v>51641.981199500333</v>
      </c>
      <c r="I9">
        <f>age_moves!D71*pop_moves!$F$4*fuel_usdata!Q9/veh_age!I9</f>
        <v>51641.98119950034</v>
      </c>
      <c r="J9">
        <f>age_moves!D71*pop_moves!$F$4*fuel_usdata!T9/veh_age!J9</f>
        <v>46242095.447291791</v>
      </c>
      <c r="K9">
        <f>age_moves!D102*pop_moves!$F$5*fuel_usdata!R9/veh_age!K9</f>
        <v>57.67334646239479</v>
      </c>
      <c r="L9">
        <f>age_moves!D102*pop_moves!$F$5*fuel_usdata!S9/veh_age!L9</f>
        <v>51642.797776793901</v>
      </c>
      <c r="M9">
        <f>age_moves!D102*pop_moves!$F$5*fuel_usdata!Q9/veh_age!M9</f>
        <v>51642.797776793901</v>
      </c>
      <c r="N9">
        <f>age_moves!D102*pop_moves!$F$5*fuel_usdata!T9/veh_age!N9</f>
        <v>46242826.640097953</v>
      </c>
      <c r="O9">
        <f>age_moves!D133*pop_moves!$F$6/veh_age!O9</f>
        <v>1550103.1592156861</v>
      </c>
      <c r="P9">
        <f t="shared" ref="P9:Q9" si="13">O9</f>
        <v>1550103.1592156861</v>
      </c>
      <c r="Q9">
        <f t="shared" si="13"/>
        <v>1550103.1592156861</v>
      </c>
      <c r="R9" s="5">
        <f>age_moves!D164*pop_moves!$F$7*fuel_usdata!M9/veh_age!R9</f>
        <v>37.100399759964887</v>
      </c>
      <c r="S9" s="6">
        <f>age_moves!D164*pop_moves!$F$7*fuel_usdata!N9/veh_age!S9</f>
        <v>17975.143683702987</v>
      </c>
      <c r="T9" s="6">
        <f>age_moves!D164*pop_moves!$F$7*fuel_usdata!P9/veh_age!T9</f>
        <v>8708957.1147540957</v>
      </c>
      <c r="U9" s="5">
        <f>age_moves!D195*pop_moves!$F$8*fuel_usdata!N9/veh_age!U9</f>
        <v>750859.24007106898</v>
      </c>
      <c r="V9">
        <f>age_moves!D195*pop_moves!$F$8*fuel_usdata!P9/veh_age!V9</f>
        <v>3073.8330313353567</v>
      </c>
      <c r="W9">
        <f t="shared" si="2"/>
        <v>3073.8330313353567</v>
      </c>
      <c r="X9" s="5">
        <f>age_moves!D226*pop_moves!$F$9*fuel_usdata!P9/veh_age!X9</f>
        <v>76453.599127182053</v>
      </c>
      <c r="Y9" s="5">
        <f>age_moves!D226*pop_moves!$F$9*fuel_usdata!N9/veh_age!Y9</f>
        <v>76453.599127182039</v>
      </c>
      <c r="Z9" s="5">
        <f t="shared" si="3"/>
        <v>76453.599127182039</v>
      </c>
      <c r="AA9" s="5">
        <f>age_moves!D257*pop_moves!$F$10*fuel_usdata!N9/veh_age!AA9</f>
        <v>512129.2937782915</v>
      </c>
      <c r="AB9">
        <f>age_moves!D257*pop_moves!$F$10*fuel_usdata!P9/veh_age!AB9</f>
        <v>2096.5313543736411</v>
      </c>
      <c r="AC9">
        <f t="shared" si="4"/>
        <v>2096.5313543736411</v>
      </c>
      <c r="AD9" s="5">
        <f>age_moves!D288*pop_moves!$F$11*fuel_usdata!N9/veh_age!AD9</f>
        <v>512129.2937782915</v>
      </c>
      <c r="AE9">
        <f>age_moves!D288*pop_moves!$F$11*fuel_usdata!P9/veh_age!AE9</f>
        <v>2096.5313543736411</v>
      </c>
      <c r="AF9">
        <f t="shared" si="5"/>
        <v>2096.5313543736411</v>
      </c>
      <c r="AG9" s="5">
        <f>age_moves!D319*pop_moves!$F$12*fuel_usdata!N9/veh_age!AG9</f>
        <v>1194915.1383823291</v>
      </c>
      <c r="AH9">
        <f>age_moves!D319*pop_moves!$F$12*fuel_usdata!P9/veh_age!AH9</f>
        <v>4891.6886494659302</v>
      </c>
      <c r="AI9">
        <f t="shared" si="6"/>
        <v>4891.6886494659302</v>
      </c>
      <c r="AJ9" s="5">
        <f>age_moves!D350*pop_moves!$F$13*fuel_usdata!N9/veh_age!AJ9</f>
        <v>358462.6402127702</v>
      </c>
      <c r="AK9">
        <f>age_moves!D350*pop_moves!$F$13*fuel_usdata!P9/veh_age!AK9</f>
        <v>1467.457873837184</v>
      </c>
      <c r="AL9">
        <f t="shared" si="7"/>
        <v>1467.457873837184</v>
      </c>
      <c r="AM9" s="5">
        <f>age_moves!D381*pop_moves!$F$14/veh_age!AM9</f>
        <v>22935.318263688761</v>
      </c>
    </row>
    <row r="10" spans="1:40" ht="14.4" x14ac:dyDescent="0.3">
      <c r="A10">
        <f t="shared" si="0"/>
        <v>9</v>
      </c>
      <c r="B10">
        <f>age_moves!D10*pop_moves!$F$2*fuel_usdata!V10/veh_age!B10</f>
        <v>11465.710511523326</v>
      </c>
      <c r="C10">
        <f>age_moves!D41*pop_moves!$F$3*fuel_usdata!R10/veh_age!C10</f>
        <v>11.957691208585908</v>
      </c>
      <c r="D10">
        <f>age_moves!D41*pop_moves!$F$3*fuel_usdata!S10/veh_age!D10</f>
        <v>20630.369635525232</v>
      </c>
      <c r="E10">
        <f>age_moves!D41*pop_moves!$F$3*fuel_usdata!Q10/veh_age!E10</f>
        <v>20630.369635525232</v>
      </c>
      <c r="F10">
        <f>age_moves!D41*pop_moves!$F$3*fuel_usdata!T10/veh_age!F10</f>
        <v>35593171.279820465</v>
      </c>
      <c r="G10">
        <f>age_moves!D72*pop_moves!$F$4*fuel_usdata!R10/veh_age!G10</f>
        <v>29.932515776152854</v>
      </c>
      <c r="H10">
        <f>age_moves!D72*pop_moves!$F$4*fuel_usdata!S10/veh_age!H10</f>
        <v>51641.98119950034</v>
      </c>
      <c r="I10">
        <f>age_moves!D72*pop_moves!$F$4*fuel_usdata!Q10/veh_age!I10</f>
        <v>51641.98119950034</v>
      </c>
      <c r="J10">
        <f>age_moves!D72*pop_moves!$F$4*fuel_usdata!T10/veh_age!J10</f>
        <v>89096895.234387651</v>
      </c>
      <c r="K10">
        <f>age_moves!D103*pop_moves!$F$5*fuel_usdata!R10/veh_age!K10</f>
        <v>29.932989077373183</v>
      </c>
      <c r="L10">
        <f>age_moves!D103*pop_moves!$F$5*fuel_usdata!S10/veh_age!L10</f>
        <v>51642.797776793901</v>
      </c>
      <c r="M10">
        <f>age_moves!D103*pop_moves!$F$5*fuel_usdata!Q10/veh_age!M10</f>
        <v>51642.797776793901</v>
      </c>
      <c r="N10">
        <f>age_moves!D103*pop_moves!$F$5*fuel_usdata!T10/veh_age!N10</f>
        <v>89098304.059143886</v>
      </c>
      <c r="O10">
        <f>age_moves!D134*pop_moves!$F$6/veh_age!O10</f>
        <v>1493584.4752660631</v>
      </c>
      <c r="P10">
        <f t="shared" ref="P10:Q10" si="14">O10</f>
        <v>1493584.4752660631</v>
      </c>
      <c r="Q10">
        <f t="shared" si="14"/>
        <v>1493584.4752660631</v>
      </c>
      <c r="R10" s="5">
        <f>age_moves!D165*pop_moves!$F$7*fuel_usdata!M10/veh_age!R10</f>
        <v>43.657889273732145</v>
      </c>
      <c r="S10" s="6">
        <f>age_moves!D165*pop_moves!$F$7*fuel_usdata!N10/veh_age!S10</f>
        <v>17975.143683702991</v>
      </c>
      <c r="T10" s="6">
        <f>age_moves!D165*pop_moves!$F$7*fuel_usdata!P10/veh_age!T10</f>
        <v>7400856.8857718948</v>
      </c>
      <c r="U10" s="5">
        <f>age_moves!D196*pop_moves!$F$8*fuel_usdata!N10/veh_age!U10</f>
        <v>721719.79915914172</v>
      </c>
      <c r="V10">
        <f>age_moves!D196*pop_moves!$F$8*fuel_usdata!P10/veh_age!V10</f>
        <v>3197.9390571005961</v>
      </c>
      <c r="W10">
        <f t="shared" si="2"/>
        <v>3197.9390571005961</v>
      </c>
      <c r="X10" s="5">
        <f>age_moves!D227*pop_moves!$F$9*fuel_usdata!P10/veh_age!X10</f>
        <v>76453.599127182053</v>
      </c>
      <c r="Y10" s="5">
        <f>age_moves!D227*pop_moves!$F$9*fuel_usdata!N10/veh_age!Y10</f>
        <v>76453.599127182053</v>
      </c>
      <c r="Z10" s="5">
        <f t="shared" si="3"/>
        <v>76453.599127182053</v>
      </c>
      <c r="AA10" s="5">
        <f>age_moves!D258*pop_moves!$F$10*fuel_usdata!N10/veh_age!AA10</f>
        <v>492254.51499297994</v>
      </c>
      <c r="AB10">
        <f>age_moves!D258*pop_moves!$F$10*fuel_usdata!P10/veh_age!AB10</f>
        <v>2181.1788194867645</v>
      </c>
      <c r="AC10">
        <f t="shared" si="4"/>
        <v>2181.1788194867645</v>
      </c>
      <c r="AD10" s="5">
        <f>age_moves!D289*pop_moves!$F$11*fuel_usdata!N10/veh_age!AD10</f>
        <v>492254.51499298</v>
      </c>
      <c r="AE10">
        <f>age_moves!D289*pop_moves!$F$11*fuel_usdata!P10/veh_age!AE10</f>
        <v>2181.1788194867645</v>
      </c>
      <c r="AF10">
        <f t="shared" si="5"/>
        <v>2181.1788194867645</v>
      </c>
      <c r="AG10" s="5">
        <f>age_moves!D320*pop_moves!$F$12*fuel_usdata!N10/veh_age!AG10</f>
        <v>1148542.7196765759</v>
      </c>
      <c r="AH10">
        <f>age_moves!D320*pop_moves!$F$12*fuel_usdata!P10/veh_age!AH10</f>
        <v>5089.1906059409084</v>
      </c>
      <c r="AI10">
        <f t="shared" si="6"/>
        <v>5089.1906059409084</v>
      </c>
      <c r="AJ10" s="5">
        <f>age_moves!D351*pop_moves!$F$13*fuel_usdata!N10/veh_age!AJ10</f>
        <v>344551.37646828342</v>
      </c>
      <c r="AK10">
        <f>age_moves!D351*pop_moves!$F$13*fuel_usdata!P10/veh_age!AK10</f>
        <v>1526.706493668926</v>
      </c>
      <c r="AL10">
        <f t="shared" si="7"/>
        <v>1526.706493668926</v>
      </c>
      <c r="AM10" s="5">
        <f>age_moves!D382*pop_moves!$F$14/veh_age!AM10</f>
        <v>22935.318263688761</v>
      </c>
    </row>
    <row r="11" spans="1:40" ht="14.4" x14ac:dyDescent="0.3">
      <c r="A11">
        <f t="shared" si="0"/>
        <v>10</v>
      </c>
      <c r="B11">
        <f>age_moves!D11*pop_moves!$F$2*fuel_usdata!V11/veh_age!B11</f>
        <v>11465.710511523328</v>
      </c>
      <c r="C11">
        <f>age_moves!D42*pop_moves!$F$3*fuel_usdata!R11/veh_age!C11</f>
        <v>4.8333220318393888</v>
      </c>
      <c r="D11">
        <f>age_moves!D42*pop_moves!$F$3*fuel_usdata!S11/veh_age!D11</f>
        <v>20630.369635525232</v>
      </c>
      <c r="E11">
        <f>age_moves!D42*pop_moves!$F$3*fuel_usdata!Q11/veh_age!E11</f>
        <v>20630.369635525232</v>
      </c>
      <c r="F11">
        <f>age_moves!D42*pop_moves!$F$3*fuel_usdata!T11/veh_age!F11</f>
        <v>88057892.376028761</v>
      </c>
      <c r="G11">
        <f>age_moves!D73*pop_moves!$F$4*fuel_usdata!R11/veh_age!G11</f>
        <v>12.098781064473439</v>
      </c>
      <c r="H11">
        <f>age_moves!D73*pop_moves!$F$4*fuel_usdata!S11/veh_age!H11</f>
        <v>51641.981199500333</v>
      </c>
      <c r="I11">
        <f>age_moves!D73*pop_moves!$F$4*fuel_usdata!Q11/veh_age!I11</f>
        <v>51641.98119950034</v>
      </c>
      <c r="J11">
        <f>age_moves!D73*pop_moves!$F$4*fuel_usdata!T11/veh_age!J11</f>
        <v>220426686.6222209</v>
      </c>
      <c r="K11">
        <f>age_moves!D104*pop_moves!$F$5*fuel_usdata!R11/veh_age!K11</f>
        <v>12.098972373746777</v>
      </c>
      <c r="L11">
        <f>age_moves!D104*pop_moves!$F$5*fuel_usdata!S11/veh_age!L11</f>
        <v>51642.797776793908</v>
      </c>
      <c r="M11">
        <f>age_moves!D104*pop_moves!$F$5*fuel_usdata!Q11/veh_age!M11</f>
        <v>51642.797776793908</v>
      </c>
      <c r="N11">
        <f>age_moves!D104*pop_moves!$F$5*fuel_usdata!T11/veh_age!N11</f>
        <v>220430172.06997117</v>
      </c>
      <c r="O11">
        <f>age_moves!D135*pop_moves!$F$6/veh_age!O11</f>
        <v>1390349.2725210348</v>
      </c>
      <c r="P11">
        <f t="shared" ref="P11:Q11" si="15">O11</f>
        <v>1390349.2725210348</v>
      </c>
      <c r="Q11">
        <f t="shared" si="15"/>
        <v>1390349.2725210348</v>
      </c>
      <c r="R11" s="5">
        <f>age_moves!D166*pop_moves!$F$7*fuel_usdata!M11/veh_age!R11</f>
        <v>31.741710047050052</v>
      </c>
      <c r="S11" s="6">
        <f>age_moves!D166*pop_moves!$F$7*fuel_usdata!N11/veh_age!S11</f>
        <v>17975.143683702991</v>
      </c>
      <c r="T11" s="6">
        <f>age_moves!D166*pop_moves!$F$7*fuel_usdata!P11/veh_age!T11</f>
        <v>10179218.131941687</v>
      </c>
      <c r="U11" s="5">
        <f>age_moves!D197*pop_moves!$F$8*fuel_usdata!N11/veh_age!U11</f>
        <v>668543.24254271982</v>
      </c>
      <c r="V11">
        <f>age_moves!D197*pop_moves!$F$8*fuel_usdata!P11/veh_age!V11</f>
        <v>3452.3061294218901</v>
      </c>
      <c r="W11">
        <f t="shared" si="2"/>
        <v>3452.3061294218901</v>
      </c>
      <c r="X11" s="5">
        <f>age_moves!D228*pop_moves!$F$9*fuel_usdata!P11/veh_age!X11</f>
        <v>76453.599127182039</v>
      </c>
      <c r="Y11" s="5">
        <f>age_moves!D228*pop_moves!$F$9*fuel_usdata!N11/veh_age!Y11</f>
        <v>76453.599127182053</v>
      </c>
      <c r="Z11" s="5">
        <f t="shared" si="3"/>
        <v>76453.599127182053</v>
      </c>
      <c r="AA11" s="5">
        <f>age_moves!D259*pop_moves!$F$10*fuel_usdata!N11/veh_age!AA11</f>
        <v>455985.03739695036</v>
      </c>
      <c r="AB11">
        <f>age_moves!D259*pop_moves!$F$10*fuel_usdata!P11/veh_age!AB11</f>
        <v>2354.6718287704034</v>
      </c>
      <c r="AC11">
        <f t="shared" si="4"/>
        <v>2354.6718287704034</v>
      </c>
      <c r="AD11" s="5">
        <f>age_moves!D290*pop_moves!$F$11*fuel_usdata!N11/veh_age!AD11</f>
        <v>455985.03739695036</v>
      </c>
      <c r="AE11">
        <f>age_moves!D290*pop_moves!$F$11*fuel_usdata!P11/veh_age!AE11</f>
        <v>2354.6718287704034</v>
      </c>
      <c r="AF11">
        <f t="shared" si="5"/>
        <v>2354.6718287704034</v>
      </c>
      <c r="AG11" s="5">
        <f>age_moves!D321*pop_moves!$F$12*fuel_usdata!N11/veh_age!AG11</f>
        <v>1063917.707268134</v>
      </c>
      <c r="AH11">
        <f>age_moves!D321*pop_moves!$F$12*fuel_usdata!P11/veh_age!AH11</f>
        <v>5493.9896004820675</v>
      </c>
      <c r="AI11">
        <f t="shared" si="6"/>
        <v>5493.9896004820675</v>
      </c>
      <c r="AJ11" s="5">
        <f>age_moves!D352*pop_moves!$F$13*fuel_usdata!N11/veh_age!AJ11</f>
        <v>319164.7156071316</v>
      </c>
      <c r="AK11">
        <f>age_moves!D352*pop_moves!$F$13*fuel_usdata!P11/veh_age!AK11</f>
        <v>1648.1421602511919</v>
      </c>
      <c r="AL11">
        <f t="shared" si="7"/>
        <v>1648.1421602511919</v>
      </c>
      <c r="AM11" s="5">
        <f>age_moves!D383*pop_moves!$F$14/veh_age!AM11</f>
        <v>22935.318263688761</v>
      </c>
    </row>
    <row r="12" spans="1:40" ht="14.4" x14ac:dyDescent="0.3">
      <c r="A12">
        <f t="shared" si="0"/>
        <v>11</v>
      </c>
      <c r="B12">
        <f>age_moves!D12*pop_moves!$F$2*fuel_usdata!V12/veh_age!B12</f>
        <v>11465.710511523328</v>
      </c>
      <c r="C12">
        <f>age_moves!D43*pop_moves!$F$3*fuel_usdata!R12/veh_age!C12</f>
        <v>1.5518909893087738</v>
      </c>
      <c r="D12">
        <f>age_moves!D43*pop_moves!$F$3*fuel_usdata!S12/veh_age!D12</f>
        <v>20630.369635525232</v>
      </c>
      <c r="E12">
        <f>age_moves!D43*pop_moves!$F$3*fuel_usdata!Q12/veh_age!E12</f>
        <v>20630.369635525232</v>
      </c>
      <c r="F12">
        <f>age_moves!D43*pop_moves!$F$3*fuel_usdata!T12/veh_age!F12</f>
        <v>274253896.846178</v>
      </c>
      <c r="G12">
        <f>age_moves!D74*pop_moves!$F$4*fuel_usdata!R12/veh_age!G12</f>
        <v>3.8846965279552204</v>
      </c>
      <c r="H12">
        <f>age_moves!D74*pop_moves!$F$4*fuel_usdata!S12/veh_age!H12</f>
        <v>51641.98119950034</v>
      </c>
      <c r="I12">
        <f>age_moves!D74*pop_moves!$F$4*fuel_usdata!Q12/veh_age!I12</f>
        <v>51641.98119950034</v>
      </c>
      <c r="J12">
        <f>age_moves!D74*pop_moves!$F$4*fuel_usdata!T12/veh_age!J12</f>
        <v>686512885.37416697</v>
      </c>
      <c r="K12">
        <f>age_moves!D105*pop_moves!$F$5*fuel_usdata!R12/veh_age!K12</f>
        <v>3.8847579538514276</v>
      </c>
      <c r="L12">
        <f>age_moves!D105*pop_moves!$F$5*fuel_usdata!S12/veh_age!L12</f>
        <v>51642.797776793901</v>
      </c>
      <c r="M12">
        <f>age_moves!D105*pop_moves!$F$5*fuel_usdata!Q12/veh_age!M12</f>
        <v>51642.797776793901</v>
      </c>
      <c r="N12">
        <f>age_moves!D105*pop_moves!$F$5*fuel_usdata!T12/veh_age!N12</f>
        <v>686523740.70583534</v>
      </c>
      <c r="O12">
        <f>age_moves!D136*pop_moves!$F$6/veh_age!O12</f>
        <v>1269945.2882506822</v>
      </c>
      <c r="P12">
        <f t="shared" ref="P12:Q12" si="16">O12</f>
        <v>1269945.2882506822</v>
      </c>
      <c r="Q12">
        <f t="shared" si="16"/>
        <v>1269945.2882506822</v>
      </c>
      <c r="R12" s="5">
        <f>age_moves!D167*pop_moves!$F$7*fuel_usdata!M12/veh_age!R12</f>
        <v>25.371897549218488</v>
      </c>
      <c r="S12" s="6">
        <f>age_moves!D167*pop_moves!$F$7*fuel_usdata!N12/veh_age!S12</f>
        <v>17975.143683702987</v>
      </c>
      <c r="T12" s="6">
        <f>age_moves!D167*pop_moves!$F$7*fuel_usdata!P12/veh_age!T12</f>
        <v>12734790.128447443</v>
      </c>
      <c r="U12" s="5">
        <f>age_moves!D198*pop_moves!$F$8*fuel_usdata!N12/veh_age!U12</f>
        <v>606501.34791849961</v>
      </c>
      <c r="V12">
        <f>age_moves!D198*pop_moves!$F$8*fuel_usdata!P12/veh_age!V12</f>
        <v>3805.4588698522762</v>
      </c>
      <c r="W12">
        <f t="shared" si="2"/>
        <v>3805.4588698522762</v>
      </c>
      <c r="X12" s="5">
        <f>age_moves!D229*pop_moves!$F$9*fuel_usdata!P12/veh_age!X12</f>
        <v>76453.599127182053</v>
      </c>
      <c r="Y12" s="5">
        <f>age_moves!D229*pop_moves!$F$9*fuel_usdata!N12/veh_age!Y12</f>
        <v>76453.599127182053</v>
      </c>
      <c r="Z12" s="5">
        <f t="shared" si="3"/>
        <v>76453.599127182053</v>
      </c>
      <c r="AA12" s="5">
        <f>age_moves!D260*pop_moves!$F$10*fuel_usdata!N12/veh_age!AA12</f>
        <v>413668.88813365885</v>
      </c>
      <c r="AB12">
        <f>age_moves!D260*pop_moves!$F$10*fuel_usdata!P12/veh_age!AB12</f>
        <v>2595.5423593579521</v>
      </c>
      <c r="AC12">
        <f t="shared" si="4"/>
        <v>2595.5423593579521</v>
      </c>
      <c r="AD12" s="5">
        <f>age_moves!D291*pop_moves!$F$11*fuel_usdata!N12/veh_age!AD12</f>
        <v>413668.88813365891</v>
      </c>
      <c r="AE12">
        <f>age_moves!D291*pop_moves!$F$11*fuel_usdata!P12/veh_age!AE12</f>
        <v>2595.542359357953</v>
      </c>
      <c r="AF12">
        <f t="shared" si="5"/>
        <v>2595.542359357953</v>
      </c>
      <c r="AG12" s="5">
        <f>age_moves!D322*pop_moves!$F$12*fuel_usdata!N12/veh_age!AG12</f>
        <v>965184.42259365239</v>
      </c>
      <c r="AH12">
        <f>age_moves!D322*pop_moves!$F$12*fuel_usdata!P12/veh_age!AH12</f>
        <v>6055.9958104096868</v>
      </c>
      <c r="AI12">
        <f t="shared" si="6"/>
        <v>6055.9958104096868</v>
      </c>
      <c r="AJ12" s="5">
        <f>age_moves!D353*pop_moves!$F$13*fuel_usdata!N12/veh_age!AJ12</f>
        <v>289545.71358393569</v>
      </c>
      <c r="AK12">
        <f>age_moves!D353*pop_moves!$F$13*fuel_usdata!P12/veh_age!AK12</f>
        <v>1816.738425672484</v>
      </c>
      <c r="AL12">
        <f t="shared" si="7"/>
        <v>1816.738425672484</v>
      </c>
      <c r="AM12" s="5">
        <f>age_moves!D384*pop_moves!$F$14/veh_age!AM12</f>
        <v>22935.318263688761</v>
      </c>
    </row>
    <row r="13" spans="1:40" ht="14.4" x14ac:dyDescent="0.3">
      <c r="A13">
        <f t="shared" si="0"/>
        <v>12</v>
      </c>
      <c r="B13">
        <f>age_moves!D13*pop_moves!$F$2*fuel_usdata!V13/veh_age!B13</f>
        <v>11465.710511523328</v>
      </c>
      <c r="C13">
        <f>age_moves!D44*pop_moves!$F$3*fuel_usdata!R13/veh_age!C13</f>
        <v>0.64234457485600394</v>
      </c>
      <c r="D13">
        <f>age_moves!D44*pop_moves!$F$3*fuel_usdata!S13/veh_age!D13</f>
        <v>20630.369635525236</v>
      </c>
      <c r="E13">
        <f>age_moves!D44*pop_moves!$F$3*fuel_usdata!Q13/veh_age!E13</f>
        <v>20630.369635525236</v>
      </c>
      <c r="F13">
        <f>age_moves!D44*pop_moves!$F$3*fuel_usdata!T13/veh_age!F13</f>
        <v>662591649.339939</v>
      </c>
      <c r="G13">
        <f>age_moves!D75*pop_moves!$F$4*fuel_usdata!R13/veh_age!G13</f>
        <v>1.6079181829681384</v>
      </c>
      <c r="H13">
        <f>age_moves!D75*pop_moves!$F$4*fuel_usdata!S13/veh_age!H13</f>
        <v>51641.98119950034</v>
      </c>
      <c r="I13">
        <f>age_moves!D75*pop_moves!$F$4*fuel_usdata!Q13/veh_age!I13</f>
        <v>51641.981199500333</v>
      </c>
      <c r="J13">
        <f>age_moves!D75*pop_moves!$F$4*fuel_usdata!T13/veh_age!J13</f>
        <v>1658600699.0023522</v>
      </c>
      <c r="K13">
        <f>age_moves!D106*pop_moves!$F$5*fuel_usdata!R13/veh_age!K13</f>
        <v>1.6079436078152807</v>
      </c>
      <c r="L13">
        <f>age_moves!D106*pop_moves!$F$5*fuel_usdata!S13/veh_age!L13</f>
        <v>51642.797776793901</v>
      </c>
      <c r="M13">
        <f>age_moves!D106*pop_moves!$F$5*fuel_usdata!Q13/veh_age!M13</f>
        <v>51642.797776793901</v>
      </c>
      <c r="N13">
        <f>age_moves!D106*pop_moves!$F$5*fuel_usdata!T13/veh_age!N13</f>
        <v>1658626925.2554593</v>
      </c>
      <c r="O13">
        <f>age_moves!D137*pop_moves!$F$6/veh_age!O13</f>
        <v>1211106.2826686057</v>
      </c>
      <c r="P13">
        <f t="shared" ref="P13:Q13" si="17">O13</f>
        <v>1211106.2826686057</v>
      </c>
      <c r="Q13">
        <f t="shared" si="17"/>
        <v>1211106.2826686057</v>
      </c>
      <c r="R13" s="5">
        <f>age_moves!D168*pop_moves!$F$7*fuel_usdata!M13/veh_age!R13</f>
        <v>14.704262238986265</v>
      </c>
      <c r="S13" s="6">
        <f>age_moves!D168*pop_moves!$F$7*fuel_usdata!N13/veh_age!S13</f>
        <v>17975.143683702987</v>
      </c>
      <c r="T13" s="6">
        <f>age_moves!D168*pop_moves!$F$7*fuel_usdata!P13/veh_age!T13</f>
        <v>21973614.534233365</v>
      </c>
      <c r="U13" s="5">
        <f>age_moves!D199*pop_moves!$F$8*fuel_usdata!N13/veh_age!U13</f>
        <v>576200.47477778164</v>
      </c>
      <c r="V13">
        <f>age_moves!D199*pop_moves!$F$8*fuel_usdata!P13/veh_age!V13</f>
        <v>4005.5779803095947</v>
      </c>
      <c r="W13">
        <f t="shared" si="2"/>
        <v>4005.5779803095947</v>
      </c>
      <c r="X13" s="5">
        <f>age_moves!D230*pop_moves!$F$9*fuel_usdata!P13/veh_age!X13</f>
        <v>76453.599127182039</v>
      </c>
      <c r="Y13" s="5">
        <f>age_moves!D230*pop_moves!$F$9*fuel_usdata!N13/veh_age!Y13</f>
        <v>76453.599127182039</v>
      </c>
      <c r="Z13" s="5">
        <f t="shared" si="3"/>
        <v>76453.599127182039</v>
      </c>
      <c r="AA13" s="5">
        <f>age_moves!D261*pop_moves!$F$10*fuel_usdata!N13/veh_age!AA13</f>
        <v>393001.94560398749</v>
      </c>
      <c r="AB13">
        <f>age_moves!D261*pop_moves!$F$10*fuel_usdata!P13/veh_age!AB13</f>
        <v>2732.0351308930622</v>
      </c>
      <c r="AC13">
        <f t="shared" si="4"/>
        <v>2732.0351308930622</v>
      </c>
      <c r="AD13" s="5">
        <f>age_moves!D292*pop_moves!$F$11*fuel_usdata!N13/veh_age!AD13</f>
        <v>393001.94560398743</v>
      </c>
      <c r="AE13">
        <f>age_moves!D292*pop_moves!$F$11*fuel_usdata!P13/veh_age!AE13</f>
        <v>2732.0351308930622</v>
      </c>
      <c r="AF13">
        <f t="shared" si="5"/>
        <v>2732.0351308930622</v>
      </c>
      <c r="AG13" s="5">
        <f>age_moves!D323*pop_moves!$F$12*fuel_usdata!N13/veh_age!AG13</f>
        <v>916963.7041290045</v>
      </c>
      <c r="AH13">
        <f>age_moves!D323*pop_moves!$F$12*fuel_usdata!P13/veh_age!AH13</f>
        <v>6374.4647614509267</v>
      </c>
      <c r="AI13">
        <f t="shared" si="6"/>
        <v>6374.4647614509267</v>
      </c>
      <c r="AJ13" s="5">
        <f>age_moves!D354*pop_moves!$F$13*fuel_usdata!N13/veh_age!AJ13</f>
        <v>275079.97832076444</v>
      </c>
      <c r="AK13">
        <f>age_moves!D354*pop_moves!$F$13*fuel_usdata!P13/veh_age!AK13</f>
        <v>1912.2759390481888</v>
      </c>
      <c r="AL13">
        <f t="shared" si="7"/>
        <v>1912.2759390481888</v>
      </c>
      <c r="AM13" s="5">
        <f>age_moves!D385*pop_moves!$F$14/veh_age!AM13</f>
        <v>22935.318263688761</v>
      </c>
    </row>
    <row r="14" spans="1:40" ht="14.4" x14ac:dyDescent="0.3">
      <c r="A14">
        <f t="shared" si="0"/>
        <v>13</v>
      </c>
      <c r="B14">
        <f>age_moves!D14*pop_moves!$F$2*fuel_usdata!V14/veh_age!B14</f>
        <v>11465.710511523326</v>
      </c>
      <c r="C14">
        <f>age_moves!D45*pop_moves!$F$3*fuel_usdata!R14/veh_age!C14</f>
        <v>0.16074307970216883</v>
      </c>
      <c r="D14">
        <f>age_moves!D45*pop_moves!$F$3*fuel_usdata!S14/veh_age!D14</f>
        <v>20630.369635525236</v>
      </c>
      <c r="E14">
        <f>age_moves!D45*pop_moves!$F$3*fuel_usdata!Q14/veh_age!E14</f>
        <v>20630.369635525236</v>
      </c>
      <c r="F14">
        <f>age_moves!D45*pop_moves!$F$3*fuel_usdata!T14/veh_age!F14</f>
        <v>2647779002.9094419</v>
      </c>
      <c r="G14">
        <f>age_moves!D76*pop_moves!$F$4*fuel_usdata!R14/veh_age!G14</f>
        <v>0.40237238821134907</v>
      </c>
      <c r="H14">
        <f>age_moves!D76*pop_moves!$F$4*fuel_usdata!S14/veh_age!H14</f>
        <v>51641.981199500333</v>
      </c>
      <c r="I14">
        <f>age_moves!D76*pop_moves!$F$4*fuel_usdata!Q14/veh_age!I14</f>
        <v>51641.981199500333</v>
      </c>
      <c r="J14">
        <f>age_moves!D76*pop_moves!$F$4*fuel_usdata!T14/veh_age!J14</f>
        <v>6627925524.5733719</v>
      </c>
      <c r="K14">
        <f>age_moves!D107*pop_moves!$F$5*fuel_usdata!R14/veh_age!K14</f>
        <v>0.4023787506348685</v>
      </c>
      <c r="L14">
        <f>age_moves!D107*pop_moves!$F$5*fuel_usdata!S14/veh_age!L14</f>
        <v>51642.797776793901</v>
      </c>
      <c r="M14">
        <f>age_moves!D107*pop_moves!$F$5*fuel_usdata!Q14/veh_age!M14</f>
        <v>51642.797776793901</v>
      </c>
      <c r="N14">
        <f>age_moves!D107*pop_moves!$F$5*fuel_usdata!T14/veh_age!N14</f>
        <v>6628030327.1653929</v>
      </c>
      <c r="O14">
        <f>age_moves!D138*pop_moves!$F$6/veh_age!O14</f>
        <v>1116608.8716812171</v>
      </c>
      <c r="P14">
        <f t="shared" ref="P14:Q14" si="18">O14</f>
        <v>1116608.8716812171</v>
      </c>
      <c r="Q14">
        <f t="shared" si="18"/>
        <v>1116608.8716812171</v>
      </c>
      <c r="R14" s="5">
        <f>age_moves!D169*pop_moves!$F$7*fuel_usdata!M14/veh_age!R14</f>
        <v>6.2149342842779793</v>
      </c>
      <c r="S14" s="6">
        <f>age_moves!D169*pop_moves!$F$7*fuel_usdata!N14/veh_age!S14</f>
        <v>17975.143683702991</v>
      </c>
      <c r="T14" s="6">
        <f>age_moves!D169*pop_moves!$F$7*fuel_usdata!P14/veh_age!T14</f>
        <v>51988609.319189966</v>
      </c>
      <c r="U14" s="5">
        <f>age_moves!D200*pop_moves!$F$8*fuel_usdata!N14/veh_age!U14</f>
        <v>527513.15837471816</v>
      </c>
      <c r="V14">
        <f>age_moves!D200*pop_moves!$F$8*fuel_usdata!P14/veh_age!V14</f>
        <v>4375.2765165609799</v>
      </c>
      <c r="W14">
        <f t="shared" si="2"/>
        <v>4375.2765165609799</v>
      </c>
      <c r="X14" s="5">
        <f>age_moves!D231*pop_moves!$F$9*fuel_usdata!P14/veh_age!X14</f>
        <v>76453.599127182053</v>
      </c>
      <c r="Y14" s="5">
        <f>age_moves!D231*pop_moves!$F$9*fuel_usdata!N14/veh_age!Y14</f>
        <v>76453.599127182039</v>
      </c>
      <c r="Z14" s="5">
        <f t="shared" si="3"/>
        <v>76453.599127182039</v>
      </c>
      <c r="AA14" s="5">
        <f>age_moves!D262*pop_moves!$F$10*fuel_usdata!N14/veh_age!AA14</f>
        <v>359794.38866814796</v>
      </c>
      <c r="AB14">
        <f>age_moves!D262*pop_moves!$F$10*fuel_usdata!P14/veh_age!AB14</f>
        <v>2984.1908482061617</v>
      </c>
      <c r="AC14">
        <f t="shared" si="4"/>
        <v>2984.1908482061617</v>
      </c>
      <c r="AD14" s="5">
        <f>age_moves!D293*pop_moves!$F$11*fuel_usdata!N14/veh_age!AD14</f>
        <v>359794.38866814791</v>
      </c>
      <c r="AE14">
        <f>age_moves!D293*pop_moves!$F$11*fuel_usdata!P14/veh_age!AE14</f>
        <v>2984.1908482061617</v>
      </c>
      <c r="AF14">
        <f t="shared" si="5"/>
        <v>2984.1908482061617</v>
      </c>
      <c r="AG14" s="5">
        <f>age_moves!D324*pop_moves!$F$12*fuel_usdata!N14/veh_age!AG14</f>
        <v>839482.85510632407</v>
      </c>
      <c r="AH14">
        <f>age_moves!D324*pop_moves!$F$12*fuel_usdata!P14/veh_age!AH14</f>
        <v>6962.8019011294027</v>
      </c>
      <c r="AI14">
        <f t="shared" si="6"/>
        <v>6962.8019011294027</v>
      </c>
      <c r="AJ14" s="5">
        <f>age_moves!D355*pop_moves!$F$13*fuel_usdata!N14/veh_age!AJ14</f>
        <v>251836.49531978968</v>
      </c>
      <c r="AK14">
        <f>age_moves!D355*pop_moves!$F$13*fuel_usdata!P14/veh_age!AK14</f>
        <v>2088.7712211398421</v>
      </c>
      <c r="AL14">
        <f t="shared" si="7"/>
        <v>2088.7712211398421</v>
      </c>
      <c r="AM14" s="5">
        <f>age_moves!D386*pop_moves!$F$14/veh_age!AM14</f>
        <v>22935.318263688761</v>
      </c>
    </row>
    <row r="15" spans="1:40" ht="14.4" x14ac:dyDescent="0.3">
      <c r="A15">
        <f t="shared" si="0"/>
        <v>14</v>
      </c>
      <c r="B15">
        <f>age_moves!D15*pop_moves!$F$2*fuel_usdata!V15/veh_age!B15</f>
        <v>11465.710511523326</v>
      </c>
      <c r="C15">
        <f>age_moves!D46*pop_moves!$F$3*fuel_usdata!R15/veh_age!C15</f>
        <v>0.30614891754558804</v>
      </c>
      <c r="D15">
        <f>age_moves!D46*pop_moves!$F$3*fuel_usdata!S15/veh_age!D15</f>
        <v>20630.369635525236</v>
      </c>
      <c r="E15">
        <f>age_moves!D46*pop_moves!$F$3*fuel_usdata!Q15/veh_age!E15</f>
        <v>20630.36963552524</v>
      </c>
      <c r="F15">
        <f>age_moves!D46*pop_moves!$F$3*fuel_usdata!T15/veh_age!F15</f>
        <v>1390212824.2378147</v>
      </c>
      <c r="G15">
        <f>age_moves!D77*pop_moves!$F$4*fuel_usdata!R15/veh_age!G15</f>
        <v>0.76635256291829978</v>
      </c>
      <c r="H15">
        <f>age_moves!D77*pop_moves!$F$4*fuel_usdata!S15/veh_age!H15</f>
        <v>51641.98119950034</v>
      </c>
      <c r="I15">
        <f>age_moves!D77*pop_moves!$F$4*fuel_usdata!Q15/veh_age!I15</f>
        <v>51641.98119950034</v>
      </c>
      <c r="J15">
        <f>age_moves!D77*pop_moves!$F$4*fuel_usdata!T15/veh_age!J15</f>
        <v>3479983432.2389579</v>
      </c>
      <c r="K15">
        <f>age_moves!D108*pop_moves!$F$5*fuel_usdata!R15/veh_age!K15</f>
        <v>0.76636468069703734</v>
      </c>
      <c r="L15">
        <f>age_moves!D108*pop_moves!$F$5*fuel_usdata!S15/veh_age!L15</f>
        <v>51642.797776793901</v>
      </c>
      <c r="M15">
        <f>age_moves!D108*pop_moves!$F$5*fuel_usdata!Q15/veh_age!M15</f>
        <v>51642.797776793901</v>
      </c>
      <c r="N15">
        <f>age_moves!D108*pop_moves!$F$5*fuel_usdata!T15/veh_age!N15</f>
        <v>3480038458.6997318</v>
      </c>
      <c r="O15">
        <f>age_moves!D139*pop_moves!$F$6/veh_age!O15</f>
        <v>1057927.8801948219</v>
      </c>
      <c r="P15">
        <f t="shared" ref="P15:Q15" si="19">O15</f>
        <v>1057927.8801948219</v>
      </c>
      <c r="Q15">
        <f t="shared" si="19"/>
        <v>1057927.8801948219</v>
      </c>
      <c r="R15" s="5">
        <f>age_moves!D170*pop_moves!$F$7*fuel_usdata!M15/veh_age!R15</f>
        <v>4.6078297061530344</v>
      </c>
      <c r="S15" s="6">
        <f>age_moves!D170*pop_moves!$F$7*fuel_usdata!N15/veh_age!S15</f>
        <v>17975.143683702987</v>
      </c>
      <c r="T15" s="6">
        <f>age_moves!D170*pop_moves!$F$7*fuel_usdata!P15/veh_age!T15</f>
        <v>70121035.510125354</v>
      </c>
      <c r="U15" s="5">
        <f>age_moves!D201*pop_moves!$F$8*fuel_usdata!N15/veh_age!U15</f>
        <v>497269.51989577088</v>
      </c>
      <c r="V15">
        <f>age_moves!D201*pop_moves!$F$8*fuel_usdata!P15/veh_age!V15</f>
        <v>4641.3782499630852</v>
      </c>
      <c r="W15">
        <f t="shared" si="2"/>
        <v>4641.3782499630852</v>
      </c>
      <c r="X15" s="5">
        <f>age_moves!D232*pop_moves!$F$9*fuel_usdata!P15/veh_age!X15</f>
        <v>76453.599127182039</v>
      </c>
      <c r="Y15" s="5">
        <f>age_moves!D232*pop_moves!$F$9*fuel_usdata!N15/veh_age!Y15</f>
        <v>76453.599127182039</v>
      </c>
      <c r="Z15" s="5">
        <f t="shared" si="3"/>
        <v>76453.599127182039</v>
      </c>
      <c r="AA15" s="5">
        <f>age_moves!D263*pop_moves!$F$10*fuel_usdata!N15/veh_age!AA15</f>
        <v>339166.4834777647</v>
      </c>
      <c r="AB15">
        <f>age_moves!D263*pop_moves!$F$10*fuel_usdata!P15/veh_age!AB15</f>
        <v>3165.6875729284957</v>
      </c>
      <c r="AC15">
        <f t="shared" si="4"/>
        <v>3165.6875729284957</v>
      </c>
      <c r="AD15" s="5">
        <f>age_moves!D294*pop_moves!$F$11*fuel_usdata!N15/veh_age!AD15</f>
        <v>339166.48347776476</v>
      </c>
      <c r="AE15">
        <f>age_moves!D294*pop_moves!$F$11*fuel_usdata!P15/veh_age!AE15</f>
        <v>3165.6875729284961</v>
      </c>
      <c r="AF15">
        <f t="shared" si="5"/>
        <v>3165.6875729284961</v>
      </c>
      <c r="AG15" s="5">
        <f>age_moves!D325*pop_moves!$F$12*fuel_usdata!N15/veh_age!AG15</f>
        <v>791353.21971043292</v>
      </c>
      <c r="AH15">
        <f>age_moves!D325*pop_moves!$F$12*fuel_usdata!P15/veh_age!AH15</f>
        <v>7386.2754000529267</v>
      </c>
      <c r="AI15">
        <f t="shared" si="6"/>
        <v>7386.2754000529267</v>
      </c>
      <c r="AJ15" s="5">
        <f>age_moves!D356*pop_moves!$F$13*fuel_usdata!N15/veh_age!AJ15</f>
        <v>237398.08407006224</v>
      </c>
      <c r="AK15">
        <f>age_moves!D356*pop_moves!$F$13*fuel_usdata!P15/veh_age!AK15</f>
        <v>2215.8090530395807</v>
      </c>
      <c r="AL15">
        <f t="shared" si="7"/>
        <v>2215.8090530395807</v>
      </c>
      <c r="AM15" s="5">
        <f>age_moves!D387*pop_moves!$F$14/veh_age!AM15</f>
        <v>22935.318263688761</v>
      </c>
    </row>
    <row r="16" spans="1:40" ht="14.4" x14ac:dyDescent="0.3">
      <c r="A16">
        <f t="shared" si="0"/>
        <v>15</v>
      </c>
      <c r="B16">
        <f>age_moves!D16*pop_moves!$F$2*fuel_usdata!V16/veh_age!B16</f>
        <v>11465.710511523328</v>
      </c>
      <c r="C16">
        <f>age_moves!D47*pop_moves!$F$3*fuel_usdata!R16/veh_age!C16</f>
        <v>0.30614891754558798</v>
      </c>
      <c r="D16">
        <f>age_moves!D47*pop_moves!$F$3*fuel_usdata!S16/veh_age!D16</f>
        <v>20630.369635525236</v>
      </c>
      <c r="E16">
        <f>age_moves!D47*pop_moves!$F$3*fuel_usdata!Q16/veh_age!E16</f>
        <v>20630.369635525236</v>
      </c>
      <c r="F16">
        <f>age_moves!D47*pop_moves!$F$3*fuel_usdata!T16/veh_age!F16</f>
        <v>1390212824.2378144</v>
      </c>
      <c r="G16">
        <f>age_moves!D78*pop_moves!$F$4*fuel_usdata!R16/veh_age!G16</f>
        <v>0.76635256291829967</v>
      </c>
      <c r="H16">
        <f>age_moves!D78*pop_moves!$F$4*fuel_usdata!S16/veh_age!H16</f>
        <v>51641.98119950034</v>
      </c>
      <c r="I16">
        <f>age_moves!D78*pop_moves!$F$4*fuel_usdata!Q16/veh_age!I16</f>
        <v>51641.98119950034</v>
      </c>
      <c r="J16">
        <f>age_moves!D78*pop_moves!$F$4*fuel_usdata!T16/veh_age!J16</f>
        <v>3479983432.2389574</v>
      </c>
      <c r="K16">
        <f>age_moves!D109*pop_moves!$F$5*fuel_usdata!R16/veh_age!K16</f>
        <v>0.76636468069703723</v>
      </c>
      <c r="L16">
        <f>age_moves!D109*pop_moves!$F$5*fuel_usdata!S16/veh_age!L16</f>
        <v>51642.797776793901</v>
      </c>
      <c r="M16">
        <f>age_moves!D109*pop_moves!$F$5*fuel_usdata!Q16/veh_age!M16</f>
        <v>51642.797776793908</v>
      </c>
      <c r="N16">
        <f>age_moves!D109*pop_moves!$F$5*fuel_usdata!T16/veh_age!N16</f>
        <v>3480038458.6997313</v>
      </c>
      <c r="O16">
        <f>age_moves!D140*pop_moves!$F$6/veh_age!O16</f>
        <v>1057927.8801948219</v>
      </c>
      <c r="P16">
        <f t="shared" ref="P16:Q16" si="20">O16</f>
        <v>1057927.8801948219</v>
      </c>
      <c r="Q16">
        <f t="shared" si="20"/>
        <v>1057927.8801948219</v>
      </c>
      <c r="R16" s="5">
        <f>age_moves!D171*pop_moves!$F$7*fuel_usdata!M16/veh_age!R16</f>
        <v>4.6078297061530344</v>
      </c>
      <c r="S16" s="6">
        <f>age_moves!D171*pop_moves!$F$7*fuel_usdata!N16/veh_age!S16</f>
        <v>17975.143683702991</v>
      </c>
      <c r="T16" s="6">
        <f>age_moves!D171*pop_moves!$F$7*fuel_usdata!P16/veh_age!T16</f>
        <v>70121035.510125354</v>
      </c>
      <c r="U16" s="5">
        <f>age_moves!D202*pop_moves!$F$8*fuel_usdata!N16/veh_age!U16</f>
        <v>497269.51989577094</v>
      </c>
      <c r="V16">
        <f>age_moves!D202*pop_moves!$F$8*fuel_usdata!P16/veh_age!V16</f>
        <v>4641.3782499630861</v>
      </c>
      <c r="W16">
        <f t="shared" si="2"/>
        <v>4641.3782499630861</v>
      </c>
      <c r="X16" s="5">
        <f>age_moves!D233*pop_moves!$F$9*fuel_usdata!P16/veh_age!X16</f>
        <v>76453.599127182039</v>
      </c>
      <c r="Y16" s="5">
        <f>age_moves!D233*pop_moves!$F$9*fuel_usdata!N16/veh_age!Y16</f>
        <v>76453.599127182039</v>
      </c>
      <c r="Z16" s="5">
        <f t="shared" si="3"/>
        <v>76453.599127182039</v>
      </c>
      <c r="AA16" s="5">
        <f>age_moves!D264*pop_moves!$F$10*fuel_usdata!N16/veh_age!AA16</f>
        <v>339166.4834777647</v>
      </c>
      <c r="AB16">
        <f>age_moves!D264*pop_moves!$F$10*fuel_usdata!P16/veh_age!AB16</f>
        <v>3165.6875729284961</v>
      </c>
      <c r="AC16">
        <f t="shared" si="4"/>
        <v>3165.6875729284961</v>
      </c>
      <c r="AD16" s="5">
        <f>age_moves!D295*pop_moves!$F$11*fuel_usdata!N16/veh_age!AD16</f>
        <v>339166.48347776476</v>
      </c>
      <c r="AE16">
        <f>age_moves!D295*pop_moves!$F$11*fuel_usdata!P16/veh_age!AE16</f>
        <v>3165.6875729284961</v>
      </c>
      <c r="AF16">
        <f t="shared" si="5"/>
        <v>3165.6875729284961</v>
      </c>
      <c r="AG16" s="5">
        <f>age_moves!D326*pop_moves!$F$12*fuel_usdata!N16/veh_age!AG16</f>
        <v>791353.21971043316</v>
      </c>
      <c r="AH16">
        <f>age_moves!D326*pop_moves!$F$12*fuel_usdata!P16/veh_age!AH16</f>
        <v>7386.2754000529285</v>
      </c>
      <c r="AI16">
        <f t="shared" si="6"/>
        <v>7386.2754000529285</v>
      </c>
      <c r="AJ16" s="5">
        <f>age_moves!D357*pop_moves!$F$13*fuel_usdata!N16/veh_age!AJ16</f>
        <v>237398.08407006221</v>
      </c>
      <c r="AK16">
        <f>age_moves!D357*pop_moves!$F$13*fuel_usdata!P16/veh_age!AK16</f>
        <v>2215.8090530395807</v>
      </c>
      <c r="AL16">
        <f t="shared" si="7"/>
        <v>2215.8090530395807</v>
      </c>
      <c r="AM16" s="5">
        <f>age_moves!D388*pop_moves!$F$14/veh_age!AM16</f>
        <v>22935.318263688758</v>
      </c>
    </row>
    <row r="17" spans="1:39" ht="14.4" x14ac:dyDescent="0.3">
      <c r="A17">
        <f t="shared" si="0"/>
        <v>16</v>
      </c>
      <c r="B17">
        <f>age_moves!D17*pop_moves!$F$2*fuel_usdata!V17/veh_age!B17</f>
        <v>11465.710511523328</v>
      </c>
      <c r="C17">
        <f>age_moves!D48*pop_moves!$F$3*fuel_usdata!R17/veh_age!C17</f>
        <v>0.30614891754558798</v>
      </c>
      <c r="D17">
        <f>age_moves!D48*pop_moves!$F$3*fuel_usdata!S17/veh_age!D17</f>
        <v>20630.369635525236</v>
      </c>
      <c r="E17">
        <f>age_moves!D48*pop_moves!$F$3*fuel_usdata!Q17/veh_age!E17</f>
        <v>20630.369635525232</v>
      </c>
      <c r="F17">
        <f>age_moves!D48*pop_moves!$F$3*fuel_usdata!T17/veh_age!F17</f>
        <v>1390212824.2378144</v>
      </c>
      <c r="G17">
        <f>age_moves!D79*pop_moves!$F$4*fuel_usdata!R17/veh_age!G17</f>
        <v>0.76635256291829978</v>
      </c>
      <c r="H17">
        <f>age_moves!D79*pop_moves!$F$4*fuel_usdata!S17/veh_age!H17</f>
        <v>51641.981199500333</v>
      </c>
      <c r="I17">
        <f>age_moves!D79*pop_moves!$F$4*fuel_usdata!Q17/veh_age!I17</f>
        <v>51641.981199500333</v>
      </c>
      <c r="J17">
        <f>age_moves!D79*pop_moves!$F$4*fuel_usdata!T17/veh_age!J17</f>
        <v>3479983432.2389579</v>
      </c>
      <c r="K17">
        <f>age_moves!D110*pop_moves!$F$5*fuel_usdata!R17/veh_age!K17</f>
        <v>0.76636468069703734</v>
      </c>
      <c r="L17">
        <f>age_moves!D110*pop_moves!$F$5*fuel_usdata!S17/veh_age!L17</f>
        <v>51642.797776793908</v>
      </c>
      <c r="M17">
        <f>age_moves!D110*pop_moves!$F$5*fuel_usdata!Q17/veh_age!M17</f>
        <v>51642.797776793901</v>
      </c>
      <c r="N17">
        <f>age_moves!D110*pop_moves!$F$5*fuel_usdata!T17/veh_age!N17</f>
        <v>3480038458.6997318</v>
      </c>
      <c r="O17">
        <f>age_moves!D141*pop_moves!$F$6/veh_age!O17</f>
        <v>1057927.8801948219</v>
      </c>
      <c r="P17">
        <f t="shared" ref="P17:Q17" si="21">O17</f>
        <v>1057927.8801948219</v>
      </c>
      <c r="Q17">
        <f t="shared" si="21"/>
        <v>1057927.8801948219</v>
      </c>
      <c r="R17" s="5">
        <f>age_moves!D172*pop_moves!$F$7*fuel_usdata!M17/veh_age!R17</f>
        <v>4.6078297061530344</v>
      </c>
      <c r="S17" s="6">
        <f>age_moves!D172*pop_moves!$F$7*fuel_usdata!N17/veh_age!S17</f>
        <v>17975.143683702991</v>
      </c>
      <c r="T17" s="6">
        <f>age_moves!D172*pop_moves!$F$7*fuel_usdata!P17/veh_age!T17</f>
        <v>70121035.510125354</v>
      </c>
      <c r="U17" s="5">
        <f>age_moves!D203*pop_moves!$F$8*fuel_usdata!N17/veh_age!U17</f>
        <v>497269.51989577082</v>
      </c>
      <c r="V17">
        <f>age_moves!D203*pop_moves!$F$8*fuel_usdata!P17/veh_age!V17</f>
        <v>4641.3782499630852</v>
      </c>
      <c r="W17">
        <f t="shared" si="2"/>
        <v>4641.3782499630852</v>
      </c>
      <c r="X17" s="5">
        <f>age_moves!D234*pop_moves!$F$9*fuel_usdata!P17/veh_age!X17</f>
        <v>76453.599127182053</v>
      </c>
      <c r="Y17" s="5">
        <f>age_moves!D234*pop_moves!$F$9*fuel_usdata!N17/veh_age!Y17</f>
        <v>76453.599127182039</v>
      </c>
      <c r="Z17" s="5">
        <f t="shared" si="3"/>
        <v>76453.599127182039</v>
      </c>
      <c r="AA17" s="5">
        <f>age_moves!D265*pop_moves!$F$10*fuel_usdata!N17/veh_age!AA17</f>
        <v>339166.4834777647</v>
      </c>
      <c r="AB17">
        <f>age_moves!D265*pop_moves!$F$10*fuel_usdata!P17/veh_age!AB17</f>
        <v>3165.6875729284961</v>
      </c>
      <c r="AC17">
        <f t="shared" si="4"/>
        <v>3165.6875729284961</v>
      </c>
      <c r="AD17" s="5">
        <f>age_moves!D296*pop_moves!$F$11*fuel_usdata!N17/veh_age!AD17</f>
        <v>339166.4834777647</v>
      </c>
      <c r="AE17">
        <f>age_moves!D296*pop_moves!$F$11*fuel_usdata!P17/veh_age!AE17</f>
        <v>3165.6875729284961</v>
      </c>
      <c r="AF17">
        <f t="shared" si="5"/>
        <v>3165.6875729284961</v>
      </c>
      <c r="AG17" s="5">
        <f>age_moves!D327*pop_moves!$F$12*fuel_usdata!N17/veh_age!AG17</f>
        <v>791353.21971043292</v>
      </c>
      <c r="AH17">
        <f>age_moves!D327*pop_moves!$F$12*fuel_usdata!P17/veh_age!AH17</f>
        <v>7386.2754000529285</v>
      </c>
      <c r="AI17">
        <f t="shared" si="6"/>
        <v>7386.2754000529285</v>
      </c>
      <c r="AJ17" s="5">
        <f>age_moves!D358*pop_moves!$F$13*fuel_usdata!N17/veh_age!AJ17</f>
        <v>237398.08407006218</v>
      </c>
      <c r="AK17">
        <f>age_moves!D358*pop_moves!$F$13*fuel_usdata!P17/veh_age!AK17</f>
        <v>2215.8090530395798</v>
      </c>
      <c r="AL17">
        <f t="shared" si="7"/>
        <v>2215.8090530395798</v>
      </c>
      <c r="AM17" s="5">
        <f>age_moves!D389*pop_moves!$F$14/veh_age!AM17</f>
        <v>22935.318263688761</v>
      </c>
    </row>
    <row r="18" spans="1:39" ht="14.4" x14ac:dyDescent="0.3">
      <c r="A18">
        <f t="shared" si="0"/>
        <v>17</v>
      </c>
      <c r="B18">
        <f>age_moves!D18*pop_moves!$F$2*fuel_usdata!V18/veh_age!B18</f>
        <v>11465.710511523326</v>
      </c>
      <c r="C18">
        <f>age_moves!D49*pop_moves!$F$3*fuel_usdata!R18/veh_age!C18</f>
        <v>0.30614891754558798</v>
      </c>
      <c r="D18">
        <f>age_moves!D49*pop_moves!$F$3*fuel_usdata!S18/veh_age!D18</f>
        <v>20630.369635525236</v>
      </c>
      <c r="E18">
        <f>age_moves!D49*pop_moves!$F$3*fuel_usdata!Q18/veh_age!E18</f>
        <v>20630.369635525232</v>
      </c>
      <c r="F18">
        <f>age_moves!D49*pop_moves!$F$3*fuel_usdata!T18/veh_age!F18</f>
        <v>1390212824.2378144</v>
      </c>
      <c r="G18">
        <f>age_moves!D80*pop_moves!$F$4*fuel_usdata!R18/veh_age!G18</f>
        <v>0.76635256291829967</v>
      </c>
      <c r="H18">
        <f>age_moves!D80*pop_moves!$F$4*fuel_usdata!S18/veh_age!H18</f>
        <v>51641.98119950034</v>
      </c>
      <c r="I18">
        <f>age_moves!D80*pop_moves!$F$4*fuel_usdata!Q18/veh_age!I18</f>
        <v>51641.98119950034</v>
      </c>
      <c r="J18">
        <f>age_moves!D80*pop_moves!$F$4*fuel_usdata!T18/veh_age!J18</f>
        <v>3479983432.2389574</v>
      </c>
      <c r="K18">
        <f>age_moves!D111*pop_moves!$F$5*fuel_usdata!R18/veh_age!K18</f>
        <v>0.76636468069703723</v>
      </c>
      <c r="L18">
        <f>age_moves!D111*pop_moves!$F$5*fuel_usdata!S18/veh_age!L18</f>
        <v>51642.797776793908</v>
      </c>
      <c r="M18">
        <f>age_moves!D111*pop_moves!$F$5*fuel_usdata!Q18/veh_age!M18</f>
        <v>51642.797776793908</v>
      </c>
      <c r="N18">
        <f>age_moves!D111*pop_moves!$F$5*fuel_usdata!T18/veh_age!N18</f>
        <v>3480038458.6997318</v>
      </c>
      <c r="O18">
        <f>age_moves!D142*pop_moves!$F$6/veh_age!O18</f>
        <v>1057927.8801948219</v>
      </c>
      <c r="P18">
        <f t="shared" ref="P18:Q18" si="22">O18</f>
        <v>1057927.8801948219</v>
      </c>
      <c r="Q18">
        <f t="shared" si="22"/>
        <v>1057927.8801948219</v>
      </c>
      <c r="R18" s="5">
        <f>age_moves!D173*pop_moves!$F$7*fuel_usdata!M18/veh_age!R18</f>
        <v>4.6078297061530353</v>
      </c>
      <c r="S18" s="6">
        <f>age_moves!D173*pop_moves!$F$7*fuel_usdata!N18/veh_age!S18</f>
        <v>17975.143683702991</v>
      </c>
      <c r="T18" s="6">
        <f>age_moves!D173*pop_moves!$F$7*fuel_usdata!P18/veh_age!T18</f>
        <v>70121035.510125354</v>
      </c>
      <c r="U18" s="5">
        <f>age_moves!D204*pop_moves!$F$8*fuel_usdata!N18/veh_age!U18</f>
        <v>497269.51989577082</v>
      </c>
      <c r="V18">
        <f>age_moves!D204*pop_moves!$F$8*fuel_usdata!P18/veh_age!V18</f>
        <v>4641.3782499630852</v>
      </c>
      <c r="W18">
        <f t="shared" si="2"/>
        <v>4641.3782499630852</v>
      </c>
      <c r="X18" s="5">
        <f>age_moves!D235*pop_moves!$F$9*fuel_usdata!P18/veh_age!X18</f>
        <v>76453.599127182039</v>
      </c>
      <c r="Y18" s="5">
        <f>age_moves!D235*pop_moves!$F$9*fuel_usdata!N18/veh_age!Y18</f>
        <v>76453.599127182039</v>
      </c>
      <c r="Z18" s="5">
        <f t="shared" si="3"/>
        <v>76453.599127182039</v>
      </c>
      <c r="AA18" s="5">
        <f>age_moves!D266*pop_moves!$F$10*fuel_usdata!N18/veh_age!AA18</f>
        <v>339166.4834777647</v>
      </c>
      <c r="AB18">
        <f>age_moves!D266*pop_moves!$F$10*fuel_usdata!P18/veh_age!AB18</f>
        <v>3165.6875729284957</v>
      </c>
      <c r="AC18">
        <f t="shared" si="4"/>
        <v>3165.6875729284957</v>
      </c>
      <c r="AD18" s="5">
        <f>age_moves!D297*pop_moves!$F$11*fuel_usdata!N18/veh_age!AD18</f>
        <v>339166.4834777647</v>
      </c>
      <c r="AE18">
        <f>age_moves!D297*pop_moves!$F$11*fuel_usdata!P18/veh_age!AE18</f>
        <v>3165.6875729284957</v>
      </c>
      <c r="AF18">
        <f t="shared" si="5"/>
        <v>3165.6875729284957</v>
      </c>
      <c r="AG18" s="5">
        <f>age_moves!D328*pop_moves!$F$12*fuel_usdata!N18/veh_age!AG18</f>
        <v>791353.21971043304</v>
      </c>
      <c r="AH18">
        <f>age_moves!D328*pop_moves!$F$12*fuel_usdata!P18/veh_age!AH18</f>
        <v>7386.2754000529267</v>
      </c>
      <c r="AI18">
        <f t="shared" si="6"/>
        <v>7386.2754000529267</v>
      </c>
      <c r="AJ18" s="5">
        <f>age_moves!D359*pop_moves!$F$13*fuel_usdata!N18/veh_age!AJ18</f>
        <v>237398.08407006221</v>
      </c>
      <c r="AK18">
        <f>age_moves!D359*pop_moves!$F$13*fuel_usdata!P18/veh_age!AK18</f>
        <v>2215.8090530395802</v>
      </c>
      <c r="AL18">
        <f t="shared" si="7"/>
        <v>2215.8090530395802</v>
      </c>
      <c r="AM18" s="5">
        <f>age_moves!D390*pop_moves!$F$14/veh_age!AM18</f>
        <v>22935.318263688758</v>
      </c>
    </row>
    <row r="19" spans="1:39" ht="14.4" x14ac:dyDescent="0.3">
      <c r="A19">
        <f t="shared" si="0"/>
        <v>18</v>
      </c>
      <c r="B19">
        <f>age_moves!D19*pop_moves!$F$2*fuel_usdata!V19/veh_age!B19</f>
        <v>11465.710511523328</v>
      </c>
      <c r="C19">
        <f>age_moves!D50*pop_moves!$F$3*fuel_usdata!R19/veh_age!C19</f>
        <v>0.30614891754558793</v>
      </c>
      <c r="D19">
        <f>age_moves!D50*pop_moves!$F$3*fuel_usdata!S19/veh_age!D19</f>
        <v>20630.369635525232</v>
      </c>
      <c r="E19">
        <f>age_moves!D50*pop_moves!$F$3*fuel_usdata!Q19/veh_age!E19</f>
        <v>20630.369635525236</v>
      </c>
      <c r="F19">
        <f>age_moves!D50*pop_moves!$F$3*fuel_usdata!T19/veh_age!F19</f>
        <v>1390212824.2378144</v>
      </c>
      <c r="G19">
        <f>age_moves!D81*pop_moves!$F$4*fuel_usdata!R19/veh_age!G19</f>
        <v>0.76635256291829978</v>
      </c>
      <c r="H19">
        <f>age_moves!D81*pop_moves!$F$4*fuel_usdata!S19/veh_age!H19</f>
        <v>51641.98119950034</v>
      </c>
      <c r="I19">
        <f>age_moves!D81*pop_moves!$F$4*fuel_usdata!Q19/veh_age!I19</f>
        <v>51641.981199500347</v>
      </c>
      <c r="J19">
        <f>age_moves!D81*pop_moves!$F$4*fuel_usdata!T19/veh_age!J19</f>
        <v>3479983432.2389584</v>
      </c>
      <c r="K19">
        <f>age_moves!D112*pop_moves!$F$5*fuel_usdata!R19/veh_age!K19</f>
        <v>0.76636468069703723</v>
      </c>
      <c r="L19">
        <f>age_moves!D112*pop_moves!$F$5*fuel_usdata!S19/veh_age!L19</f>
        <v>51642.797776793894</v>
      </c>
      <c r="M19">
        <f>age_moves!D112*pop_moves!$F$5*fuel_usdata!Q19/veh_age!M19</f>
        <v>51642.797776793894</v>
      </c>
      <c r="N19">
        <f>age_moves!D112*pop_moves!$F$5*fuel_usdata!T19/veh_age!N19</f>
        <v>3480038458.6997309</v>
      </c>
      <c r="O19">
        <f>age_moves!D143*pop_moves!$F$6/veh_age!O19</f>
        <v>1057927.8801948219</v>
      </c>
      <c r="P19">
        <f t="shared" ref="P19:Q19" si="23">O19</f>
        <v>1057927.8801948219</v>
      </c>
      <c r="Q19">
        <f t="shared" si="23"/>
        <v>1057927.8801948219</v>
      </c>
      <c r="R19" s="5">
        <f>age_moves!D174*pop_moves!$F$7*fuel_usdata!M19/veh_age!R19</f>
        <v>4.6078297061530353</v>
      </c>
      <c r="S19" s="6">
        <f>age_moves!D174*pop_moves!$F$7*fuel_usdata!N19/veh_age!S19</f>
        <v>17975.143683702991</v>
      </c>
      <c r="T19" s="6">
        <f>age_moves!D174*pop_moves!$F$7*fuel_usdata!P19/veh_age!T19</f>
        <v>70121035.510125354</v>
      </c>
      <c r="U19" s="5">
        <f>age_moves!D205*pop_moves!$F$8*fuel_usdata!N19/veh_age!U19</f>
        <v>497269.51989577094</v>
      </c>
      <c r="V19">
        <f>age_moves!D205*pop_moves!$F$8*fuel_usdata!P19/veh_age!V19</f>
        <v>4641.3782499630852</v>
      </c>
      <c r="W19">
        <f t="shared" si="2"/>
        <v>4641.3782499630852</v>
      </c>
      <c r="X19" s="5">
        <f>age_moves!D236*pop_moves!$F$9*fuel_usdata!P19/veh_age!X19</f>
        <v>76453.599127182039</v>
      </c>
      <c r="Y19" s="5">
        <f>age_moves!D236*pop_moves!$F$9*fuel_usdata!N19/veh_age!Y19</f>
        <v>76453.599127182039</v>
      </c>
      <c r="Z19" s="5">
        <f t="shared" si="3"/>
        <v>76453.599127182039</v>
      </c>
      <c r="AA19" s="5">
        <f>age_moves!D267*pop_moves!$F$10*fuel_usdata!N19/veh_age!AA19</f>
        <v>339166.48347776482</v>
      </c>
      <c r="AB19">
        <f>age_moves!D267*pop_moves!$F$10*fuel_usdata!P19/veh_age!AB19</f>
        <v>3165.6875729284957</v>
      </c>
      <c r="AC19">
        <f t="shared" si="4"/>
        <v>3165.6875729284957</v>
      </c>
      <c r="AD19" s="5">
        <f>age_moves!D298*pop_moves!$F$11*fuel_usdata!N19/veh_age!AD19</f>
        <v>339166.4834777647</v>
      </c>
      <c r="AE19">
        <f>age_moves!D298*pop_moves!$F$11*fuel_usdata!P19/veh_age!AE19</f>
        <v>3165.6875729284961</v>
      </c>
      <c r="AF19">
        <f t="shared" si="5"/>
        <v>3165.6875729284961</v>
      </c>
      <c r="AG19" s="5">
        <f>age_moves!D329*pop_moves!$F$12*fuel_usdata!N19/veh_age!AG19</f>
        <v>791353.21971043304</v>
      </c>
      <c r="AH19">
        <f>age_moves!D329*pop_moves!$F$12*fuel_usdata!P19/veh_age!AH19</f>
        <v>7386.2754000529294</v>
      </c>
      <c r="AI19">
        <f t="shared" si="6"/>
        <v>7386.2754000529294</v>
      </c>
      <c r="AJ19" s="5">
        <f>age_moves!D360*pop_moves!$F$13*fuel_usdata!N19/veh_age!AJ19</f>
        <v>237398.08407006221</v>
      </c>
      <c r="AK19">
        <f>age_moves!D360*pop_moves!$F$13*fuel_usdata!P19/veh_age!AK19</f>
        <v>2215.8090530395802</v>
      </c>
      <c r="AL19">
        <f t="shared" si="7"/>
        <v>2215.8090530395802</v>
      </c>
      <c r="AM19" s="5">
        <f>age_moves!D391*pop_moves!$F$14/veh_age!AM19</f>
        <v>22935.318263688761</v>
      </c>
    </row>
    <row r="20" spans="1:39" ht="14.4" x14ac:dyDescent="0.3">
      <c r="A20">
        <f t="shared" si="0"/>
        <v>19</v>
      </c>
      <c r="B20">
        <f>age_moves!D20*pop_moves!$F$2*fuel_usdata!V20/veh_age!B20</f>
        <v>11465.710511523328</v>
      </c>
      <c r="C20">
        <f>age_moves!D51*pop_moves!$F$3*fuel_usdata!R20/veh_age!C20</f>
        <v>0.30614891754558793</v>
      </c>
      <c r="D20">
        <f>age_moves!D51*pop_moves!$F$3*fuel_usdata!S20/veh_age!D20</f>
        <v>20630.369635525232</v>
      </c>
      <c r="E20">
        <f>age_moves!D51*pop_moves!$F$3*fuel_usdata!Q20/veh_age!E20</f>
        <v>20630.369635525232</v>
      </c>
      <c r="F20">
        <f>age_moves!D51*pop_moves!$F$3*fuel_usdata!T20/veh_age!F20</f>
        <v>1390212824.2378144</v>
      </c>
      <c r="G20">
        <f>age_moves!D82*pop_moves!$F$4*fuel_usdata!R20/veh_age!G20</f>
        <v>0.76635256291829978</v>
      </c>
      <c r="H20">
        <f>age_moves!D82*pop_moves!$F$4*fuel_usdata!S20/veh_age!H20</f>
        <v>51641.98119950034</v>
      </c>
      <c r="I20">
        <f>age_moves!D82*pop_moves!$F$4*fuel_usdata!Q20/veh_age!I20</f>
        <v>51641.98119950034</v>
      </c>
      <c r="J20">
        <f>age_moves!D82*pop_moves!$F$4*fuel_usdata!T20/veh_age!J20</f>
        <v>3479983432.2389579</v>
      </c>
      <c r="K20">
        <f>age_moves!D113*pop_moves!$F$5*fuel_usdata!R20/veh_age!K20</f>
        <v>0.76636468069703734</v>
      </c>
      <c r="L20">
        <f>age_moves!D113*pop_moves!$F$5*fuel_usdata!S20/veh_age!L20</f>
        <v>51642.797776793908</v>
      </c>
      <c r="M20">
        <f>age_moves!D113*pop_moves!$F$5*fuel_usdata!Q20/veh_age!M20</f>
        <v>51642.797776793908</v>
      </c>
      <c r="N20">
        <f>age_moves!D113*pop_moves!$F$5*fuel_usdata!T20/veh_age!N20</f>
        <v>3480038458.6997313</v>
      </c>
      <c r="O20">
        <f>age_moves!D144*pop_moves!$F$6/veh_age!O20</f>
        <v>1057927.8801948219</v>
      </c>
      <c r="P20">
        <f t="shared" ref="P20:Q20" si="24">O20</f>
        <v>1057927.8801948219</v>
      </c>
      <c r="Q20">
        <f t="shared" si="24"/>
        <v>1057927.8801948219</v>
      </c>
      <c r="R20" s="5">
        <f>age_moves!D175*pop_moves!$F$7*fuel_usdata!M20/veh_age!R20</f>
        <v>4.6078297061530344</v>
      </c>
      <c r="S20" s="6">
        <f>age_moves!D175*pop_moves!$F$7*fuel_usdata!N20/veh_age!S20</f>
        <v>17975.143683702991</v>
      </c>
      <c r="T20" s="6">
        <f>age_moves!D175*pop_moves!$F$7*fuel_usdata!P20/veh_age!T20</f>
        <v>70121035.510125354</v>
      </c>
      <c r="U20" s="5">
        <f>age_moves!D206*pop_moves!$F$8*fuel_usdata!N20/veh_age!U20</f>
        <v>497269.51989577094</v>
      </c>
      <c r="V20">
        <f>age_moves!D206*pop_moves!$F$8*fuel_usdata!P20/veh_age!V20</f>
        <v>4641.3782499630861</v>
      </c>
      <c r="W20">
        <f t="shared" si="2"/>
        <v>4641.3782499630861</v>
      </c>
      <c r="X20" s="5">
        <f>age_moves!D237*pop_moves!$F$9*fuel_usdata!P20/veh_age!X20</f>
        <v>76453.599127182039</v>
      </c>
      <c r="Y20" s="5">
        <f>age_moves!D237*pop_moves!$F$9*fuel_usdata!N20/veh_age!Y20</f>
        <v>76453.599127182039</v>
      </c>
      <c r="Z20" s="5">
        <f t="shared" si="3"/>
        <v>76453.599127182039</v>
      </c>
      <c r="AA20" s="5">
        <f>age_moves!D268*pop_moves!$F$10*fuel_usdata!N20/veh_age!AA20</f>
        <v>339166.48347776465</v>
      </c>
      <c r="AB20">
        <f>age_moves!D268*pop_moves!$F$10*fuel_usdata!P20/veh_age!AB20</f>
        <v>3165.6875729284961</v>
      </c>
      <c r="AC20">
        <f t="shared" si="4"/>
        <v>3165.6875729284961</v>
      </c>
      <c r="AD20" s="5">
        <f>age_moves!D299*pop_moves!$F$11*fuel_usdata!N20/veh_age!AD20</f>
        <v>339166.48347776476</v>
      </c>
      <c r="AE20">
        <f>age_moves!D299*pop_moves!$F$11*fuel_usdata!P20/veh_age!AE20</f>
        <v>3165.6875729284957</v>
      </c>
      <c r="AF20">
        <f t="shared" si="5"/>
        <v>3165.6875729284957</v>
      </c>
      <c r="AG20" s="5">
        <f>age_moves!D330*pop_moves!$F$12*fuel_usdata!N20/veh_age!AG20</f>
        <v>791353.21971043292</v>
      </c>
      <c r="AH20">
        <f>age_moves!D330*pop_moves!$F$12*fuel_usdata!P20/veh_age!AH20</f>
        <v>7386.2754000529276</v>
      </c>
      <c r="AI20">
        <f t="shared" si="6"/>
        <v>7386.2754000529276</v>
      </c>
      <c r="AJ20" s="5">
        <f>age_moves!D361*pop_moves!$F$13*fuel_usdata!N20/veh_age!AJ20</f>
        <v>237398.08407006221</v>
      </c>
      <c r="AK20">
        <f>age_moves!D361*pop_moves!$F$13*fuel_usdata!P20/veh_age!AK20</f>
        <v>2215.8090530395798</v>
      </c>
      <c r="AL20">
        <f t="shared" si="7"/>
        <v>2215.8090530395798</v>
      </c>
      <c r="AM20" s="5">
        <f>age_moves!D392*pop_moves!$F$14/veh_age!AM20</f>
        <v>22935.318263688761</v>
      </c>
    </row>
    <row r="21" spans="1:39" ht="14.4" x14ac:dyDescent="0.3">
      <c r="A21">
        <f t="shared" si="0"/>
        <v>20</v>
      </c>
      <c r="B21">
        <f>age_moves!D21*pop_moves!$F$2*fuel_usdata!V21/veh_age!B21</f>
        <v>11465.71051152333</v>
      </c>
      <c r="C21">
        <f>age_moves!D52*pop_moves!$F$3*fuel_usdata!R21/veh_age!C21</f>
        <v>0.30614891754558793</v>
      </c>
      <c r="D21">
        <f>age_moves!D52*pop_moves!$F$3*fuel_usdata!S21/veh_age!D21</f>
        <v>20630.369635525232</v>
      </c>
      <c r="E21">
        <f>age_moves!D52*pop_moves!$F$3*fuel_usdata!Q21/veh_age!E21</f>
        <v>20630.369635525236</v>
      </c>
      <c r="F21">
        <f>age_moves!D52*pop_moves!$F$3*fuel_usdata!T21/veh_age!F21</f>
        <v>1390212824.2378144</v>
      </c>
      <c r="G21">
        <f>age_moves!D83*pop_moves!$F$4*fuel_usdata!R21/veh_age!G21</f>
        <v>0.76635256291829967</v>
      </c>
      <c r="H21">
        <f>age_moves!D83*pop_moves!$F$4*fuel_usdata!S21/veh_age!H21</f>
        <v>51641.981199500347</v>
      </c>
      <c r="I21">
        <f>age_moves!D83*pop_moves!$F$4*fuel_usdata!Q21/veh_age!I21</f>
        <v>51641.98119950034</v>
      </c>
      <c r="J21">
        <f>age_moves!D83*pop_moves!$F$4*fuel_usdata!T21/veh_age!J21</f>
        <v>3479983432.2389584</v>
      </c>
      <c r="K21">
        <f>age_moves!D114*pop_moves!$F$5*fuel_usdata!R21/veh_age!K21</f>
        <v>0.76636468069703734</v>
      </c>
      <c r="L21">
        <f>age_moves!D114*pop_moves!$F$5*fuel_usdata!S21/veh_age!L21</f>
        <v>51642.797776793901</v>
      </c>
      <c r="M21">
        <f>age_moves!D114*pop_moves!$F$5*fuel_usdata!Q21/veh_age!M21</f>
        <v>51642.797776793901</v>
      </c>
      <c r="N21">
        <f>age_moves!D114*pop_moves!$F$5*fuel_usdata!T21/veh_age!N21</f>
        <v>3480038458.6997313</v>
      </c>
      <c r="O21">
        <f>age_moves!D145*pop_moves!$F$6/veh_age!O21</f>
        <v>1057927.8801948221</v>
      </c>
      <c r="P21">
        <f t="shared" ref="P21:Q21" si="25">O21</f>
        <v>1057927.8801948221</v>
      </c>
      <c r="Q21">
        <f t="shared" si="25"/>
        <v>1057927.8801948221</v>
      </c>
      <c r="R21" s="5">
        <f>age_moves!D176*pop_moves!$F$7*fuel_usdata!M21/veh_age!R21</f>
        <v>4.6078297061530344</v>
      </c>
      <c r="S21" s="6">
        <f>age_moves!D176*pop_moves!$F$7*fuel_usdata!N21/veh_age!S21</f>
        <v>17975.143683702987</v>
      </c>
      <c r="T21" s="6">
        <f>age_moves!D176*pop_moves!$F$7*fuel_usdata!P21/veh_age!T21</f>
        <v>70121035.510125339</v>
      </c>
      <c r="U21" s="5">
        <f>age_moves!D207*pop_moves!$F$8*fuel_usdata!N21/veh_age!U21</f>
        <v>497269.51989577094</v>
      </c>
      <c r="V21">
        <f>age_moves!D207*pop_moves!$F$8*fuel_usdata!P21/veh_age!V21</f>
        <v>4641.3782499630852</v>
      </c>
      <c r="W21">
        <f t="shared" si="2"/>
        <v>4641.3782499630852</v>
      </c>
      <c r="X21" s="5">
        <f>age_moves!D238*pop_moves!$F$9*fuel_usdata!P21/veh_age!X21</f>
        <v>76453.599127182053</v>
      </c>
      <c r="Y21" s="5">
        <f>age_moves!D238*pop_moves!$F$9*fuel_usdata!N21/veh_age!Y21</f>
        <v>76453.599127182039</v>
      </c>
      <c r="Z21" s="5">
        <f t="shared" si="3"/>
        <v>76453.599127182039</v>
      </c>
      <c r="AA21" s="5">
        <f>age_moves!D269*pop_moves!$F$10*fuel_usdata!N21/veh_age!AA21</f>
        <v>339166.4834777647</v>
      </c>
      <c r="AB21">
        <f>age_moves!D269*pop_moves!$F$10*fuel_usdata!P21/veh_age!AB21</f>
        <v>3165.6875729284966</v>
      </c>
      <c r="AC21">
        <f t="shared" si="4"/>
        <v>3165.6875729284966</v>
      </c>
      <c r="AD21" s="5">
        <f>age_moves!D300*pop_moves!$F$11*fuel_usdata!N21/veh_age!AD21</f>
        <v>339166.4834777647</v>
      </c>
      <c r="AE21">
        <f>age_moves!D300*pop_moves!$F$11*fuel_usdata!P21/veh_age!AE21</f>
        <v>3165.6875729284961</v>
      </c>
      <c r="AF21">
        <f t="shared" si="5"/>
        <v>3165.6875729284961</v>
      </c>
      <c r="AG21" s="5">
        <f>age_moves!D331*pop_moves!$F$12*fuel_usdata!N21/veh_age!AG21</f>
        <v>791353.21971043292</v>
      </c>
      <c r="AH21">
        <f>age_moves!D331*pop_moves!$F$12*fuel_usdata!P21/veh_age!AH21</f>
        <v>7386.2754000529285</v>
      </c>
      <c r="AI21">
        <f t="shared" si="6"/>
        <v>7386.2754000529285</v>
      </c>
      <c r="AJ21" s="5">
        <f>age_moves!D362*pop_moves!$F$13*fuel_usdata!N21/veh_age!AJ21</f>
        <v>237398.08407006221</v>
      </c>
      <c r="AK21">
        <f>age_moves!D362*pop_moves!$F$13*fuel_usdata!P21/veh_age!AK21</f>
        <v>2215.8090530395802</v>
      </c>
      <c r="AL21">
        <f t="shared" si="7"/>
        <v>2215.8090530395802</v>
      </c>
      <c r="AM21" s="5">
        <f>age_moves!D393*pop_moves!$F$14/veh_age!AM21</f>
        <v>22935.318263688761</v>
      </c>
    </row>
    <row r="22" spans="1:39" ht="14.4" x14ac:dyDescent="0.3">
      <c r="A22">
        <f t="shared" si="0"/>
        <v>21</v>
      </c>
      <c r="B22">
        <f>age_moves!D22*pop_moves!$F$2*fuel_usdata!V22/veh_age!B22</f>
        <v>11465.71051152333</v>
      </c>
      <c r="C22">
        <f>age_moves!D53*pop_moves!$F$3*fuel_usdata!R22/veh_age!C22</f>
        <v>0.30614891754558798</v>
      </c>
      <c r="D22">
        <f>age_moves!D53*pop_moves!$F$3*fuel_usdata!S22/veh_age!D22</f>
        <v>20630.369635525236</v>
      </c>
      <c r="E22">
        <f>age_moves!D53*pop_moves!$F$3*fuel_usdata!Q22/veh_age!E22</f>
        <v>20630.369635525236</v>
      </c>
      <c r="F22">
        <f>age_moves!D53*pop_moves!$F$3*fuel_usdata!T22/veh_age!F22</f>
        <v>1390212824.2378147</v>
      </c>
      <c r="G22">
        <f>age_moves!D84*pop_moves!$F$4*fuel_usdata!R22/veh_age!G22</f>
        <v>0.76635256291829978</v>
      </c>
      <c r="H22">
        <f>age_moves!D84*pop_moves!$F$4*fuel_usdata!S22/veh_age!H22</f>
        <v>51641.98119950034</v>
      </c>
      <c r="I22">
        <f>age_moves!D84*pop_moves!$F$4*fuel_usdata!Q22/veh_age!I22</f>
        <v>51641.981199500347</v>
      </c>
      <c r="J22">
        <f>age_moves!D84*pop_moves!$F$4*fuel_usdata!T22/veh_age!J22</f>
        <v>3479983432.2389574</v>
      </c>
      <c r="K22">
        <f>age_moves!D115*pop_moves!$F$5*fuel_usdata!R22/veh_age!K22</f>
        <v>0.76636468069703723</v>
      </c>
      <c r="L22">
        <f>age_moves!D115*pop_moves!$F$5*fuel_usdata!S22/veh_age!L22</f>
        <v>51642.797776793901</v>
      </c>
      <c r="M22">
        <f>age_moves!D115*pop_moves!$F$5*fuel_usdata!Q22/veh_age!M22</f>
        <v>51642.797776793908</v>
      </c>
      <c r="N22">
        <f>age_moves!D115*pop_moves!$F$5*fuel_usdata!T22/veh_age!N22</f>
        <v>3480038458.6997313</v>
      </c>
      <c r="O22">
        <f>age_moves!D146*pop_moves!$F$6/veh_age!O22</f>
        <v>1057927.8801948219</v>
      </c>
      <c r="P22">
        <f t="shared" ref="P22:Q22" si="26">O22</f>
        <v>1057927.8801948219</v>
      </c>
      <c r="Q22">
        <f t="shared" si="26"/>
        <v>1057927.8801948219</v>
      </c>
      <c r="R22" s="5">
        <f>age_moves!D177*pop_moves!$F$7*fuel_usdata!M22/veh_age!R22</f>
        <v>4.6078297061530344</v>
      </c>
      <c r="S22" s="6">
        <f>age_moves!D177*pop_moves!$F$7*fuel_usdata!N22/veh_age!S22</f>
        <v>17975.143683702987</v>
      </c>
      <c r="T22" s="6">
        <f>age_moves!D177*pop_moves!$F$7*fuel_usdata!P22/veh_age!T22</f>
        <v>70121035.510125354</v>
      </c>
      <c r="U22" s="5">
        <f>age_moves!D208*pop_moves!$F$8*fuel_usdata!N22/veh_age!U22</f>
        <v>497269.51989577088</v>
      </c>
      <c r="V22">
        <f>age_moves!D208*pop_moves!$F$8*fuel_usdata!P22/veh_age!V22</f>
        <v>4641.3782499630852</v>
      </c>
      <c r="W22">
        <f t="shared" si="2"/>
        <v>4641.3782499630852</v>
      </c>
      <c r="X22" s="5">
        <f>age_moves!D239*pop_moves!$F$9*fuel_usdata!P22/veh_age!X22</f>
        <v>76453.599127182039</v>
      </c>
      <c r="Y22" s="5">
        <f>age_moves!D239*pop_moves!$F$9*fuel_usdata!N22/veh_age!Y22</f>
        <v>76453.599127182039</v>
      </c>
      <c r="Z22" s="5">
        <f t="shared" si="3"/>
        <v>76453.599127182039</v>
      </c>
      <c r="AA22" s="5">
        <f>age_moves!D270*pop_moves!$F$10*fuel_usdata!N22/veh_age!AA22</f>
        <v>339166.48347776476</v>
      </c>
      <c r="AB22">
        <f>age_moves!D270*pop_moves!$F$10*fuel_usdata!P22/veh_age!AB22</f>
        <v>3165.6875729284961</v>
      </c>
      <c r="AC22">
        <f t="shared" si="4"/>
        <v>3165.6875729284961</v>
      </c>
      <c r="AD22" s="5">
        <f>age_moves!D301*pop_moves!$F$11*fuel_usdata!N22/veh_age!AD22</f>
        <v>339166.48347776476</v>
      </c>
      <c r="AE22">
        <f>age_moves!D301*pop_moves!$F$11*fuel_usdata!P22/veh_age!AE22</f>
        <v>3165.6875729284957</v>
      </c>
      <c r="AF22">
        <f t="shared" si="5"/>
        <v>3165.6875729284957</v>
      </c>
      <c r="AG22" s="5">
        <f>age_moves!D332*pop_moves!$F$12*fuel_usdata!N22/veh_age!AG22</f>
        <v>791353.21971043292</v>
      </c>
      <c r="AH22">
        <f>age_moves!D332*pop_moves!$F$12*fuel_usdata!P22/veh_age!AH22</f>
        <v>7386.2754000529276</v>
      </c>
      <c r="AI22">
        <f t="shared" si="6"/>
        <v>7386.2754000529276</v>
      </c>
      <c r="AJ22" s="5">
        <f>age_moves!D363*pop_moves!$F$13*fuel_usdata!N22/veh_age!AJ22</f>
        <v>237398.08407006221</v>
      </c>
      <c r="AK22">
        <f>age_moves!D363*pop_moves!$F$13*fuel_usdata!P22/veh_age!AK22</f>
        <v>2215.8090530395802</v>
      </c>
      <c r="AL22">
        <f t="shared" si="7"/>
        <v>2215.8090530395802</v>
      </c>
      <c r="AM22" s="5">
        <f>age_moves!D394*pop_moves!$F$14/veh_age!AM22</f>
        <v>22935.318263688761</v>
      </c>
    </row>
    <row r="23" spans="1:39" ht="14.4" x14ac:dyDescent="0.3">
      <c r="A23">
        <f t="shared" si="0"/>
        <v>22</v>
      </c>
      <c r="B23">
        <f>age_moves!D23*pop_moves!$F$2*fuel_usdata!V23/veh_age!B23</f>
        <v>11465.710511523328</v>
      </c>
      <c r="C23">
        <f>age_moves!D54*pop_moves!$F$3*fuel_usdata!R23/veh_age!C23</f>
        <v>0.30614891754558793</v>
      </c>
      <c r="D23">
        <f>age_moves!D54*pop_moves!$F$3*fuel_usdata!S23/veh_age!D23</f>
        <v>20630.369635525232</v>
      </c>
      <c r="E23">
        <f>age_moves!D54*pop_moves!$F$3*fuel_usdata!Q23/veh_age!E23</f>
        <v>20630.369635525232</v>
      </c>
      <c r="F23">
        <f>age_moves!D54*pop_moves!$F$3*fuel_usdata!T23/veh_age!F23</f>
        <v>1390212824.2378144</v>
      </c>
      <c r="G23">
        <f>age_moves!D85*pop_moves!$F$4*fuel_usdata!R23/veh_age!G23</f>
        <v>0.76635256291829967</v>
      </c>
      <c r="H23">
        <f>age_moves!D85*pop_moves!$F$4*fuel_usdata!S23/veh_age!H23</f>
        <v>51641.981199500333</v>
      </c>
      <c r="I23">
        <f>age_moves!D85*pop_moves!$F$4*fuel_usdata!Q23/veh_age!I23</f>
        <v>51641.981199500333</v>
      </c>
      <c r="J23">
        <f>age_moves!D85*pop_moves!$F$4*fuel_usdata!T23/veh_age!J23</f>
        <v>3479983432.2389579</v>
      </c>
      <c r="K23">
        <f>age_moves!D116*pop_moves!$F$5*fuel_usdata!R23/veh_age!K23</f>
        <v>0.76636468069703712</v>
      </c>
      <c r="L23">
        <f>age_moves!D116*pop_moves!$F$5*fuel_usdata!S23/veh_age!L23</f>
        <v>51642.797776793901</v>
      </c>
      <c r="M23">
        <f>age_moves!D116*pop_moves!$F$5*fuel_usdata!Q23/veh_age!M23</f>
        <v>51642.797776793894</v>
      </c>
      <c r="N23">
        <f>age_moves!D116*pop_moves!$F$5*fuel_usdata!T23/veh_age!N23</f>
        <v>3480038458.6997309</v>
      </c>
      <c r="O23">
        <f>age_moves!D147*pop_moves!$F$6/veh_age!O23</f>
        <v>1057927.8801948219</v>
      </c>
      <c r="P23">
        <f t="shared" ref="P23:Q23" si="27">O23</f>
        <v>1057927.8801948219</v>
      </c>
      <c r="Q23">
        <f t="shared" si="27"/>
        <v>1057927.8801948219</v>
      </c>
      <c r="R23" s="5">
        <f>age_moves!D178*pop_moves!$F$7*fuel_usdata!M23/veh_age!R23</f>
        <v>4.6078297061530353</v>
      </c>
      <c r="S23" s="6">
        <f>age_moves!D178*pop_moves!$F$7*fuel_usdata!N23/veh_age!S23</f>
        <v>17975.143683702987</v>
      </c>
      <c r="T23" s="6">
        <f>age_moves!D178*pop_moves!$F$7*fuel_usdata!P23/veh_age!T23</f>
        <v>70121035.510125339</v>
      </c>
      <c r="U23" s="5">
        <f>age_moves!D209*pop_moves!$F$8*fuel_usdata!N23/veh_age!U23</f>
        <v>497269.51989577076</v>
      </c>
      <c r="V23">
        <f>age_moves!D209*pop_moves!$F$8*fuel_usdata!P23/veh_age!V23</f>
        <v>4641.3782499630843</v>
      </c>
      <c r="W23">
        <f t="shared" si="2"/>
        <v>4641.3782499630843</v>
      </c>
      <c r="X23" s="5">
        <f>age_moves!D240*pop_moves!$F$9*fuel_usdata!P23/veh_age!X23</f>
        <v>76453.599127182039</v>
      </c>
      <c r="Y23" s="5">
        <f>age_moves!D240*pop_moves!$F$9*fuel_usdata!N23/veh_age!Y23</f>
        <v>76453.599127182039</v>
      </c>
      <c r="Z23" s="5">
        <f t="shared" si="3"/>
        <v>76453.599127182039</v>
      </c>
      <c r="AA23" s="5">
        <f>age_moves!D271*pop_moves!$F$10*fuel_usdata!N23/veh_age!AA23</f>
        <v>339166.48347776476</v>
      </c>
      <c r="AB23">
        <f>age_moves!D271*pop_moves!$F$10*fuel_usdata!P23/veh_age!AB23</f>
        <v>3165.6875729284961</v>
      </c>
      <c r="AC23">
        <f t="shared" si="4"/>
        <v>3165.6875729284961</v>
      </c>
      <c r="AD23" s="5">
        <f>age_moves!D302*pop_moves!$F$11*fuel_usdata!N23/veh_age!AD23</f>
        <v>339166.48347776476</v>
      </c>
      <c r="AE23">
        <f>age_moves!D302*pop_moves!$F$11*fuel_usdata!P23/veh_age!AE23</f>
        <v>3165.6875729284961</v>
      </c>
      <c r="AF23">
        <f t="shared" si="5"/>
        <v>3165.6875729284961</v>
      </c>
      <c r="AG23" s="5">
        <f>age_moves!D333*pop_moves!$F$12*fuel_usdata!N23/veh_age!AG23</f>
        <v>791353.21971043281</v>
      </c>
      <c r="AH23">
        <f>age_moves!D333*pop_moves!$F$12*fuel_usdata!P23/veh_age!AH23</f>
        <v>7386.2754000529285</v>
      </c>
      <c r="AI23">
        <f t="shared" si="6"/>
        <v>7386.2754000529285</v>
      </c>
      <c r="AJ23" s="5">
        <f>age_moves!D364*pop_moves!$F$13*fuel_usdata!N23/veh_age!AJ23</f>
        <v>237398.08407006218</v>
      </c>
      <c r="AK23">
        <f>age_moves!D364*pop_moves!$F$13*fuel_usdata!P23/veh_age!AK23</f>
        <v>2215.8090530395802</v>
      </c>
      <c r="AL23">
        <f t="shared" si="7"/>
        <v>2215.8090530395802</v>
      </c>
      <c r="AM23" s="5">
        <f>age_moves!D395*pop_moves!$F$14/veh_age!AM23</f>
        <v>22935.318263688761</v>
      </c>
    </row>
    <row r="24" spans="1:39" ht="14.4" x14ac:dyDescent="0.3">
      <c r="A24">
        <f t="shared" si="0"/>
        <v>23</v>
      </c>
      <c r="B24">
        <f>age_moves!D24*pop_moves!$F$2*fuel_usdata!V24/veh_age!B24</f>
        <v>11465.710511523328</v>
      </c>
      <c r="C24">
        <f>age_moves!D55*pop_moves!$F$3*fuel_usdata!R24/veh_age!C24</f>
        <v>0.30614891754558798</v>
      </c>
      <c r="D24">
        <f>age_moves!D55*pop_moves!$F$3*fuel_usdata!S24/veh_age!D24</f>
        <v>20630.369635525236</v>
      </c>
      <c r="E24">
        <f>age_moves!D55*pop_moves!$F$3*fuel_usdata!Q24/veh_age!E24</f>
        <v>20630.36963552524</v>
      </c>
      <c r="F24">
        <f>age_moves!D55*pop_moves!$F$3*fuel_usdata!T24/veh_age!F24</f>
        <v>1390212824.2378147</v>
      </c>
      <c r="G24">
        <f>age_moves!D86*pop_moves!$F$4*fuel_usdata!R24/veh_age!G24</f>
        <v>0.76635256291829978</v>
      </c>
      <c r="H24">
        <f>age_moves!D86*pop_moves!$F$4*fuel_usdata!S24/veh_age!H24</f>
        <v>51641.981199500333</v>
      </c>
      <c r="I24">
        <f>age_moves!D86*pop_moves!$F$4*fuel_usdata!Q24/veh_age!I24</f>
        <v>51641.981199500333</v>
      </c>
      <c r="J24">
        <f>age_moves!D86*pop_moves!$F$4*fuel_usdata!T24/veh_age!J24</f>
        <v>3479983432.2389579</v>
      </c>
      <c r="K24">
        <f>age_moves!D117*pop_moves!$F$5*fuel_usdata!R24/veh_age!K24</f>
        <v>0.76636468069703723</v>
      </c>
      <c r="L24">
        <f>age_moves!D117*pop_moves!$F$5*fuel_usdata!S24/veh_age!L24</f>
        <v>51642.797776793901</v>
      </c>
      <c r="M24">
        <f>age_moves!D117*pop_moves!$F$5*fuel_usdata!Q24/veh_age!M24</f>
        <v>51642.797776793901</v>
      </c>
      <c r="N24">
        <f>age_moves!D117*pop_moves!$F$5*fuel_usdata!T24/veh_age!N24</f>
        <v>3480038458.6997309</v>
      </c>
      <c r="O24">
        <f>age_moves!D148*pop_moves!$F$6/veh_age!O24</f>
        <v>1057927.8801948219</v>
      </c>
      <c r="P24">
        <f t="shared" ref="P24:Q24" si="28">O24</f>
        <v>1057927.8801948219</v>
      </c>
      <c r="Q24">
        <f t="shared" si="28"/>
        <v>1057927.8801948219</v>
      </c>
      <c r="R24" s="5">
        <f>age_moves!D179*pop_moves!$F$7*fuel_usdata!M24/veh_age!R24</f>
        <v>4.6078297061530344</v>
      </c>
      <c r="S24" s="6">
        <f>age_moves!D179*pop_moves!$F$7*fuel_usdata!N24/veh_age!S24</f>
        <v>17975.143683702987</v>
      </c>
      <c r="T24" s="6">
        <f>age_moves!D179*pop_moves!$F$7*fuel_usdata!P24/veh_age!T24</f>
        <v>70121035.510125354</v>
      </c>
      <c r="U24" s="5">
        <f>age_moves!D210*pop_moves!$F$8*fuel_usdata!N24/veh_age!U24</f>
        <v>497269.51989577082</v>
      </c>
      <c r="V24">
        <f>age_moves!D210*pop_moves!$F$8*fuel_usdata!P24/veh_age!V24</f>
        <v>4641.3782499630843</v>
      </c>
      <c r="W24">
        <f t="shared" si="2"/>
        <v>4641.3782499630843</v>
      </c>
      <c r="X24" s="5">
        <f>age_moves!D241*pop_moves!$F$9*fuel_usdata!P24/veh_age!X24</f>
        <v>76453.599127182053</v>
      </c>
      <c r="Y24" s="5">
        <f>age_moves!D241*pop_moves!$F$9*fuel_usdata!N24/veh_age!Y24</f>
        <v>76453.599127182053</v>
      </c>
      <c r="Z24" s="5">
        <f t="shared" si="3"/>
        <v>76453.599127182053</v>
      </c>
      <c r="AA24" s="5">
        <f>age_moves!D272*pop_moves!$F$10*fuel_usdata!N24/veh_age!AA24</f>
        <v>339166.48347776476</v>
      </c>
      <c r="AB24">
        <f>age_moves!D272*pop_moves!$F$10*fuel_usdata!P24/veh_age!AB24</f>
        <v>3165.6875729284961</v>
      </c>
      <c r="AC24">
        <f t="shared" si="4"/>
        <v>3165.6875729284961</v>
      </c>
      <c r="AD24" s="5">
        <f>age_moves!D303*pop_moves!$F$11*fuel_usdata!N24/veh_age!AD24</f>
        <v>339166.48347776476</v>
      </c>
      <c r="AE24">
        <f>age_moves!D303*pop_moves!$F$11*fuel_usdata!P24/veh_age!AE24</f>
        <v>3165.6875729284957</v>
      </c>
      <c r="AF24">
        <f t="shared" si="5"/>
        <v>3165.6875729284957</v>
      </c>
      <c r="AG24" s="5">
        <f>age_moves!D334*pop_moves!$F$12*fuel_usdata!N24/veh_age!AG24</f>
        <v>791353.21971043292</v>
      </c>
      <c r="AH24">
        <f>age_moves!D334*pop_moves!$F$12*fuel_usdata!P24/veh_age!AH24</f>
        <v>7386.2754000529276</v>
      </c>
      <c r="AI24">
        <f t="shared" si="6"/>
        <v>7386.2754000529276</v>
      </c>
      <c r="AJ24" s="5">
        <f>age_moves!D365*pop_moves!$F$13*fuel_usdata!N24/veh_age!AJ24</f>
        <v>237398.08407006221</v>
      </c>
      <c r="AK24">
        <f>age_moves!D365*pop_moves!$F$13*fuel_usdata!P24/veh_age!AK24</f>
        <v>2215.8090530395802</v>
      </c>
      <c r="AL24">
        <f t="shared" si="7"/>
        <v>2215.8090530395802</v>
      </c>
      <c r="AM24" s="5">
        <f>age_moves!D396*pop_moves!$F$14/veh_age!AM24</f>
        <v>22935.318263688761</v>
      </c>
    </row>
    <row r="25" spans="1:39" ht="14.4" x14ac:dyDescent="0.3">
      <c r="A25">
        <f t="shared" si="0"/>
        <v>24</v>
      </c>
      <c r="B25">
        <f>age_moves!D25*pop_moves!$F$2*fuel_usdata!V25/veh_age!B25</f>
        <v>11465.71051152333</v>
      </c>
      <c r="C25">
        <f>age_moves!D56*pop_moves!$F$3*fuel_usdata!R25/veh_age!C25</f>
        <v>0.30614891754558793</v>
      </c>
      <c r="D25">
        <f>age_moves!D56*pop_moves!$F$3*fuel_usdata!S25/veh_age!D25</f>
        <v>20630.369635525232</v>
      </c>
      <c r="E25">
        <f>age_moves!D56*pop_moves!$F$3*fuel_usdata!Q25/veh_age!E25</f>
        <v>20630.369635525232</v>
      </c>
      <c r="F25">
        <f>age_moves!D56*pop_moves!$F$3*fuel_usdata!T25/veh_age!F25</f>
        <v>1390212824.2378142</v>
      </c>
      <c r="G25">
        <f>age_moves!D87*pop_moves!$F$4*fuel_usdata!R25/veh_age!G25</f>
        <v>0.76635256291829978</v>
      </c>
      <c r="H25">
        <f>age_moves!D87*pop_moves!$F$4*fuel_usdata!S25/veh_age!H25</f>
        <v>51641.981199500347</v>
      </c>
      <c r="I25">
        <f>age_moves!D87*pop_moves!$F$4*fuel_usdata!Q25/veh_age!I25</f>
        <v>51641.98119950034</v>
      </c>
      <c r="J25">
        <f>age_moves!D87*pop_moves!$F$4*fuel_usdata!T25/veh_age!J25</f>
        <v>3479983432.2389579</v>
      </c>
      <c r="K25">
        <f>age_moves!D118*pop_moves!$F$5*fuel_usdata!R25/veh_age!K25</f>
        <v>0.76636468069703712</v>
      </c>
      <c r="L25">
        <f>age_moves!D118*pop_moves!$F$5*fuel_usdata!S25/veh_age!L25</f>
        <v>51642.797776793901</v>
      </c>
      <c r="M25">
        <f>age_moves!D118*pop_moves!$F$5*fuel_usdata!Q25/veh_age!M25</f>
        <v>51642.797776793901</v>
      </c>
      <c r="N25">
        <f>age_moves!D118*pop_moves!$F$5*fuel_usdata!T25/veh_age!N25</f>
        <v>3480038458.6997313</v>
      </c>
      <c r="O25">
        <f>age_moves!D149*pop_moves!$F$6/veh_age!O25</f>
        <v>1057927.8801948219</v>
      </c>
      <c r="P25">
        <f t="shared" ref="P25:Q25" si="29">O25</f>
        <v>1057927.8801948219</v>
      </c>
      <c r="Q25">
        <f t="shared" si="29"/>
        <v>1057927.8801948219</v>
      </c>
      <c r="R25" s="5">
        <f>age_moves!D180*pop_moves!$F$7*fuel_usdata!M25/veh_age!R25</f>
        <v>4.6078297061530353</v>
      </c>
      <c r="S25" s="6">
        <f>age_moves!D180*pop_moves!$F$7*fuel_usdata!N25/veh_age!S25</f>
        <v>17975.143683702991</v>
      </c>
      <c r="T25" s="6">
        <f>age_moves!D180*pop_moves!$F$7*fuel_usdata!P25/veh_age!T25</f>
        <v>70121035.510125369</v>
      </c>
      <c r="U25" s="5">
        <f>age_moves!D211*pop_moves!$F$8*fuel_usdata!N25/veh_age!U25</f>
        <v>497269.51989577076</v>
      </c>
      <c r="V25">
        <f>age_moves!D211*pop_moves!$F$8*fuel_usdata!P25/veh_age!V25</f>
        <v>4641.3782499630852</v>
      </c>
      <c r="W25">
        <f t="shared" si="2"/>
        <v>4641.3782499630852</v>
      </c>
      <c r="X25" s="5">
        <f>age_moves!D242*pop_moves!$F$9*fuel_usdata!P25/veh_age!X25</f>
        <v>76453.599127182039</v>
      </c>
      <c r="Y25" s="5">
        <f>age_moves!D242*pop_moves!$F$9*fuel_usdata!N25/veh_age!Y25</f>
        <v>76453.599127182039</v>
      </c>
      <c r="Z25" s="5">
        <f t="shared" si="3"/>
        <v>76453.599127182039</v>
      </c>
      <c r="AA25" s="5">
        <f>age_moves!D273*pop_moves!$F$10*fuel_usdata!N25/veh_age!AA25</f>
        <v>339166.4834777647</v>
      </c>
      <c r="AB25">
        <f>age_moves!D273*pop_moves!$F$10*fuel_usdata!P25/veh_age!AB25</f>
        <v>3165.6875729284957</v>
      </c>
      <c r="AC25">
        <f t="shared" si="4"/>
        <v>3165.6875729284957</v>
      </c>
      <c r="AD25" s="5">
        <f>age_moves!D304*pop_moves!$F$11*fuel_usdata!N25/veh_age!AD25</f>
        <v>339166.4834777647</v>
      </c>
      <c r="AE25">
        <f>age_moves!D304*pop_moves!$F$11*fuel_usdata!P25/veh_age!AE25</f>
        <v>3165.6875729284961</v>
      </c>
      <c r="AF25">
        <f t="shared" si="5"/>
        <v>3165.6875729284961</v>
      </c>
      <c r="AG25" s="5">
        <f>age_moves!D335*pop_moves!$F$12*fuel_usdata!N25/veh_age!AG25</f>
        <v>791353.21971043304</v>
      </c>
      <c r="AH25">
        <f>age_moves!D335*pop_moves!$F$12*fuel_usdata!P25/veh_age!AH25</f>
        <v>7386.2754000529294</v>
      </c>
      <c r="AI25">
        <f t="shared" si="6"/>
        <v>7386.2754000529294</v>
      </c>
      <c r="AJ25" s="5">
        <f>age_moves!D366*pop_moves!$F$13*fuel_usdata!N25/veh_age!AJ25</f>
        <v>237398.08407006221</v>
      </c>
      <c r="AK25">
        <f>age_moves!D366*pop_moves!$F$13*fuel_usdata!P25/veh_age!AK25</f>
        <v>2215.8090530395807</v>
      </c>
      <c r="AL25">
        <f t="shared" si="7"/>
        <v>2215.8090530395807</v>
      </c>
      <c r="AM25" s="5">
        <f>age_moves!D397*pop_moves!$F$14/veh_age!AM25</f>
        <v>22935.318263688761</v>
      </c>
    </row>
    <row r="26" spans="1:39" ht="14.4" x14ac:dyDescent="0.3">
      <c r="A26">
        <f t="shared" si="0"/>
        <v>25</v>
      </c>
      <c r="B26">
        <f>age_moves!D26*pop_moves!$F$2*fuel_usdata!V26/veh_age!B26</f>
        <v>11465.710511523326</v>
      </c>
      <c r="C26">
        <f>age_moves!D57*pop_moves!$F$3*fuel_usdata!R26/veh_age!C26</f>
        <v>0.30614891754558798</v>
      </c>
      <c r="D26">
        <f>age_moves!D57*pop_moves!$F$3*fuel_usdata!S26/veh_age!D26</f>
        <v>20630.369635525232</v>
      </c>
      <c r="E26">
        <f>age_moves!D57*pop_moves!$F$3*fuel_usdata!Q26/veh_age!E26</f>
        <v>20630.369635525236</v>
      </c>
      <c r="F26">
        <f>age_moves!D57*pop_moves!$F$3*fuel_usdata!T26/veh_age!F26</f>
        <v>1390212824.2378144</v>
      </c>
      <c r="G26">
        <f>age_moves!D88*pop_moves!$F$4*fuel_usdata!R26/veh_age!G26</f>
        <v>0.76635256291829956</v>
      </c>
      <c r="H26">
        <f>age_moves!D88*pop_moves!$F$4*fuel_usdata!S26/veh_age!H26</f>
        <v>51641.981199500333</v>
      </c>
      <c r="I26">
        <f>age_moves!D88*pop_moves!$F$4*fuel_usdata!Q26/veh_age!I26</f>
        <v>51641.981199500326</v>
      </c>
      <c r="J26">
        <f>age_moves!D88*pop_moves!$F$4*fuel_usdata!T26/veh_age!J26</f>
        <v>3479983432.2389574</v>
      </c>
      <c r="K26">
        <f>age_moves!D119*pop_moves!$F$5*fuel_usdata!R26/veh_age!K26</f>
        <v>0.76636468069703734</v>
      </c>
      <c r="L26">
        <f>age_moves!D119*pop_moves!$F$5*fuel_usdata!S26/veh_age!L26</f>
        <v>51642.797776793908</v>
      </c>
      <c r="M26">
        <f>age_moves!D119*pop_moves!$F$5*fuel_usdata!Q26/veh_age!M26</f>
        <v>51642.797776793908</v>
      </c>
      <c r="N26">
        <f>age_moves!D119*pop_moves!$F$5*fuel_usdata!T26/veh_age!N26</f>
        <v>3480038458.6997313</v>
      </c>
      <c r="O26">
        <f>age_moves!D150*pop_moves!$F$6/veh_age!O26</f>
        <v>1057927.8801948219</v>
      </c>
      <c r="P26">
        <f t="shared" ref="P26:Q26" si="30">O26</f>
        <v>1057927.8801948219</v>
      </c>
      <c r="Q26">
        <f t="shared" si="30"/>
        <v>1057927.8801948219</v>
      </c>
      <c r="R26" s="5">
        <f>age_moves!D181*pop_moves!$F$7*fuel_usdata!M26/veh_age!R26</f>
        <v>4.6078297061530353</v>
      </c>
      <c r="S26" s="6">
        <f>age_moves!D181*pop_moves!$F$7*fuel_usdata!N26/veh_age!S26</f>
        <v>17975.143683702991</v>
      </c>
      <c r="T26" s="6">
        <f>age_moves!D181*pop_moves!$F$7*fuel_usdata!P26/veh_age!T26</f>
        <v>70121035.510125354</v>
      </c>
      <c r="U26" s="5">
        <f>age_moves!D212*pop_moves!$F$8*fuel_usdata!N26/veh_age!U26</f>
        <v>497269.51989577094</v>
      </c>
      <c r="V26">
        <f>age_moves!D212*pop_moves!$F$8*fuel_usdata!P26/veh_age!V26</f>
        <v>4641.3782499630852</v>
      </c>
      <c r="W26">
        <f t="shared" si="2"/>
        <v>4641.3782499630852</v>
      </c>
      <c r="X26" s="5">
        <f>age_moves!D243*pop_moves!$F$9*fuel_usdata!P26/veh_age!X26</f>
        <v>76453.599127182053</v>
      </c>
      <c r="Y26" s="5">
        <f>age_moves!D243*pop_moves!$F$9*fuel_usdata!N26/veh_age!Y26</f>
        <v>76453.599127182053</v>
      </c>
      <c r="Z26" s="5">
        <f t="shared" si="3"/>
        <v>76453.599127182053</v>
      </c>
      <c r="AA26" s="5">
        <f>age_moves!D274*pop_moves!$F$10*fuel_usdata!N26/veh_age!AA26</f>
        <v>339166.4834777647</v>
      </c>
      <c r="AB26">
        <f>age_moves!D274*pop_moves!$F$10*fuel_usdata!P26/veh_age!AB26</f>
        <v>3165.6875729284957</v>
      </c>
      <c r="AC26">
        <f t="shared" si="4"/>
        <v>3165.6875729284957</v>
      </c>
      <c r="AD26" s="5">
        <f>age_moves!D305*pop_moves!$F$11*fuel_usdata!N26/veh_age!AD26</f>
        <v>339166.48347776476</v>
      </c>
      <c r="AE26">
        <f>age_moves!D305*pop_moves!$F$11*fuel_usdata!P26/veh_age!AE26</f>
        <v>3165.6875729284961</v>
      </c>
      <c r="AF26">
        <f t="shared" si="5"/>
        <v>3165.6875729284961</v>
      </c>
      <c r="AG26" s="5">
        <f>age_moves!D336*pop_moves!$F$12*fuel_usdata!N26/veh_age!AG26</f>
        <v>791353.21971043304</v>
      </c>
      <c r="AH26">
        <f>age_moves!D336*pop_moves!$F$12*fuel_usdata!P26/veh_age!AH26</f>
        <v>7386.2754000529276</v>
      </c>
      <c r="AI26">
        <f t="shared" si="6"/>
        <v>7386.2754000529276</v>
      </c>
      <c r="AJ26" s="5">
        <f>age_moves!D367*pop_moves!$F$13*fuel_usdata!N26/veh_age!AJ26</f>
        <v>237398.08407006224</v>
      </c>
      <c r="AK26">
        <f>age_moves!D367*pop_moves!$F$13*fuel_usdata!P26/veh_age!AK26</f>
        <v>2215.8090530395802</v>
      </c>
      <c r="AL26">
        <f t="shared" si="7"/>
        <v>2215.8090530395802</v>
      </c>
      <c r="AM26" s="5">
        <f>age_moves!D398*pop_moves!$F$14/veh_age!AM26</f>
        <v>22935.318263688761</v>
      </c>
    </row>
    <row r="27" spans="1:39" ht="14.4" x14ac:dyDescent="0.3">
      <c r="A27">
        <f t="shared" si="0"/>
        <v>26</v>
      </c>
      <c r="B27">
        <f>age_moves!D27*pop_moves!$F$2*fuel_usdata!V27/veh_age!B27</f>
        <v>11465.710511523328</v>
      </c>
      <c r="C27">
        <f>age_moves!D58*pop_moves!$F$3*fuel_usdata!R27/veh_age!C27</f>
        <v>0.30614891754558798</v>
      </c>
      <c r="D27">
        <f>age_moves!D58*pop_moves!$F$3*fuel_usdata!S27/veh_age!D27</f>
        <v>20630.369635525236</v>
      </c>
      <c r="E27">
        <f>age_moves!D58*pop_moves!$F$3*fuel_usdata!Q27/veh_age!E27</f>
        <v>20630.36963552524</v>
      </c>
      <c r="F27">
        <f>age_moves!D58*pop_moves!$F$3*fuel_usdata!T27/veh_age!F27</f>
        <v>1390212824.2378147</v>
      </c>
      <c r="G27">
        <f>age_moves!D89*pop_moves!$F$4*fuel_usdata!R27/veh_age!G27</f>
        <v>0.76635256291829978</v>
      </c>
      <c r="H27">
        <f>age_moves!D89*pop_moves!$F$4*fuel_usdata!S27/veh_age!H27</f>
        <v>51641.98119950034</v>
      </c>
      <c r="I27">
        <f>age_moves!D89*pop_moves!$F$4*fuel_usdata!Q27/veh_age!I27</f>
        <v>51641.98119950034</v>
      </c>
      <c r="J27">
        <f>age_moves!D89*pop_moves!$F$4*fuel_usdata!T27/veh_age!J27</f>
        <v>3479983432.2389579</v>
      </c>
      <c r="K27">
        <f>age_moves!D120*pop_moves!$F$5*fuel_usdata!R27/veh_age!K27</f>
        <v>0.76636468069703723</v>
      </c>
      <c r="L27">
        <f>age_moves!D120*pop_moves!$F$5*fuel_usdata!S27/veh_age!L27</f>
        <v>51642.797776793901</v>
      </c>
      <c r="M27">
        <f>age_moves!D120*pop_moves!$F$5*fuel_usdata!Q27/veh_age!M27</f>
        <v>51642.797776793894</v>
      </c>
      <c r="N27">
        <f>age_moves!D120*pop_moves!$F$5*fuel_usdata!T27/veh_age!N27</f>
        <v>3480038458.6997313</v>
      </c>
      <c r="O27">
        <f>age_moves!D151*pop_moves!$F$6/veh_age!O27</f>
        <v>1057927.8801948219</v>
      </c>
      <c r="P27">
        <f t="shared" ref="P27:Q27" si="31">O27</f>
        <v>1057927.8801948219</v>
      </c>
      <c r="Q27">
        <f t="shared" si="31"/>
        <v>1057927.8801948219</v>
      </c>
      <c r="R27" s="5">
        <f>age_moves!D182*pop_moves!$F$7*fuel_usdata!M27/veh_age!R27</f>
        <v>4.6078297061530353</v>
      </c>
      <c r="S27" s="6">
        <f>age_moves!D182*pop_moves!$F$7*fuel_usdata!N27/veh_age!S27</f>
        <v>17975.143683702991</v>
      </c>
      <c r="T27" s="6">
        <f>age_moves!D182*pop_moves!$F$7*fuel_usdata!P27/veh_age!T27</f>
        <v>70121035.510125369</v>
      </c>
      <c r="U27" s="5">
        <f>age_moves!D213*pop_moves!$F$8*fuel_usdata!N27/veh_age!U27</f>
        <v>497269.51989577082</v>
      </c>
      <c r="V27">
        <f>age_moves!D213*pop_moves!$F$8*fuel_usdata!P27/veh_age!V27</f>
        <v>4641.3782499630852</v>
      </c>
      <c r="W27">
        <f t="shared" si="2"/>
        <v>4641.3782499630852</v>
      </c>
      <c r="X27" s="5">
        <f>age_moves!D244*pop_moves!$F$9*fuel_usdata!P27/veh_age!X27</f>
        <v>76453.599127182053</v>
      </c>
      <c r="Y27" s="5">
        <f>age_moves!D244*pop_moves!$F$9*fuel_usdata!N27/veh_age!Y27</f>
        <v>76453.599127182053</v>
      </c>
      <c r="Z27" s="5">
        <f t="shared" si="3"/>
        <v>76453.599127182053</v>
      </c>
      <c r="AA27" s="5">
        <f>age_moves!D275*pop_moves!$F$10*fuel_usdata!N27/veh_age!AA27</f>
        <v>339166.48347776476</v>
      </c>
      <c r="AB27">
        <f>age_moves!D275*pop_moves!$F$10*fuel_usdata!P27/veh_age!AB27</f>
        <v>3165.687572928497</v>
      </c>
      <c r="AC27">
        <f t="shared" si="4"/>
        <v>3165.687572928497</v>
      </c>
      <c r="AD27" s="5">
        <f>age_moves!D306*pop_moves!$F$11*fuel_usdata!N27/veh_age!AD27</f>
        <v>339166.4834777647</v>
      </c>
      <c r="AE27">
        <f>age_moves!D306*pop_moves!$F$11*fuel_usdata!P27/veh_age!AE27</f>
        <v>3165.6875729284961</v>
      </c>
      <c r="AF27">
        <f t="shared" si="5"/>
        <v>3165.6875729284961</v>
      </c>
      <c r="AG27" s="5">
        <f>age_moves!D337*pop_moves!$F$12*fuel_usdata!N27/veh_age!AG27</f>
        <v>791353.21971043316</v>
      </c>
      <c r="AH27">
        <f>age_moves!D337*pop_moves!$F$12*fuel_usdata!P27/veh_age!AH27</f>
        <v>7386.2754000529276</v>
      </c>
      <c r="AI27">
        <f t="shared" si="6"/>
        <v>7386.2754000529276</v>
      </c>
      <c r="AJ27" s="5">
        <f>age_moves!D368*pop_moves!$F$13*fuel_usdata!N27/veh_age!AJ27</f>
        <v>237398.08407006226</v>
      </c>
      <c r="AK27">
        <f>age_moves!D368*pop_moves!$F$13*fuel_usdata!P27/veh_age!AK27</f>
        <v>2215.8090530395802</v>
      </c>
      <c r="AL27">
        <f t="shared" si="7"/>
        <v>2215.8090530395802</v>
      </c>
      <c r="AM27" s="5">
        <f>age_moves!D399*pop_moves!$F$14/veh_age!AM27</f>
        <v>22935.318263688758</v>
      </c>
    </row>
    <row r="28" spans="1:39" ht="14.4" x14ac:dyDescent="0.3">
      <c r="A28">
        <f t="shared" si="0"/>
        <v>27</v>
      </c>
      <c r="B28">
        <f>age_moves!D28*pop_moves!$F$2*fuel_usdata!V28/veh_age!B28</f>
        <v>11465.710511523326</v>
      </c>
      <c r="C28">
        <f>age_moves!D59*pop_moves!$F$3*fuel_usdata!R28/veh_age!C28</f>
        <v>0.30614891754558798</v>
      </c>
      <c r="D28">
        <f>age_moves!D59*pop_moves!$F$3*fuel_usdata!S28/veh_age!D28</f>
        <v>20630.369635525232</v>
      </c>
      <c r="E28">
        <f>age_moves!D59*pop_moves!$F$3*fuel_usdata!Q28/veh_age!E28</f>
        <v>20630.369635525236</v>
      </c>
      <c r="F28">
        <f>age_moves!D59*pop_moves!$F$3*fuel_usdata!T28/veh_age!F28</f>
        <v>1390212824.2378142</v>
      </c>
      <c r="G28">
        <f>age_moves!D90*pop_moves!$F$4*fuel_usdata!R28/veh_age!G28</f>
        <v>0.76635256291829967</v>
      </c>
      <c r="H28">
        <f>age_moves!D90*pop_moves!$F$4*fuel_usdata!S28/veh_age!H28</f>
        <v>51641.981199500333</v>
      </c>
      <c r="I28">
        <f>age_moves!D90*pop_moves!$F$4*fuel_usdata!Q28/veh_age!I28</f>
        <v>51641.981199500333</v>
      </c>
      <c r="J28">
        <f>age_moves!D90*pop_moves!$F$4*fuel_usdata!T28/veh_age!J28</f>
        <v>3479983432.2389574</v>
      </c>
      <c r="K28">
        <f>age_moves!D121*pop_moves!$F$5*fuel_usdata!R28/veh_age!K28</f>
        <v>0.76636468069703734</v>
      </c>
      <c r="L28">
        <f>age_moves!D121*pop_moves!$F$5*fuel_usdata!S28/veh_age!L28</f>
        <v>51642.797776793908</v>
      </c>
      <c r="M28">
        <f>age_moves!D121*pop_moves!$F$5*fuel_usdata!Q28/veh_age!M28</f>
        <v>51642.797776793901</v>
      </c>
      <c r="N28">
        <f>age_moves!D121*pop_moves!$F$5*fuel_usdata!T28/veh_age!N28</f>
        <v>3480038458.6997313</v>
      </c>
      <c r="O28">
        <f>age_moves!D152*pop_moves!$F$6/veh_age!O28</f>
        <v>1057927.8801948221</v>
      </c>
      <c r="P28">
        <f t="shared" ref="P28:Q28" si="32">O28</f>
        <v>1057927.8801948221</v>
      </c>
      <c r="Q28">
        <f t="shared" si="32"/>
        <v>1057927.8801948221</v>
      </c>
      <c r="R28" s="5">
        <f>age_moves!D183*pop_moves!$F$7*fuel_usdata!M28/veh_age!R28</f>
        <v>4.6078297061530362</v>
      </c>
      <c r="S28" s="6">
        <f>age_moves!D183*pop_moves!$F$7*fuel_usdata!N28/veh_age!S28</f>
        <v>17975.143683702991</v>
      </c>
      <c r="T28" s="6">
        <f>age_moves!D183*pop_moves!$F$7*fuel_usdata!P28/veh_age!T28</f>
        <v>70121035.510125354</v>
      </c>
      <c r="U28" s="5">
        <f>age_moves!D214*pop_moves!$F$8*fuel_usdata!N28/veh_age!U28</f>
        <v>497269.51989577082</v>
      </c>
      <c r="V28">
        <f>age_moves!D214*pop_moves!$F$8*fuel_usdata!P28/veh_age!V28</f>
        <v>4641.3782499630852</v>
      </c>
      <c r="W28">
        <f t="shared" si="2"/>
        <v>4641.3782499630852</v>
      </c>
      <c r="X28" s="5">
        <f>age_moves!D245*pop_moves!$F$9*fuel_usdata!P28/veh_age!X28</f>
        <v>76453.599127182053</v>
      </c>
      <c r="Y28" s="5">
        <f>age_moves!D245*pop_moves!$F$9*fuel_usdata!N28/veh_age!Y28</f>
        <v>76453.599127182039</v>
      </c>
      <c r="Z28" s="5">
        <f t="shared" si="3"/>
        <v>76453.599127182039</v>
      </c>
      <c r="AA28" s="5">
        <f>age_moves!D276*pop_moves!$F$10*fuel_usdata!N28/veh_age!AA28</f>
        <v>339166.48347776476</v>
      </c>
      <c r="AB28">
        <f>age_moves!D276*pop_moves!$F$10*fuel_usdata!P28/veh_age!AB28</f>
        <v>3165.6875729284966</v>
      </c>
      <c r="AC28">
        <f t="shared" si="4"/>
        <v>3165.6875729284966</v>
      </c>
      <c r="AD28" s="5">
        <f>age_moves!D307*pop_moves!$F$11*fuel_usdata!N28/veh_age!AD28</f>
        <v>339166.48347776476</v>
      </c>
      <c r="AE28">
        <f>age_moves!D307*pop_moves!$F$11*fuel_usdata!P28/veh_age!AE28</f>
        <v>3165.6875729284957</v>
      </c>
      <c r="AF28">
        <f t="shared" si="5"/>
        <v>3165.6875729284957</v>
      </c>
      <c r="AG28" s="5">
        <f>age_moves!D338*pop_moves!$F$12*fuel_usdata!N28/veh_age!AG28</f>
        <v>791353.21971043304</v>
      </c>
      <c r="AH28">
        <f>age_moves!D338*pop_moves!$F$12*fuel_usdata!P28/veh_age!AH28</f>
        <v>7386.2754000529276</v>
      </c>
      <c r="AI28">
        <f t="shared" si="6"/>
        <v>7386.2754000529276</v>
      </c>
      <c r="AJ28" s="5">
        <f>age_moves!D369*pop_moves!$F$13*fuel_usdata!N28/veh_age!AJ28</f>
        <v>237398.08407006221</v>
      </c>
      <c r="AK28">
        <f>age_moves!D369*pop_moves!$F$13*fuel_usdata!P28/veh_age!AK28</f>
        <v>2215.8090530395802</v>
      </c>
      <c r="AL28">
        <f t="shared" si="7"/>
        <v>2215.8090530395802</v>
      </c>
      <c r="AM28" s="5">
        <f>age_moves!D400*pop_moves!$F$14/veh_age!AM28</f>
        <v>22935.318263688761</v>
      </c>
    </row>
    <row r="29" spans="1:39" ht="14.4" x14ac:dyDescent="0.3">
      <c r="A29">
        <f t="shared" si="0"/>
        <v>28</v>
      </c>
      <c r="B29">
        <f>age_moves!D29*pop_moves!$F$2*fuel_usdata!V29/veh_age!B29</f>
        <v>11465.710511523326</v>
      </c>
      <c r="C29">
        <f>age_moves!D60*pop_moves!$F$3*fuel_usdata!R29/veh_age!C29</f>
        <v>0.30614891754558793</v>
      </c>
      <c r="D29">
        <f>age_moves!D60*pop_moves!$F$3*fuel_usdata!S29/veh_age!D29</f>
        <v>20630.369635525236</v>
      </c>
      <c r="E29">
        <f>age_moves!D60*pop_moves!$F$3*fuel_usdata!Q29/veh_age!E29</f>
        <v>20630.369635525232</v>
      </c>
      <c r="F29">
        <f>age_moves!D60*pop_moves!$F$3*fuel_usdata!T29/veh_age!F29</f>
        <v>1390212824.2378142</v>
      </c>
      <c r="G29">
        <f>age_moves!D91*pop_moves!$F$4*fuel_usdata!R29/veh_age!G29</f>
        <v>0.76635256291829978</v>
      </c>
      <c r="H29">
        <f>age_moves!D91*pop_moves!$F$4*fuel_usdata!S29/veh_age!H29</f>
        <v>51641.98119950034</v>
      </c>
      <c r="I29">
        <f>age_moves!D91*pop_moves!$F$4*fuel_usdata!Q29/veh_age!I29</f>
        <v>51641.98119950034</v>
      </c>
      <c r="J29">
        <f>age_moves!D91*pop_moves!$F$4*fuel_usdata!T29/veh_age!J29</f>
        <v>3479983432.2389574</v>
      </c>
      <c r="K29">
        <f>age_moves!D122*pop_moves!$F$5*fuel_usdata!R29/veh_age!K29</f>
        <v>0.76636468069703723</v>
      </c>
      <c r="L29">
        <f>age_moves!D122*pop_moves!$F$5*fuel_usdata!S29/veh_age!L29</f>
        <v>51642.797776793908</v>
      </c>
      <c r="M29">
        <f>age_moves!D122*pop_moves!$F$5*fuel_usdata!Q29/veh_age!M29</f>
        <v>51642.797776793908</v>
      </c>
      <c r="N29">
        <f>age_moves!D122*pop_moves!$F$5*fuel_usdata!T29/veh_age!N29</f>
        <v>3480038458.6997318</v>
      </c>
      <c r="O29">
        <f>age_moves!D153*pop_moves!$F$6/veh_age!O29</f>
        <v>1057927.8801948219</v>
      </c>
      <c r="P29">
        <f t="shared" ref="P29:Q29" si="33">O29</f>
        <v>1057927.8801948219</v>
      </c>
      <c r="Q29">
        <f t="shared" si="33"/>
        <v>1057927.8801948219</v>
      </c>
      <c r="R29" s="5">
        <f>age_moves!D184*pop_moves!$F$7*fuel_usdata!M29/veh_age!R29</f>
        <v>4.6078297061530353</v>
      </c>
      <c r="S29" s="6">
        <f>age_moves!D184*pop_moves!$F$7*fuel_usdata!N29/veh_age!S29</f>
        <v>17975.143683702987</v>
      </c>
      <c r="T29" s="6">
        <f>age_moves!D184*pop_moves!$F$7*fuel_usdata!P29/veh_age!T29</f>
        <v>70121035.510125354</v>
      </c>
      <c r="U29" s="5">
        <f>age_moves!D215*pop_moves!$F$8*fuel_usdata!N29/veh_age!U29</f>
        <v>497269.51989577082</v>
      </c>
      <c r="V29">
        <f>age_moves!D215*pop_moves!$F$8*fuel_usdata!P29/veh_age!V29</f>
        <v>4641.3782499630852</v>
      </c>
      <c r="W29">
        <f t="shared" si="2"/>
        <v>4641.3782499630852</v>
      </c>
      <c r="X29" s="5">
        <f>age_moves!D246*pop_moves!$F$9*fuel_usdata!P29/veh_age!X29</f>
        <v>76453.599127182053</v>
      </c>
      <c r="Y29" s="5">
        <f>age_moves!D246*pop_moves!$F$9*fuel_usdata!N29/veh_age!Y29</f>
        <v>76453.599127182039</v>
      </c>
      <c r="Z29" s="5">
        <f t="shared" si="3"/>
        <v>76453.599127182039</v>
      </c>
      <c r="AA29" s="5">
        <f>age_moves!D277*pop_moves!$F$10*fuel_usdata!N29/veh_age!AA29</f>
        <v>339166.48347776465</v>
      </c>
      <c r="AB29">
        <f>age_moves!D277*pop_moves!$F$10*fuel_usdata!P29/veh_age!AB29</f>
        <v>3165.6875729284957</v>
      </c>
      <c r="AC29">
        <f t="shared" si="4"/>
        <v>3165.6875729284957</v>
      </c>
      <c r="AD29" s="5">
        <f>age_moves!D308*pop_moves!$F$11*fuel_usdata!N29/veh_age!AD29</f>
        <v>339166.48347776476</v>
      </c>
      <c r="AE29">
        <f>age_moves!D308*pop_moves!$F$11*fuel_usdata!P29/veh_age!AE29</f>
        <v>3165.6875729284961</v>
      </c>
      <c r="AF29">
        <f t="shared" si="5"/>
        <v>3165.6875729284961</v>
      </c>
      <c r="AG29" s="5">
        <f>age_moves!D339*pop_moves!$F$12*fuel_usdata!N29/veh_age!AG29</f>
        <v>791353.21971043304</v>
      </c>
      <c r="AH29">
        <f>age_moves!D339*pop_moves!$F$12*fuel_usdata!P29/veh_age!AH29</f>
        <v>7386.2754000529285</v>
      </c>
      <c r="AI29">
        <f t="shared" si="6"/>
        <v>7386.2754000529285</v>
      </c>
      <c r="AJ29" s="5">
        <f>age_moves!D370*pop_moves!$F$13*fuel_usdata!N29/veh_age!AJ29</f>
        <v>237398.08407006221</v>
      </c>
      <c r="AK29">
        <f>age_moves!D370*pop_moves!$F$13*fuel_usdata!P29/veh_age!AK29</f>
        <v>2215.8090530395802</v>
      </c>
      <c r="AL29">
        <f t="shared" si="7"/>
        <v>2215.8090530395802</v>
      </c>
      <c r="AM29" s="5">
        <f>age_moves!D401*pop_moves!$F$14/veh_age!AM29</f>
        <v>22935.318263688761</v>
      </c>
    </row>
    <row r="30" spans="1:39" ht="14.4" x14ac:dyDescent="0.3">
      <c r="A30">
        <f t="shared" si="0"/>
        <v>29</v>
      </c>
      <c r="B30">
        <f>age_moves!D30*pop_moves!$F$2*fuel_usdata!V30/veh_age!B30</f>
        <v>11465.710511523328</v>
      </c>
      <c r="C30">
        <f>age_moves!D61*pop_moves!$F$3*fuel_usdata!R30/veh_age!C30</f>
        <v>0.30614891754558798</v>
      </c>
      <c r="D30">
        <f>age_moves!D61*pop_moves!$F$3*fuel_usdata!S30/veh_age!D30</f>
        <v>20630.36963552524</v>
      </c>
      <c r="E30">
        <f>age_moves!D61*pop_moves!$F$3*fuel_usdata!Q30/veh_age!E30</f>
        <v>20630.36963552524</v>
      </c>
      <c r="F30">
        <f>age_moves!D61*pop_moves!$F$3*fuel_usdata!T30/veh_age!F30</f>
        <v>1390212824.2378144</v>
      </c>
      <c r="G30">
        <f>age_moves!D92*pop_moves!$F$4*fuel_usdata!R30/veh_age!G30</f>
        <v>0.76635256291829978</v>
      </c>
      <c r="H30">
        <f>age_moves!D92*pop_moves!$F$4*fuel_usdata!S30/veh_age!H30</f>
        <v>51641.981199500347</v>
      </c>
      <c r="I30">
        <f>age_moves!D92*pop_moves!$F$4*fuel_usdata!Q30/veh_age!I30</f>
        <v>51641.981199500347</v>
      </c>
      <c r="J30">
        <f>age_moves!D92*pop_moves!$F$4*fuel_usdata!T30/veh_age!J30</f>
        <v>3479983432.2389584</v>
      </c>
      <c r="K30">
        <f>age_moves!D123*pop_moves!$F$5*fuel_usdata!R30/veh_age!K30</f>
        <v>0.76636468069703723</v>
      </c>
      <c r="L30">
        <f>age_moves!D123*pop_moves!$F$5*fuel_usdata!S30/veh_age!L30</f>
        <v>51642.797776793894</v>
      </c>
      <c r="M30">
        <f>age_moves!D123*pop_moves!$F$5*fuel_usdata!Q30/veh_age!M30</f>
        <v>51642.797776793901</v>
      </c>
      <c r="N30">
        <f>age_moves!D123*pop_moves!$F$5*fuel_usdata!T30/veh_age!N30</f>
        <v>3480038458.6997309</v>
      </c>
      <c r="O30">
        <f>age_moves!D154*pop_moves!$F$6/veh_age!O30</f>
        <v>1057927.8801948219</v>
      </c>
      <c r="P30">
        <f t="shared" ref="P30:Q30" si="34">O30</f>
        <v>1057927.8801948219</v>
      </c>
      <c r="Q30">
        <f t="shared" si="34"/>
        <v>1057927.8801948219</v>
      </c>
      <c r="R30" s="5">
        <f>age_moves!D185*pop_moves!$F$7*fuel_usdata!M30/veh_age!R30</f>
        <v>4.6078297061530353</v>
      </c>
      <c r="S30" s="6">
        <f>age_moves!D185*pop_moves!$F$7*fuel_usdata!N30/veh_age!S30</f>
        <v>17975.143683702991</v>
      </c>
      <c r="T30" s="6">
        <f>age_moves!D185*pop_moves!$F$7*fuel_usdata!P30/veh_age!T30</f>
        <v>70121035.510125369</v>
      </c>
      <c r="U30" s="5">
        <f>age_moves!D216*pop_moves!$F$8*fuel_usdata!N30/veh_age!U30</f>
        <v>497269.51989577088</v>
      </c>
      <c r="V30">
        <f>age_moves!D216*pop_moves!$F$8*fuel_usdata!P30/veh_age!V30</f>
        <v>4641.3782499630852</v>
      </c>
      <c r="W30">
        <f t="shared" si="2"/>
        <v>4641.3782499630852</v>
      </c>
      <c r="X30" s="5">
        <f>age_moves!D247*pop_moves!$F$9*fuel_usdata!P30/veh_age!X30</f>
        <v>76453.599127182039</v>
      </c>
      <c r="Y30" s="5">
        <f>age_moves!D247*pop_moves!$F$9*fuel_usdata!N30/veh_age!Y30</f>
        <v>76453.599127182039</v>
      </c>
      <c r="Z30" s="5">
        <f t="shared" si="3"/>
        <v>76453.599127182039</v>
      </c>
      <c r="AA30" s="5">
        <f>age_moves!D278*pop_moves!$F$10*fuel_usdata!N30/veh_age!AA30</f>
        <v>339166.48347776482</v>
      </c>
      <c r="AB30">
        <f>age_moves!D278*pop_moves!$F$10*fuel_usdata!P30/veh_age!AB30</f>
        <v>3165.6875729284966</v>
      </c>
      <c r="AC30">
        <f t="shared" si="4"/>
        <v>3165.6875729284966</v>
      </c>
      <c r="AD30" s="5">
        <f>age_moves!D309*pop_moves!$F$11*fuel_usdata!N30/veh_age!AD30</f>
        <v>339166.4834777647</v>
      </c>
      <c r="AE30">
        <f>age_moves!D309*pop_moves!$F$11*fuel_usdata!P30/veh_age!AE30</f>
        <v>3165.6875729284952</v>
      </c>
      <c r="AF30">
        <f t="shared" si="5"/>
        <v>3165.6875729284952</v>
      </c>
      <c r="AG30" s="5">
        <f>age_moves!D340*pop_moves!$F$12*fuel_usdata!N30/veh_age!AG30</f>
        <v>791353.21971043292</v>
      </c>
      <c r="AH30">
        <f>age_moves!D340*pop_moves!$F$12*fuel_usdata!P30/veh_age!AH30</f>
        <v>7386.2754000529276</v>
      </c>
      <c r="AI30">
        <f t="shared" si="6"/>
        <v>7386.2754000529276</v>
      </c>
      <c r="AJ30" s="5">
        <f>age_moves!D371*pop_moves!$F$13*fuel_usdata!N30/veh_age!AJ30</f>
        <v>237398.08407006221</v>
      </c>
      <c r="AK30">
        <f>age_moves!D371*pop_moves!$F$13*fuel_usdata!P30/veh_age!AK30</f>
        <v>2215.8090530395802</v>
      </c>
      <c r="AL30">
        <f t="shared" si="7"/>
        <v>2215.8090530395802</v>
      </c>
      <c r="AM30" s="5">
        <f>age_moves!D402*pop_moves!$F$14/veh_age!AM30</f>
        <v>22935.318263688758</v>
      </c>
    </row>
    <row r="31" spans="1:39" ht="14.4" x14ac:dyDescent="0.3">
      <c r="A31">
        <f t="shared" si="0"/>
        <v>30</v>
      </c>
      <c r="B31">
        <f>age_moves!D31*pop_moves!$F$2*fuel_usdata!V31/veh_age!B31</f>
        <v>11465.710511523328</v>
      </c>
      <c r="C31">
        <f>age_moves!D62*pop_moves!$F$3*fuel_usdata!R31/veh_age!C31</f>
        <v>0.30614891754558798</v>
      </c>
      <c r="D31">
        <f>age_moves!D62*pop_moves!$F$3*fuel_usdata!S31/veh_age!D31</f>
        <v>20630.369635525232</v>
      </c>
      <c r="E31">
        <f>age_moves!D62*pop_moves!$F$3*fuel_usdata!Q31/veh_age!E31</f>
        <v>20630.369635525232</v>
      </c>
      <c r="F31">
        <f>age_moves!D62*pop_moves!$F$3*fuel_usdata!T31/veh_age!F31</f>
        <v>1390212824.2378144</v>
      </c>
      <c r="G31">
        <f>age_moves!D93*pop_moves!$F$4*fuel_usdata!R31/veh_age!G31</f>
        <v>0.76635256291829967</v>
      </c>
      <c r="H31">
        <f>age_moves!D93*pop_moves!$F$4*fuel_usdata!S31/veh_age!H31</f>
        <v>51641.98119950034</v>
      </c>
      <c r="I31">
        <f>age_moves!D93*pop_moves!$F$4*fuel_usdata!Q31/veh_age!I31</f>
        <v>51641.98119950034</v>
      </c>
      <c r="J31">
        <f>age_moves!D93*pop_moves!$F$4*fuel_usdata!T31/veh_age!J31</f>
        <v>3479983432.2389579</v>
      </c>
      <c r="K31">
        <f>age_moves!D124*pop_moves!$F$5*fuel_usdata!R31/veh_age!K31</f>
        <v>0.76636468069703734</v>
      </c>
      <c r="L31">
        <f>age_moves!D124*pop_moves!$F$5*fuel_usdata!S31/veh_age!L31</f>
        <v>51642.797776793901</v>
      </c>
      <c r="M31">
        <f>age_moves!D124*pop_moves!$F$5*fuel_usdata!Q31/veh_age!M31</f>
        <v>51642.797776793908</v>
      </c>
      <c r="N31">
        <f>age_moves!D124*pop_moves!$F$5*fuel_usdata!T31/veh_age!N31</f>
        <v>3480038458.6997313</v>
      </c>
      <c r="O31">
        <f>age_moves!D155*pop_moves!$F$6/veh_age!O31</f>
        <v>1057927.8801948219</v>
      </c>
      <c r="P31">
        <f t="shared" ref="P31:Q31" si="35">O31</f>
        <v>1057927.8801948219</v>
      </c>
      <c r="Q31">
        <f t="shared" si="35"/>
        <v>1057927.8801948219</v>
      </c>
      <c r="R31" s="5">
        <f>age_moves!D186*pop_moves!$F$7*fuel_usdata!M31/veh_age!R31</f>
        <v>4.6078297061530353</v>
      </c>
      <c r="S31" s="6">
        <f>age_moves!D186*pop_moves!$F$7*fuel_usdata!N31/veh_age!S31</f>
        <v>17975.143683702987</v>
      </c>
      <c r="T31" s="6">
        <f>age_moves!D186*pop_moves!$F$7*fuel_usdata!P31/veh_age!T31</f>
        <v>70121035.510125354</v>
      </c>
      <c r="U31" s="5">
        <f>age_moves!D217*pop_moves!$F$8*fuel_usdata!N31/veh_age!U31</f>
        <v>497269.51989577076</v>
      </c>
      <c r="V31">
        <f>age_moves!D217*pop_moves!$F$8*fuel_usdata!P31/veh_age!V31</f>
        <v>4641.3782499630852</v>
      </c>
      <c r="W31">
        <f t="shared" si="2"/>
        <v>4641.3782499630852</v>
      </c>
      <c r="X31" s="5">
        <f>age_moves!D248*pop_moves!$F$9*fuel_usdata!P31/veh_age!X31</f>
        <v>76453.599127182039</v>
      </c>
      <c r="Y31" s="5">
        <f>age_moves!D248*pop_moves!$F$9*fuel_usdata!N31/veh_age!Y31</f>
        <v>76453.599127182039</v>
      </c>
      <c r="Z31" s="5">
        <f t="shared" si="3"/>
        <v>76453.599127182039</v>
      </c>
      <c r="AA31" s="5">
        <f>age_moves!D279*pop_moves!$F$10*fuel_usdata!N31/veh_age!AA31</f>
        <v>339166.4834777647</v>
      </c>
      <c r="AB31">
        <f>age_moves!D279*pop_moves!$F$10*fuel_usdata!P31/veh_age!AB31</f>
        <v>3165.6875729284957</v>
      </c>
      <c r="AC31">
        <f t="shared" si="4"/>
        <v>3165.6875729284957</v>
      </c>
      <c r="AD31" s="5">
        <f>age_moves!D310*pop_moves!$F$11*fuel_usdata!N31/veh_age!AD31</f>
        <v>339166.48347776465</v>
      </c>
      <c r="AE31">
        <f>age_moves!D310*pop_moves!$F$11*fuel_usdata!P31/veh_age!AE31</f>
        <v>3165.6875729284961</v>
      </c>
      <c r="AF31">
        <f t="shared" si="5"/>
        <v>3165.6875729284961</v>
      </c>
      <c r="AG31" s="5">
        <f>age_moves!D341*pop_moves!$F$12*fuel_usdata!N31/veh_age!AG31</f>
        <v>791353.21971043304</v>
      </c>
      <c r="AH31">
        <f>age_moves!D341*pop_moves!$F$12*fuel_usdata!P31/veh_age!AH31</f>
        <v>7386.2754000529285</v>
      </c>
      <c r="AI31">
        <f t="shared" si="6"/>
        <v>7386.2754000529285</v>
      </c>
      <c r="AJ31" s="5">
        <f>age_moves!D372*pop_moves!$F$13*fuel_usdata!N31/veh_age!AJ31</f>
        <v>237398.08407006221</v>
      </c>
      <c r="AK31">
        <f>age_moves!D372*pop_moves!$F$13*fuel_usdata!P31/veh_age!AK31</f>
        <v>2215.8090530395798</v>
      </c>
      <c r="AL31">
        <f t="shared" si="7"/>
        <v>2215.8090530395798</v>
      </c>
      <c r="AM31" s="5">
        <f>age_moves!D403*pop_moves!$F$14/veh_age!AM31</f>
        <v>22935.318263688761</v>
      </c>
    </row>
    <row r="32" spans="1:39" ht="14.4" x14ac:dyDescent="0.3">
      <c r="A32">
        <f t="shared" si="0"/>
        <v>31</v>
      </c>
      <c r="B32">
        <f>age_moves!D32*pop_moves!$F$2*fuel_usdata!V32/veh_age!B32</f>
        <v>11465.710511523328</v>
      </c>
      <c r="C32">
        <f>age_moves!D63*pop_moves!$F$3*fuel_usdata!R32/veh_age!C32</f>
        <v>0.30614891754558793</v>
      </c>
      <c r="D32">
        <f>age_moves!D63*pop_moves!$F$3*fuel_usdata!S32/veh_age!D32</f>
        <v>20630.369635525232</v>
      </c>
      <c r="E32">
        <f>age_moves!D63*pop_moves!$F$3*fuel_usdata!Q32/veh_age!E32</f>
        <v>20630.369635525236</v>
      </c>
      <c r="F32">
        <f>age_moves!D63*pop_moves!$F$3*fuel_usdata!T32/veh_age!F32</f>
        <v>1390212824.2378142</v>
      </c>
      <c r="G32">
        <f>age_moves!D94*pop_moves!$F$4*fuel_usdata!R32/veh_age!G32</f>
        <v>0.76635256291829978</v>
      </c>
      <c r="H32">
        <f>age_moves!D94*pop_moves!$F$4*fuel_usdata!S32/veh_age!H32</f>
        <v>51641.98119950034</v>
      </c>
      <c r="I32">
        <f>age_moves!D94*pop_moves!$F$4*fuel_usdata!Q32/veh_age!I32</f>
        <v>51641.981199500333</v>
      </c>
      <c r="J32">
        <f>age_moves!D94*pop_moves!$F$4*fuel_usdata!T32/veh_age!J32</f>
        <v>3479983432.2389574</v>
      </c>
      <c r="K32">
        <f>age_moves!D125*pop_moves!$F$5*fuel_usdata!R32/veh_age!K32</f>
        <v>0.76636468069703723</v>
      </c>
      <c r="L32">
        <f>age_moves!D125*pop_moves!$F$5*fuel_usdata!S32/veh_age!L32</f>
        <v>51642.797776793901</v>
      </c>
      <c r="M32">
        <f>age_moves!D125*pop_moves!$F$5*fuel_usdata!Q32/veh_age!M32</f>
        <v>51642.797776793901</v>
      </c>
      <c r="N32">
        <f>age_moves!D125*pop_moves!$F$5*fuel_usdata!T32/veh_age!N32</f>
        <v>3480038458.6997313</v>
      </c>
      <c r="O32">
        <f>age_moves!D156*pop_moves!$F$6/veh_age!O32</f>
        <v>1057927.8801948221</v>
      </c>
      <c r="P32">
        <f t="shared" ref="P32:Q32" si="36">O32</f>
        <v>1057927.8801948221</v>
      </c>
      <c r="Q32">
        <f t="shared" si="36"/>
        <v>1057927.8801948221</v>
      </c>
      <c r="R32" s="5">
        <f>age_moves!D187*pop_moves!$F$7*fuel_usdata!M32/veh_age!R32</f>
        <v>4.6078297061530344</v>
      </c>
      <c r="S32" s="6">
        <f>age_moves!D187*pop_moves!$F$7*fuel_usdata!N32/veh_age!S32</f>
        <v>17975.143683702987</v>
      </c>
      <c r="T32" s="6">
        <f>age_moves!D187*pop_moves!$F$7*fuel_usdata!P32/veh_age!T32</f>
        <v>70121035.510125354</v>
      </c>
      <c r="U32" s="5">
        <f>age_moves!D218*pop_moves!$F$8*fuel_usdata!N32/veh_age!U32</f>
        <v>497269.51989577088</v>
      </c>
      <c r="V32">
        <f>age_moves!D218*pop_moves!$F$8*fuel_usdata!P32/veh_age!V32</f>
        <v>4641.3782499630852</v>
      </c>
      <c r="W32">
        <f t="shared" si="2"/>
        <v>4641.3782499630852</v>
      </c>
      <c r="X32" s="5">
        <f>age_moves!D249*pop_moves!$F$9*fuel_usdata!P32/veh_age!X32</f>
        <v>76453.599127182053</v>
      </c>
      <c r="Y32" s="5">
        <f>age_moves!D249*pop_moves!$F$9*fuel_usdata!N32/veh_age!Y32</f>
        <v>76453.599127182053</v>
      </c>
      <c r="Z32" s="5">
        <f t="shared" si="3"/>
        <v>76453.599127182053</v>
      </c>
      <c r="AA32" s="5">
        <f>age_moves!D280*pop_moves!$F$10*fuel_usdata!N32/veh_age!AA32</f>
        <v>339166.48347776482</v>
      </c>
      <c r="AB32">
        <f>age_moves!D280*pop_moves!$F$10*fuel_usdata!P32/veh_age!AB32</f>
        <v>3165.6875729284966</v>
      </c>
      <c r="AC32">
        <f t="shared" si="4"/>
        <v>3165.6875729284966</v>
      </c>
      <c r="AD32" s="5">
        <f>age_moves!D311*pop_moves!$F$11*fuel_usdata!N32/veh_age!AD32</f>
        <v>339166.4834777647</v>
      </c>
      <c r="AE32">
        <f>age_moves!D311*pop_moves!$F$11*fuel_usdata!P32/veh_age!AE32</f>
        <v>3165.6875729284961</v>
      </c>
      <c r="AF32">
        <f t="shared" si="5"/>
        <v>3165.6875729284961</v>
      </c>
      <c r="AG32" s="5">
        <f>age_moves!D342*pop_moves!$F$12*fuel_usdata!N32/veh_age!AG32</f>
        <v>791353.21971043292</v>
      </c>
      <c r="AH32">
        <f>age_moves!D342*pop_moves!$F$12*fuel_usdata!P32/veh_age!AH32</f>
        <v>7386.2754000529276</v>
      </c>
      <c r="AI32">
        <f t="shared" si="6"/>
        <v>7386.2754000529276</v>
      </c>
      <c r="AJ32" s="5">
        <f>age_moves!D373*pop_moves!$F$13*fuel_usdata!N32/veh_age!AJ32</f>
        <v>237398.08407006218</v>
      </c>
      <c r="AK32">
        <f>age_moves!D373*pop_moves!$F$13*fuel_usdata!P32/veh_age!AK32</f>
        <v>2215.8090530395802</v>
      </c>
      <c r="AL32">
        <f t="shared" si="7"/>
        <v>2215.8090530395802</v>
      </c>
      <c r="AM32" s="5">
        <f>age_moves!D404*pop_moves!$F$14/veh_age!AM32</f>
        <v>22935.318263688761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32"/>
  <sheetViews>
    <sheetView zoomScale="140" zoomScaleNormal="140" workbookViewId="0">
      <pane xSplit="1" ySplit="1" topLeftCell="K2" activePane="bottomRight" state="frozen"/>
      <selection pane="topRight" activeCell="Z1" sqref="Z1"/>
      <selection pane="bottomLeft" activeCell="A2" sqref="A2"/>
      <selection pane="bottomRight" activeCell="O3" sqref="O3"/>
    </sheetView>
  </sheetViews>
  <sheetFormatPr defaultColWidth="11.6640625" defaultRowHeight="13.2" x14ac:dyDescent="0.25"/>
  <cols>
    <col min="1" max="1" width="8" customWidth="1"/>
    <col min="2" max="14" width="17.6640625" customWidth="1"/>
    <col min="15" max="15" width="20" customWidth="1"/>
    <col min="16" max="16" width="20.5546875" customWidth="1"/>
    <col min="17" max="17" width="19.88671875" customWidth="1"/>
    <col min="18" max="18" width="22.109375" customWidth="1"/>
    <col min="19" max="19" width="19.33203125" customWidth="1"/>
    <col min="20" max="20" width="19.44140625" customWidth="1"/>
    <col min="21" max="21" width="19.33203125" customWidth="1"/>
    <col min="22" max="23" width="19.44140625" customWidth="1"/>
    <col min="24" max="24" width="22.77734375" customWidth="1"/>
    <col min="25" max="27" width="21.21875" customWidth="1"/>
    <col min="28" max="29" width="21.33203125" customWidth="1"/>
    <col min="30" max="30" width="21" customWidth="1"/>
    <col min="31" max="32" width="21.109375" customWidth="1"/>
    <col min="33" max="35" width="18.6640625" customWidth="1"/>
    <col min="36" max="36" width="21.21875" customWidth="1"/>
    <col min="37" max="38" width="21.33203125" customWidth="1"/>
    <col min="39" max="39" width="21" customWidth="1"/>
  </cols>
  <sheetData>
    <row r="1" spans="1:39" x14ac:dyDescent="0.25">
      <c r="A1" s="7" t="s">
        <v>59</v>
      </c>
      <c r="B1" s="7" t="str">
        <f>metadata!C2</f>
        <v>MC_G</v>
      </c>
      <c r="C1" s="7" t="str">
        <f>metadata!C3</f>
        <v>PC_G</v>
      </c>
      <c r="D1" s="7" t="str">
        <f>metadata!C4</f>
        <v>PC_ELEC</v>
      </c>
      <c r="E1" s="7" t="str">
        <f>metadata!C5</f>
        <v>PC_E85</v>
      </c>
      <c r="F1" s="7" t="str">
        <f>metadata!C6</f>
        <v>PC_D</v>
      </c>
      <c r="G1" s="7" t="str">
        <f>metadata!C7</f>
        <v>PT_G</v>
      </c>
      <c r="H1" s="7" t="str">
        <f>metadata!C8</f>
        <v>PT_ELEC</v>
      </c>
      <c r="I1" s="7" t="str">
        <f>metadata!C9</f>
        <v>PT_E85</v>
      </c>
      <c r="J1" s="7" t="str">
        <f>metadata!C10</f>
        <v>PT_D</v>
      </c>
      <c r="K1" s="7" t="str">
        <f>metadata!C11</f>
        <v>LCT_G</v>
      </c>
      <c r="L1" s="7" t="str">
        <f>metadata!C12</f>
        <v>LCT_ELEC</v>
      </c>
      <c r="M1" s="7" t="str">
        <f>metadata!C13</f>
        <v>LCT_E85</v>
      </c>
      <c r="N1" s="7" t="str">
        <f>metadata!C14</f>
        <v>LCT_D</v>
      </c>
      <c r="O1" s="7" t="str">
        <f>metadata!C15</f>
        <v>BUS_INTERCITY_G</v>
      </c>
      <c r="P1" s="7" t="str">
        <f>metadata!C16</f>
        <v>BUS_INTERCITY_D</v>
      </c>
      <c r="Q1" s="7" t="str">
        <f>metadata!C17</f>
        <v>BUS_INTERCITY_CNG</v>
      </c>
      <c r="R1" s="7" t="str">
        <f>metadata!C18</f>
        <v>BUS_TRANSIT_G</v>
      </c>
      <c r="S1" s="7" t="str">
        <f>metadata!C19</f>
        <v>BUS_TRANSIT_D</v>
      </c>
      <c r="T1" s="7" t="str">
        <f>metadata!C20</f>
        <v>BUS_TRANSIT_CNG</v>
      </c>
      <c r="U1" s="7" t="str">
        <f>metadata!C21</f>
        <v>BUS_SCHOOL_G</v>
      </c>
      <c r="V1" s="7" t="str">
        <f>metadata!C22</f>
        <v>BUS_SCHOOL_D</v>
      </c>
      <c r="W1" s="7" t="str">
        <f>metadata!C23</f>
        <v>BUS_SCHOOL_CNG</v>
      </c>
      <c r="X1" s="7" t="str">
        <f>metadata!C24</f>
        <v>TRUCKS_REFUSE_G</v>
      </c>
      <c r="Y1" s="7" t="str">
        <f>metadata!C25</f>
        <v>TRUCKS_REFUSE_D</v>
      </c>
      <c r="Z1" s="7" t="str">
        <f>metadata!C26</f>
        <v>TRUCKS_REFUSE_CNG</v>
      </c>
      <c r="AA1" s="7" t="str">
        <f>metadata!C27</f>
        <v>TRUCKS_SU_SH_G</v>
      </c>
      <c r="AB1" s="7" t="str">
        <f>metadata!C28</f>
        <v>TRUCKS_SU_SH_D</v>
      </c>
      <c r="AC1" s="7" t="str">
        <f>metadata!C29</f>
        <v>TRUCKS_SU_SH_CNG</v>
      </c>
      <c r="AD1" s="7" t="str">
        <f>metadata!C30</f>
        <v>TRUCKS_SU_LH_G</v>
      </c>
      <c r="AE1" s="7" t="str">
        <f>metadata!C31</f>
        <v>TRUCKS_SU_LH_D</v>
      </c>
      <c r="AF1" s="7" t="str">
        <f>metadata!C32</f>
        <v>TRUCKS_SU_LH_CNG</v>
      </c>
      <c r="AG1" s="7" t="str">
        <f>metadata!C33</f>
        <v>TRUCKS_MH_G</v>
      </c>
      <c r="AH1" s="7" t="str">
        <f>metadata!C34</f>
        <v>TRUCKS_MH_D</v>
      </c>
      <c r="AI1" s="7" t="str">
        <f>metadata!C35</f>
        <v>TRUCKS_MH_CNG</v>
      </c>
      <c r="AJ1" s="7" t="str">
        <f>metadata!C36</f>
        <v>TRUCKS_CU_SH_G</v>
      </c>
      <c r="AK1" s="7" t="str">
        <f>metadata!C37</f>
        <v>TRUCKS_CU_SH_D</v>
      </c>
      <c r="AL1" s="7" t="str">
        <f>metadata!C38</f>
        <v>TRUCKS_CU_SH_CNG</v>
      </c>
      <c r="AM1" s="5" t="str">
        <f>metadata!C39</f>
        <v>TRUCKS_CU_LH_D</v>
      </c>
    </row>
    <row r="2" spans="1:39" ht="14.4" x14ac:dyDescent="0.3">
      <c r="A2">
        <v>2019</v>
      </c>
      <c r="B2">
        <f>age_moves!D2*pop_moves!$G$2*fuel_usdata!V2</f>
        <v>2207026855.5478954</v>
      </c>
      <c r="C2">
        <f>age_moves!D33*pop_moves!$G$3*fuel_usdata!T2</f>
        <v>29108260484946.84</v>
      </c>
      <c r="D2">
        <f>age_moves!D33*pop_moves!$G$3*fuel_usdata!S2</f>
        <v>1437853733714.6121</v>
      </c>
      <c r="E2">
        <f>age_moves!D33*pop_moves!$G$3*fuel_usdata!Q2</f>
        <v>19723224634.464825</v>
      </c>
      <c r="F2">
        <f>age_moves!D33*pop_moves!$G$3*fuel_usdata!R2</f>
        <v>881566825436.32556</v>
      </c>
      <c r="G2">
        <f>age_moves!D64*pop_moves!$G$4*fuel_usdata!T2</f>
        <v>11597301584431.238</v>
      </c>
      <c r="H2">
        <f>age_moves!D64*pop_moves!$G$4*fuel_usdata!S2</f>
        <v>572869113659.75745</v>
      </c>
      <c r="I2">
        <f>age_moves!D64*pop_moves!$G$4*fuel_usdata!Q2</f>
        <v>7858119327.3868647</v>
      </c>
      <c r="J2">
        <f>age_moves!D64*pop_moves!$G$4*fuel_usdata!R2</f>
        <v>351233504547.68286</v>
      </c>
      <c r="K2">
        <f>age_moves!D95*pop_moves!$G$5*fuel_usdata!T2</f>
        <v>11597118207589.777</v>
      </c>
      <c r="L2">
        <f>age_moves!D95*pop_moves!$G$5*fuel_usdata!S2</f>
        <v>572860055438.07825</v>
      </c>
      <c r="M2">
        <f>age_moves!D95*pop_moves!$G$5*fuel_usdata!Q2</f>
        <v>7857995074.5948181</v>
      </c>
      <c r="N2">
        <f>age_moves!D95*pop_moves!$G$5*fuel_usdata!R2</f>
        <v>351227950834.15649</v>
      </c>
      <c r="O2">
        <f>age_moves!D126*pop_moves!$G$6*fuel_usdata!P2</f>
        <v>7643806.6236160565</v>
      </c>
      <c r="P2">
        <f>age_moves!D126*pop_moves!$G$6*fuel_usdata!N2</f>
        <v>213816651.03051284</v>
      </c>
      <c r="Q2">
        <f>age_moves!D126*pop_moves!$G$6*fuel_usdata!M2</f>
        <v>6266.6994249772961</v>
      </c>
      <c r="R2" s="5">
        <f>age_moves!D157*pop_moves!$G$7*fuel_usdata!P2</f>
        <v>39633137.343449257</v>
      </c>
      <c r="S2" s="6">
        <f>age_moves!D157*pop_moves!$G$7*fuel_usdata!N2</f>
        <v>1108639335.5932093</v>
      </c>
      <c r="T2" s="6">
        <f>age_moves!D157*pop_moves!$G$7*fuel_usdata!P2</f>
        <v>39633137.343449257</v>
      </c>
      <c r="U2" s="5">
        <f>age_moves!D188*pop_moves!$G$8*fuel_usdata!P2</f>
        <v>14828984.849815151</v>
      </c>
      <c r="V2">
        <f>age_moves!D188*pop_moves!$G$8*fuel_usdata!N2</f>
        <v>414804302.99919492</v>
      </c>
      <c r="W2">
        <f>age_moves!D188*pop_moves!$G$8*fuel_usdata!M2</f>
        <v>12157.396884455955</v>
      </c>
      <c r="X2" s="5">
        <f>age_moves!D219*pop_moves!$G$9*fuel_usdata!P2</f>
        <v>417955295.77248293</v>
      </c>
      <c r="Y2" s="5">
        <f>age_moves!D219*pop_moves!$G$9*fuel_usdata!N2</f>
        <v>11691269288.058397</v>
      </c>
      <c r="Z2" s="5">
        <f>age_moves!D219*pop_moves!$G$9*fuel_usdata!M2</f>
        <v>342656.52451115631</v>
      </c>
      <c r="AA2" s="5">
        <f>age_moves!D250*pop_moves!$G$10*fuel_usdata!P2</f>
        <v>975185595.03024781</v>
      </c>
      <c r="AB2">
        <f>age_moves!D250*pop_moves!$G$10*fuel_usdata!N2</f>
        <v>27278413535.260944</v>
      </c>
      <c r="AC2">
        <f>age_moves!D250*pop_moves!$G$10*fuel_usdata!M2</f>
        <v>799496.28614900413</v>
      </c>
      <c r="AD2" s="5">
        <f>age_moves!D281*pop_moves!$G$11*fuel_usdata!P2</f>
        <v>975185595.03024781</v>
      </c>
      <c r="AE2">
        <f>age_moves!D281*pop_moves!$G$11*fuel_usdata!N2</f>
        <v>27278413535.260944</v>
      </c>
      <c r="AF2">
        <f>age_moves!D281*pop_moves!$G$11*fuel_usdata!M2</f>
        <v>799496.28614900413</v>
      </c>
      <c r="AG2" s="5">
        <f>age_moves!D312*pop_moves!$G$12*fuel_usdata!P2</f>
        <v>417955295.77248293</v>
      </c>
      <c r="AH2">
        <f>age_moves!D312*pop_moves!$G$12*fuel_usdata!N2</f>
        <v>11691269288.058397</v>
      </c>
      <c r="AI2">
        <f>age_moves!D312*pop_moves!$G$12*fuel_usdata!M2</f>
        <v>342656.52451115631</v>
      </c>
      <c r="AJ2" s="5">
        <f>age_moves!D343*pop_moves!$G$13*fuel_usdata!P2</f>
        <v>1379799366.9822998</v>
      </c>
      <c r="AK2">
        <f>age_moves!D343*pop_moves!$G$13*fuel_usdata!N2</f>
        <v>38596486576.55468</v>
      </c>
      <c r="AL2">
        <f>age_moves!D343*pop_moves!$G$13*fuel_usdata!M2</f>
        <v>1131214.8940211516</v>
      </c>
      <c r="AM2" s="5">
        <f>age_moves!D374*pop_moves!$G$14</f>
        <v>39990708933.435753</v>
      </c>
    </row>
    <row r="3" spans="1:39" ht="14.4" x14ac:dyDescent="0.3">
      <c r="A3">
        <f t="shared" ref="A3:A32" si="0">A2-1</f>
        <v>2018</v>
      </c>
      <c r="B3">
        <f>age_moves!D3*pop_moves!$G$2*fuel_usdata!V3</f>
        <v>2225851047.0465097</v>
      </c>
      <c r="C3">
        <f>age_moves!D34*pop_moves!$G$3*fuel_usdata!T3</f>
        <v>29172843910850.316</v>
      </c>
      <c r="D3">
        <f>age_moves!D34*pop_moves!$G$3*fuel_usdata!S3</f>
        <v>1441043945651.8528</v>
      </c>
      <c r="E3">
        <f>age_moves!D34*pop_moves!$G$3*fuel_usdata!Q3</f>
        <v>19766985182.004803</v>
      </c>
      <c r="F3">
        <f>age_moves!D34*pop_moves!$G$3*fuel_usdata!R3</f>
        <v>883522785868.20947</v>
      </c>
      <c r="G3">
        <f>age_moves!D65*pop_moves!$G$4*fuel_usdata!T3</f>
        <v>11413391555073.672</v>
      </c>
      <c r="H3">
        <f>age_moves!D65*pop_moves!$G$4*fuel_usdata!S3</f>
        <v>563784554226.32483</v>
      </c>
      <c r="I3">
        <f>age_moves!D65*pop_moves!$G$4*fuel_usdata!Q3</f>
        <v>7733505256.9780149</v>
      </c>
      <c r="J3">
        <f>age_moves!D65*pop_moves!$G$4*fuel_usdata!R3</f>
        <v>345663643001.66248</v>
      </c>
      <c r="K3">
        <f>age_moves!D96*pop_moves!$G$5*fuel_usdata!T3</f>
        <v>11367841763943.588</v>
      </c>
      <c r="L3">
        <f>age_moves!D96*pop_moves!$G$5*fuel_usdata!S3</f>
        <v>561534542162.56091</v>
      </c>
      <c r="M3">
        <f>age_moves!D96*pop_moves!$G$5*fuel_usdata!Q3</f>
        <v>7702641552.0521851</v>
      </c>
      <c r="N3">
        <f>age_moves!D96*pop_moves!$G$5*fuel_usdata!R3</f>
        <v>344284131340.81958</v>
      </c>
      <c r="O3">
        <f>age_moves!D127*pop_moves!$G$6*fuel_usdata!P3</f>
        <v>7239022.0769392038</v>
      </c>
      <c r="P3">
        <f>age_moves!D127*pop_moves!$G$6*fuel_usdata!N3</f>
        <v>202493800.98719177</v>
      </c>
      <c r="Q3">
        <f>age_moves!D127*pop_moves!$G$6*fuel_usdata!M3</f>
        <v>5934.8408091323654</v>
      </c>
      <c r="R3" s="5">
        <f>age_moves!D158*pop_moves!$G$7*fuel_usdata!P3</f>
        <v>37381030.321117356</v>
      </c>
      <c r="S3" s="6">
        <f>age_moves!D158*pop_moves!$G$7*fuel_usdata!N3</f>
        <v>1045642192.2864224</v>
      </c>
      <c r="T3" s="6">
        <f>age_moves!D158*pop_moves!$G$7*fuel_usdata!P3</f>
        <v>37381030.321117356</v>
      </c>
      <c r="U3" s="5">
        <f>age_moves!D189*pop_moves!$G$8*fuel_usdata!P3</f>
        <v>14005701.267063642</v>
      </c>
      <c r="V3">
        <f>age_moves!D189*pop_moves!$G$8*fuel_usdata!N3</f>
        <v>391774973.87298864</v>
      </c>
      <c r="W3">
        <f>age_moves!D189*pop_moves!$G$8*fuel_usdata!M3</f>
        <v>11482.435963979209</v>
      </c>
      <c r="X3" s="5">
        <f>age_moves!D220*pop_moves!$G$9*fuel_usdata!P3</f>
        <v>398944692.85764658</v>
      </c>
      <c r="Y3" s="5">
        <f>age_moves!D220*pop_moves!$G$9*fuel_usdata!N3</f>
        <v>11159494525.891758</v>
      </c>
      <c r="Z3" s="5">
        <f>age_moves!D220*pop_moves!$G$9*fuel_usdata!M3</f>
        <v>327070.86932375206</v>
      </c>
      <c r="AA3" s="5">
        <f>age_moves!D251*pop_moves!$G$10*fuel_usdata!P3</f>
        <v>923198457.3906796</v>
      </c>
      <c r="AB3">
        <f>age_moves!D251*pop_moves!$G$10*fuel_usdata!N3</f>
        <v>25824201489.601387</v>
      </c>
      <c r="AC3">
        <f>age_moves!D251*pop_moves!$G$10*fuel_usdata!M3</f>
        <v>756875.14440719783</v>
      </c>
      <c r="AD3" s="5">
        <f>age_moves!D282*pop_moves!$G$11*fuel_usdata!P3</f>
        <v>923196838.89914024</v>
      </c>
      <c r="AE3">
        <f>age_moves!D282*pop_moves!$G$11*fuel_usdata!N3</f>
        <v>25824156216.289577</v>
      </c>
      <c r="AF3">
        <f>age_moves!D282*pop_moves!$G$11*fuel_usdata!M3</f>
        <v>756873.81750288187</v>
      </c>
      <c r="AG3" s="5">
        <f>age_moves!D313*pop_moves!$G$12*fuel_usdata!P3</f>
        <v>405502867.91305941</v>
      </c>
      <c r="AH3">
        <f>age_moves!D313*pop_moves!$G$12*fuel_usdata!N3</f>
        <v>11342943309.497543</v>
      </c>
      <c r="AI3">
        <f>age_moves!D313*pop_moves!$G$12*fuel_usdata!M3</f>
        <v>332447.52442144649</v>
      </c>
      <c r="AJ3" s="5">
        <f>age_moves!D344*pop_moves!$G$13*fuel_usdata!P3</f>
        <v>1303272451.4601727</v>
      </c>
      <c r="AK3">
        <f>age_moves!D344*pop_moves!$G$13*fuel_usdata!N3</f>
        <v>36455834726.456535</v>
      </c>
      <c r="AL3">
        <f>age_moves!D344*pop_moves!$G$13*fuel_usdata!M3</f>
        <v>1068475.057561117</v>
      </c>
      <c r="AM3" s="5">
        <f>age_moves!D375*pop_moves!$G$14</f>
        <v>37658687592.016586</v>
      </c>
    </row>
    <row r="4" spans="1:39" ht="14.4" x14ac:dyDescent="0.3">
      <c r="A4">
        <f t="shared" si="0"/>
        <v>2017</v>
      </c>
      <c r="B4">
        <f>age_moves!D4*pop_moves!$G$2*fuel_usdata!V4</f>
        <v>1705448661.8944201</v>
      </c>
      <c r="C4">
        <f>age_moves!D35*pop_moves!$G$3*fuel_usdata!T4</f>
        <v>25609994764555.875</v>
      </c>
      <c r="D4">
        <f>age_moves!D35*pop_moves!$G$3*fuel_usdata!S4</f>
        <v>949291084618.81897</v>
      </c>
      <c r="E4">
        <f>age_moves!D35*pop_moves!$G$3*fuel_usdata!Q4</f>
        <v>44849801865.708534</v>
      </c>
      <c r="F4">
        <f>age_moves!D35*pop_moves!$G$3*fuel_usdata!R4</f>
        <v>691649926585.09167</v>
      </c>
      <c r="G4">
        <f>age_moves!D66*pop_moves!$G$4*fuel_usdata!T4</f>
        <v>14481890400446.381</v>
      </c>
      <c r="H4">
        <f>age_moves!D66*pop_moves!$G$4*fuel_usdata!S4</f>
        <v>536803289963.85156</v>
      </c>
      <c r="I4">
        <f>age_moves!D66*pop_moves!$G$4*fuel_usdata!Q4</f>
        <v>25361579378.370106</v>
      </c>
      <c r="J4">
        <f>age_moves!D66*pop_moves!$G$4*fuel_usdata!R4</f>
        <v>391112865284.32782</v>
      </c>
      <c r="K4">
        <f>age_moves!D97*pop_moves!$G$5*fuel_usdata!T4</f>
        <v>14367144478809.482</v>
      </c>
      <c r="L4">
        <f>age_moves!D97*pop_moves!$G$5*fuel_usdata!S4</f>
        <v>532549978652.86945</v>
      </c>
      <c r="M4">
        <f>age_moves!D97*pop_moves!$G$5*fuel_usdata!Q4</f>
        <v>25160629245.516682</v>
      </c>
      <c r="N4">
        <f>age_moves!D97*pop_moves!$G$5*fuel_usdata!R4</f>
        <v>388013918603.32581</v>
      </c>
      <c r="O4">
        <f>age_moves!D128*pop_moves!$G$6*fuel_usdata!P4</f>
        <v>10151081.906433621</v>
      </c>
      <c r="P4">
        <f>age_moves!D128*pop_moves!$G$6*fuel_usdata!N4</f>
        <v>279267226.98188704</v>
      </c>
      <c r="Q4">
        <f>age_moves!D128*pop_moves!$G$6*fuel_usdata!M4</f>
        <v>12159.411347295214</v>
      </c>
      <c r="R4" s="5">
        <f>age_moves!D159*pop_moves!$G$7*fuel_usdata!P4</f>
        <v>60472667.996450745</v>
      </c>
      <c r="S4" s="6">
        <f>age_moves!D159*pop_moves!$G$7*fuel_usdata!N4</f>
        <v>1663668410.444181</v>
      </c>
      <c r="T4" s="6">
        <f>age_moves!D159*pop_moves!$G$7*fuel_usdata!P4</f>
        <v>60472667.996450745</v>
      </c>
      <c r="U4" s="5">
        <f>age_moves!D190*pop_moves!$G$8*fuel_usdata!P4</f>
        <v>20919478.906951256</v>
      </c>
      <c r="V4">
        <f>age_moves!D190*pop_moves!$G$8*fuel_usdata!N4</f>
        <v>575517458.93683445</v>
      </c>
      <c r="W4">
        <f>age_moves!D190*pop_moves!$G$8*fuel_usdata!M4</f>
        <v>25058.269802696654</v>
      </c>
      <c r="X4" s="5">
        <f>age_moves!D221*pop_moves!$G$9*fuel_usdata!P4</f>
        <v>214180984.12495726</v>
      </c>
      <c r="Y4" s="5">
        <f>age_moves!D221*pop_moves!$G$9*fuel_usdata!N4</f>
        <v>5892350200.7130136</v>
      </c>
      <c r="Z4" s="5">
        <f>age_moves!D221*pop_moves!$G$9*fuel_usdata!M4</f>
        <v>256555.38126367409</v>
      </c>
      <c r="AA4" s="5">
        <f>age_moves!D252*pop_moves!$G$10*fuel_usdata!P4</f>
        <v>1009358931.8886888</v>
      </c>
      <c r="AB4">
        <f>age_moves!D252*pop_moves!$G$10*fuel_usdata!N4</f>
        <v>27768554380.326805</v>
      </c>
      <c r="AC4">
        <f>age_moves!D252*pop_moves!$G$10*fuel_usdata!M4</f>
        <v>1209054.4203098686</v>
      </c>
      <c r="AD4" s="5">
        <f>age_moves!D283*pop_moves!$G$11*fuel_usdata!P4</f>
        <v>1009358086.6596879</v>
      </c>
      <c r="AE4">
        <f>age_moves!D283*pop_moves!$G$11*fuel_usdata!N4</f>
        <v>27768531127.164097</v>
      </c>
      <c r="AF4">
        <f>age_moves!D283*pop_moves!$G$11*fuel_usdata!M4</f>
        <v>1209053.4078574819</v>
      </c>
      <c r="AG4" s="5">
        <f>age_moves!D314*pop_moves!$G$12*fuel_usdata!P4</f>
        <v>116349654.64662622</v>
      </c>
      <c r="AH4">
        <f>age_moves!D314*pop_moves!$G$12*fuel_usdata!N4</f>
        <v>3200904663.4595795</v>
      </c>
      <c r="AI4">
        <f>age_moves!D314*pop_moves!$G$12*fuel_usdata!M4</f>
        <v>139368.72187657363</v>
      </c>
      <c r="AJ4" s="5">
        <f>age_moves!D345*pop_moves!$G$13*fuel_usdata!P4</f>
        <v>1183738521.8308637</v>
      </c>
      <c r="AK4">
        <f>age_moves!D345*pop_moves!$G$13*fuel_usdata!N4</f>
        <v>32565925239.340889</v>
      </c>
      <c r="AL4">
        <f>age_moves!D345*pop_moves!$G$13*fuel_usdata!M4</f>
        <v>1417933.9450958639</v>
      </c>
      <c r="AM4" s="5">
        <f>age_moves!D376*pop_moves!$G$14</f>
        <v>43826928849.372917</v>
      </c>
    </row>
    <row r="5" spans="1:39" ht="14.4" x14ac:dyDescent="0.3">
      <c r="A5">
        <f t="shared" si="0"/>
        <v>2016</v>
      </c>
      <c r="B5">
        <f>age_moves!D5*pop_moves!$G$2*fuel_usdata!V5</f>
        <v>1605147910.6030202</v>
      </c>
      <c r="C5">
        <f>age_moves!D36*pop_moves!$G$3*fuel_usdata!T5</f>
        <v>29481871167874.848</v>
      </c>
      <c r="D5">
        <f>age_moves!D36*pop_moves!$G$3*fuel_usdata!S5</f>
        <v>521121684509.11041</v>
      </c>
      <c r="E5">
        <f>age_moves!D36*pop_moves!$G$3*fuel_usdata!Q5</f>
        <v>85648492607.418762</v>
      </c>
      <c r="F5">
        <f>age_moves!D36*pop_moves!$G$3*fuel_usdata!R5</f>
        <v>527741365864.0238</v>
      </c>
      <c r="G5">
        <f>age_moves!D67*pop_moves!$G$4*fuel_usdata!T5</f>
        <v>14149133924931.023</v>
      </c>
      <c r="H5">
        <f>age_moves!D67*pop_moves!$G$4*fuel_usdata!S5</f>
        <v>250100153525.51843</v>
      </c>
      <c r="I5">
        <f>age_moves!D67*pop_moves!$G$4*fuel_usdata!Q5</f>
        <v>41104989078.554039</v>
      </c>
      <c r="J5">
        <f>age_moves!D67*pop_moves!$G$4*fuel_usdata!R5</f>
        <v>253277114631.47086</v>
      </c>
      <c r="K5">
        <f>age_moves!D98*pop_moves!$G$5*fuel_usdata!T5</f>
        <v>13989775465423.377</v>
      </c>
      <c r="L5">
        <f>age_moves!D98*pop_moves!$G$5*fuel_usdata!S5</f>
        <v>247283332693.94611</v>
      </c>
      <c r="M5">
        <f>age_moves!D98*pop_moves!$G$5*fuel_usdata!Q5</f>
        <v>40642032987.220772</v>
      </c>
      <c r="N5">
        <f>age_moves!D98*pop_moves!$G$5*fuel_usdata!R5</f>
        <v>250424512413.52914</v>
      </c>
      <c r="O5">
        <f>age_moves!D129*pop_moves!$G$6*fuel_usdata!P5</f>
        <v>13750488.667704986</v>
      </c>
      <c r="P5">
        <f>age_moves!D129*pop_moves!$G$6*fuel_usdata!N5</f>
        <v>264100885.04001841</v>
      </c>
      <c r="Q5">
        <f>age_moves!D129*pop_moves!$G$6*fuel_usdata!M5</f>
        <v>15443.480182737592</v>
      </c>
      <c r="R5" s="5">
        <f>age_moves!D160*pop_moves!$G$7*fuel_usdata!P5</f>
        <v>84350442.76405628</v>
      </c>
      <c r="S5" s="6">
        <f>age_moves!D160*pop_moves!$G$7*fuel_usdata!N5</f>
        <v>1620089811.0498068</v>
      </c>
      <c r="T5" s="6">
        <f>age_moves!D160*pop_moves!$G$7*fuel_usdata!P5</f>
        <v>84350442.76405628</v>
      </c>
      <c r="U5" s="5">
        <f>age_moves!D191*pop_moves!$G$8*fuel_usdata!P5</f>
        <v>26918630.723536752</v>
      </c>
      <c r="V5">
        <f>age_moves!D191*pop_moves!$G$8*fuel_usdata!N5</f>
        <v>517016839.90682846</v>
      </c>
      <c r="W5">
        <f>age_moves!D191*pop_moves!$G$8*fuel_usdata!M5</f>
        <v>30232.913911033833</v>
      </c>
      <c r="X5" s="5">
        <f>age_moves!D222*pop_moves!$G$9*fuel_usdata!P5</f>
        <v>313761360.31644017</v>
      </c>
      <c r="Y5" s="5">
        <f>age_moves!D222*pop_moves!$G$9*fuel_usdata!N5</f>
        <v>6026306042.8937044</v>
      </c>
      <c r="Z5" s="5">
        <f>age_moves!D222*pop_moves!$G$9*fuel_usdata!M5</f>
        <v>352392.37435512018</v>
      </c>
      <c r="AA5" s="5">
        <f>age_moves!D253*pop_moves!$G$10*fuel_usdata!P5</f>
        <v>1339673285.072305</v>
      </c>
      <c r="AB5">
        <f>age_moves!D253*pop_moves!$G$10*fuel_usdata!N5</f>
        <v>25730641928.605495</v>
      </c>
      <c r="AC5">
        <f>age_moves!D253*pop_moves!$G$10*fuel_usdata!M5</f>
        <v>1504616.914302743</v>
      </c>
      <c r="AD5" s="5">
        <f>age_moves!D284*pop_moves!$G$11*fuel_usdata!P5</f>
        <v>1339672305.8584383</v>
      </c>
      <c r="AE5">
        <f>age_moves!D284*pop_moves!$G$11*fuel_usdata!N5</f>
        <v>25730623121.183075</v>
      </c>
      <c r="AF5">
        <f>age_moves!D284*pop_moves!$G$11*fuel_usdata!M5</f>
        <v>1504615.8145258324</v>
      </c>
      <c r="AG5" s="5">
        <f>age_moves!D315*pop_moves!$G$12*fuel_usdata!P5</f>
        <v>168403636.46221542</v>
      </c>
      <c r="AH5">
        <f>age_moves!D315*pop_moves!$G$12*fuel_usdata!N5</f>
        <v>3234470461.9906259</v>
      </c>
      <c r="AI5">
        <f>age_moves!D315*pop_moves!$G$12*fuel_usdata!M5</f>
        <v>189137.87613333194</v>
      </c>
      <c r="AJ5" s="5">
        <f>age_moves!D346*pop_moves!$G$13*fuel_usdata!P5</f>
        <v>1676398092.3468814</v>
      </c>
      <c r="AK5">
        <f>age_moves!D346*pop_moves!$G$13*fuel_usdata!N5</f>
        <v>32197998963.341919</v>
      </c>
      <c r="AL5">
        <f>age_moves!D346*pop_moves!$G$13*fuel_usdata!M5</f>
        <v>1882800.0475607258</v>
      </c>
      <c r="AM5" s="5">
        <f>age_moves!D377*pop_moves!$G$14</f>
        <v>44326364922.507195</v>
      </c>
    </row>
    <row r="6" spans="1:39" ht="14.4" x14ac:dyDescent="0.3">
      <c r="A6">
        <f t="shared" si="0"/>
        <v>2015</v>
      </c>
      <c r="B6">
        <f>age_moves!D6*pop_moves!$G$2*fuel_usdata!V6</f>
        <v>1512957540.6067905</v>
      </c>
      <c r="C6">
        <f>age_moves!D37*pop_moves!$G$3*fuel_usdata!T6</f>
        <v>32394519476153.273</v>
      </c>
      <c r="D6">
        <f>age_moves!D37*pop_moves!$G$3*fuel_usdata!S6</f>
        <v>358328899733.67029</v>
      </c>
      <c r="E6">
        <f>age_moves!D37*pop_moves!$G$3*fuel_usdata!Q6</f>
        <v>106457240394.50269</v>
      </c>
      <c r="F6">
        <f>age_moves!D37*pop_moves!$G$3*fuel_usdata!R6</f>
        <v>329290097617.7785</v>
      </c>
      <c r="G6">
        <f>age_moves!D68*pop_moves!$G$4*fuel_usdata!T6</f>
        <v>13183709056484.184</v>
      </c>
      <c r="H6">
        <f>age_moves!D68*pop_moves!$G$4*fuel_usdata!S6</f>
        <v>145830345287.15198</v>
      </c>
      <c r="I6">
        <f>age_moves!D68*pop_moves!$G$4*fuel_usdata!Q6</f>
        <v>43325269428.691002</v>
      </c>
      <c r="J6">
        <f>age_moves!D68*pop_moves!$G$4*fuel_usdata!R6</f>
        <v>134012324071.35478</v>
      </c>
      <c r="K6">
        <f>age_moves!D99*pop_moves!$G$5*fuel_usdata!T6</f>
        <v>12979092278570.566</v>
      </c>
      <c r="L6">
        <f>age_moves!D99*pop_moves!$G$5*fuel_usdata!S6</f>
        <v>143566996236.68039</v>
      </c>
      <c r="M6">
        <f>age_moves!D99*pop_moves!$G$5*fuel_usdata!Q6</f>
        <v>42652842800.13324</v>
      </c>
      <c r="N6">
        <f>age_moves!D99*pop_moves!$G$5*fuel_usdata!R6</f>
        <v>131932395742.02704</v>
      </c>
      <c r="O6">
        <f>age_moves!D130*pop_moves!$G$6*fuel_usdata!P6</f>
        <v>12456271.302182632</v>
      </c>
      <c r="P6">
        <f>age_moves!D130*pop_moves!$G$6*fuel_usdata!N6</f>
        <v>234323960.80513835</v>
      </c>
      <c r="Q6">
        <f>age_moves!D130*pop_moves!$G$6*fuel_usdata!M6</f>
        <v>20571.876634488246</v>
      </c>
      <c r="R6" s="5">
        <f>age_moves!D161*pop_moves!$G$7*fuel_usdata!P6</f>
        <v>73567982.410857022</v>
      </c>
      <c r="S6" s="6">
        <f>age_moves!D161*pop_moves!$G$7*fuel_usdata!N6</f>
        <v>1383940716.1864028</v>
      </c>
      <c r="T6" s="6">
        <f>age_moves!D161*pop_moves!$G$7*fuel_usdata!P6</f>
        <v>73567982.410857022</v>
      </c>
      <c r="U6" s="5">
        <f>age_moves!D192*pop_moves!$G$8*fuel_usdata!P6</f>
        <v>26926667.902803116</v>
      </c>
      <c r="V6">
        <f>age_moves!D192*pop_moves!$G$8*fuel_usdata!N6</f>
        <v>506537094.54480416</v>
      </c>
      <c r="W6">
        <f>age_moves!D192*pop_moves!$G$8*fuel_usdata!M6</f>
        <v>44470.136916272699</v>
      </c>
      <c r="X6" s="5">
        <f>age_moves!D223*pop_moves!$G$9*fuel_usdata!P6</f>
        <v>389120033.81439954</v>
      </c>
      <c r="Y6" s="5">
        <f>age_moves!D223*pop_moves!$G$9*fuel_usdata!N6</f>
        <v>7320019397.4614668</v>
      </c>
      <c r="Z6" s="5">
        <f>age_moves!D223*pop_moves!$G$9*fuel_usdata!M6</f>
        <v>642642.50010635762</v>
      </c>
      <c r="AA6" s="5">
        <f>age_moves!D254*pop_moves!$G$10*fuel_usdata!P6</f>
        <v>1347075335.3383224</v>
      </c>
      <c r="AB6">
        <f>age_moves!D254*pop_moves!$G$10*fuel_usdata!N6</f>
        <v>25340811902.842548</v>
      </c>
      <c r="AC6">
        <f>age_moves!D254*pop_moves!$G$10*fuel_usdata!M6</f>
        <v>2224732.1805752642</v>
      </c>
      <c r="AD6" s="5">
        <f>age_moves!D285*pop_moves!$G$11*fuel_usdata!P6</f>
        <v>1347073961.3550189</v>
      </c>
      <c r="AE6">
        <f>age_moves!D285*pop_moves!$G$11*fuel_usdata!N6</f>
        <v>25340786055.845322</v>
      </c>
      <c r="AF6">
        <f>age_moves!D285*pop_moves!$G$11*fuel_usdata!M6</f>
        <v>2224729.9114038297</v>
      </c>
      <c r="AG6" s="5">
        <f>age_moves!D316*pop_moves!$G$12*fuel_usdata!P6</f>
        <v>175139070.73649856</v>
      </c>
      <c r="AH6">
        <f>age_moves!D316*pop_moves!$G$12*fuel_usdata!N6</f>
        <v>3294668183.6896567</v>
      </c>
      <c r="AI6">
        <f>age_moves!D316*pop_moves!$G$12*fuel_usdata!M6</f>
        <v>289247.02020891593</v>
      </c>
      <c r="AJ6" s="5">
        <f>age_moves!D347*pop_moves!$G$13*fuel_usdata!P6</f>
        <v>2048431372.2495589</v>
      </c>
      <c r="AK6">
        <f>age_moves!D347*pop_moves!$G$13*fuel_usdata!N6</f>
        <v>38534529389.939888</v>
      </c>
      <c r="AL6">
        <f>age_moves!D347*pop_moves!$G$13*fuel_usdata!M6</f>
        <v>3383041.0772081902</v>
      </c>
      <c r="AM6" s="5">
        <f>age_moves!D378*pop_moves!$G$14</f>
        <v>57415139260.609039</v>
      </c>
    </row>
    <row r="7" spans="1:39" ht="14.4" x14ac:dyDescent="0.3">
      <c r="A7">
        <f t="shared" si="0"/>
        <v>2014</v>
      </c>
      <c r="B7">
        <f>age_moves!D7*pop_moves!$G$2*fuel_usdata!V7</f>
        <v>1418774842.2372491</v>
      </c>
      <c r="C7">
        <f>age_moves!D38*pop_moves!$G$3*fuel_usdata!T7</f>
        <v>32994969839500.109</v>
      </c>
      <c r="D7">
        <f>age_moves!D38*pop_moves!$G$3*fuel_usdata!S7</f>
        <v>315612540994.93591</v>
      </c>
      <c r="E7">
        <f>age_moves!D38*pop_moves!$G$3*fuel_usdata!Q7</f>
        <v>114431342556.86559</v>
      </c>
      <c r="F7">
        <f>age_moves!D38*pop_moves!$G$3*fuel_usdata!R7</f>
        <v>174698516303.48145</v>
      </c>
      <c r="G7">
        <f>age_moves!D69*pop_moves!$G$4*fuel_usdata!T7</f>
        <v>11538709570942.697</v>
      </c>
      <c r="H7">
        <f>age_moves!D69*pop_moves!$G$4*fuel_usdata!S7</f>
        <v>110373231592.65497</v>
      </c>
      <c r="I7">
        <f>age_moves!D69*pop_moves!$G$4*fuel_usdata!Q7</f>
        <v>40017918913.082779</v>
      </c>
      <c r="J7">
        <f>age_moves!D69*pop_moves!$G$4*fuel_usdata!R7</f>
        <v>61094022873.973038</v>
      </c>
      <c r="K7">
        <f>age_moves!D100*pop_moves!$G$5*fuel_usdata!T7</f>
        <v>11303456893354.721</v>
      </c>
      <c r="L7">
        <f>age_moves!D100*pop_moves!$G$5*fuel_usdata!S7</f>
        <v>108122928115.7742</v>
      </c>
      <c r="M7">
        <f>age_moves!D100*pop_moves!$G$5*fuel_usdata!Q7</f>
        <v>39202028495.014816</v>
      </c>
      <c r="N7">
        <f>age_moves!D100*pop_moves!$G$5*fuel_usdata!R7</f>
        <v>59848430169.055954</v>
      </c>
      <c r="O7">
        <f>age_moves!D131*pop_moves!$G$6*fuel_usdata!P7</f>
        <v>12236506.031938652</v>
      </c>
      <c r="P7">
        <f>age_moves!D131*pop_moves!$G$6*fuel_usdata!N7</f>
        <v>219634450.95648366</v>
      </c>
      <c r="Q7">
        <f>age_moves!D131*pop_moves!$G$6*fuel_usdata!M7</f>
        <v>22467.027468477525</v>
      </c>
      <c r="R7" s="5">
        <f>age_moves!D162*pop_moves!$G$7*fuel_usdata!P7</f>
        <v>77988714.583529919</v>
      </c>
      <c r="S7" s="6">
        <f>age_moves!D162*pop_moves!$G$7*fuel_usdata!N7</f>
        <v>1399828387.584403</v>
      </c>
      <c r="T7" s="6">
        <f>age_moves!D162*pop_moves!$G$7*fuel_usdata!P7</f>
        <v>77988714.583529919</v>
      </c>
      <c r="U7" s="5">
        <f>age_moves!D193*pop_moves!$G$8*fuel_usdata!P7</f>
        <v>26655135.049123947</v>
      </c>
      <c r="V7">
        <f>age_moves!D193*pop_moves!$G$8*fuel_usdata!N7</f>
        <v>478436077.78271496</v>
      </c>
      <c r="W7">
        <f>age_moves!D193*pop_moves!$G$8*fuel_usdata!M7</f>
        <v>48940.575827899702</v>
      </c>
      <c r="X7" s="5">
        <f>age_moves!D224*pop_moves!$G$9*fuel_usdata!P7</f>
        <v>360956963.10236037</v>
      </c>
      <c r="Y7" s="5">
        <f>age_moves!D224*pop_moves!$G$9*fuel_usdata!N7</f>
        <v>6478857952.0151138</v>
      </c>
      <c r="Z7" s="5">
        <f>age_moves!D224*pop_moves!$G$9*fuel_usdata!M7</f>
        <v>662740.65356498945</v>
      </c>
      <c r="AA7" s="5">
        <f>age_moves!D255*pop_moves!$G$10*fuel_usdata!P7</f>
        <v>1289982992.2024219</v>
      </c>
      <c r="AB7">
        <f>age_moves!D255*pop_moves!$G$10*fuel_usdata!N7</f>
        <v>23154052757.876442</v>
      </c>
      <c r="AC7">
        <f>age_moves!D255*pop_moves!$G$10*fuel_usdata!M7</f>
        <v>2368493.3627323154</v>
      </c>
      <c r="AD7" s="5">
        <f>age_moves!D286*pop_moves!$G$11*fuel_usdata!P7</f>
        <v>1289982203.7691808</v>
      </c>
      <c r="AE7">
        <f>age_moves!D286*pop_moves!$G$11*fuel_usdata!N7</f>
        <v>23154038606.19772</v>
      </c>
      <c r="AF7">
        <f>age_moves!D286*pop_moves!$G$11*fuel_usdata!M7</f>
        <v>2368491.9151171842</v>
      </c>
      <c r="AG7" s="5">
        <f>age_moves!D317*pop_moves!$G$12*fuel_usdata!P7</f>
        <v>170561396.0962913</v>
      </c>
      <c r="AH7">
        <f>age_moves!D317*pop_moves!$G$12*fuel_usdata!N7</f>
        <v>3061426071.151557</v>
      </c>
      <c r="AI7">
        <f>age_moves!D317*pop_moves!$G$12*fuel_usdata!M7</f>
        <v>313161.90758663317</v>
      </c>
      <c r="AJ7" s="5">
        <f>age_moves!D348*pop_moves!$G$13*fuel_usdata!P7</f>
        <v>1911171933.6078455</v>
      </c>
      <c r="AK7">
        <f>age_moves!D348*pop_moves!$G$13*fuel_usdata!N7</f>
        <v>34303844351.139271</v>
      </c>
      <c r="AL7">
        <f>age_moves!D348*pop_moves!$G$13*fuel_usdata!M7</f>
        <v>3509036.9928537491</v>
      </c>
      <c r="AM7" s="5">
        <f>age_moves!D379*pop_moves!$G$14</f>
        <v>50318646691.954781</v>
      </c>
    </row>
    <row r="8" spans="1:39" ht="14.4" x14ac:dyDescent="0.3">
      <c r="A8">
        <f t="shared" si="0"/>
        <v>2013</v>
      </c>
      <c r="B8">
        <f>age_moves!D8*pop_moves!$G$2*fuel_usdata!V8</f>
        <v>1198472622.4747031</v>
      </c>
      <c r="C8">
        <f>age_moves!D39*pop_moves!$G$3*fuel_usdata!T8</f>
        <v>30664911039880.785</v>
      </c>
      <c r="D8">
        <f>age_moves!D39*pop_moves!$G$3*fuel_usdata!S8</f>
        <v>251564248150.57242</v>
      </c>
      <c r="E8">
        <f>age_moves!D39*pop_moves!$G$3*fuel_usdata!Q8</f>
        <v>112768454254.52441</v>
      </c>
      <c r="F8">
        <f>age_moves!D39*pop_moves!$G$3*fuel_usdata!R8</f>
        <v>70674237641.983337</v>
      </c>
      <c r="G8">
        <f>age_moves!D70*pop_moves!$G$4*fuel_usdata!T8</f>
        <v>7972262307668.1807</v>
      </c>
      <c r="H8">
        <f>age_moves!D70*pop_moves!$G$4*fuel_usdata!S8</f>
        <v>65401662860.832169</v>
      </c>
      <c r="I8">
        <f>age_moves!D70*pop_moves!$G$4*fuel_usdata!Q8</f>
        <v>29317538087.038376</v>
      </c>
      <c r="J8">
        <f>age_moves!D70*pop_moves!$G$4*fuel_usdata!R8</f>
        <v>18373885387.882015</v>
      </c>
      <c r="K8">
        <f>age_moves!D101*pop_moves!$G$5*fuel_usdata!T8</f>
        <v>19654539990896.254</v>
      </c>
      <c r="L8">
        <f>age_moves!D101*pop_moves!$G$5*fuel_usdata!S8</f>
        <v>161238999491.13947</v>
      </c>
      <c r="M8">
        <f>age_moves!D101*pop_moves!$G$5*fuel_usdata!Q8</f>
        <v>72278445255.379471</v>
      </c>
      <c r="N8">
        <f>age_moves!D101*pop_moves!$G$5*fuel_usdata!R8</f>
        <v>45298342077.494812</v>
      </c>
      <c r="O8">
        <f>age_moves!D132*pop_moves!$G$6*fuel_usdata!P8</f>
        <v>8274081.8684205338</v>
      </c>
      <c r="P8">
        <f>age_moves!D132*pop_moves!$G$6*fuel_usdata!N8</f>
        <v>137905757.85129634</v>
      </c>
      <c r="Q8">
        <f>age_moves!D132*pop_moves!$G$6*fuel_usdata!M8</f>
        <v>15207.845610379612</v>
      </c>
      <c r="R8" s="5">
        <f>age_moves!D163*pop_moves!$G$7*fuel_usdata!P8</f>
        <v>62592633.851747662</v>
      </c>
      <c r="S8" s="6">
        <f>age_moves!D163*pop_moves!$G$7*fuel_usdata!N8</f>
        <v>1043243799.6751095</v>
      </c>
      <c r="T8" s="6">
        <f>age_moves!D163*pop_moves!$G$7*fuel_usdata!P8</f>
        <v>62592633.851747662</v>
      </c>
      <c r="U8" s="5">
        <f>age_moves!D194*pop_moves!$G$8*fuel_usdata!P8</f>
        <v>15763809.17148036</v>
      </c>
      <c r="V8">
        <f>age_moves!D194*pop_moves!$G$8*fuel_usdata!N8</f>
        <v>262738523.1361267</v>
      </c>
      <c r="W8">
        <f>age_moves!D194*pop_moves!$G$8*fuel_usdata!M8</f>
        <v>28974.039648597645</v>
      </c>
      <c r="X8" s="5">
        <f>age_moves!D225*pop_moves!$G$9*fuel_usdata!P8</f>
        <v>338968669.32277954</v>
      </c>
      <c r="Y8" s="5">
        <f>age_moves!D225*pop_moves!$G$9*fuel_usdata!N8</f>
        <v>5649657807.861022</v>
      </c>
      <c r="Z8" s="5">
        <f>age_moves!D225*pop_moves!$G$9*fuel_usdata!M8</f>
        <v>623027.82010068535</v>
      </c>
      <c r="AA8" s="5">
        <f>age_moves!D256*pop_moves!$G$10*fuel_usdata!P8</f>
        <v>795223915.79534376</v>
      </c>
      <c r="AB8">
        <f>age_moves!D256*pop_moves!$G$10*fuel_usdata!N8</f>
        <v>13254154178.458334</v>
      </c>
      <c r="AC8">
        <f>age_moves!D256*pop_moves!$G$10*fuel_usdata!M8</f>
        <v>1461629.5474733682</v>
      </c>
      <c r="AD8" s="5">
        <f>age_moves!D287*pop_moves!$G$11*fuel_usdata!P8</f>
        <v>795224671.19488978</v>
      </c>
      <c r="AE8">
        <f>age_moves!D287*pop_moves!$G$11*fuel_usdata!N8</f>
        <v>13254166768.851868</v>
      </c>
      <c r="AF8">
        <f>age_moves!D287*pop_moves!$G$11*fuel_usdata!M8</f>
        <v>1461630.9359053236</v>
      </c>
      <c r="AG8" s="5">
        <f>age_moves!D318*pop_moves!$G$12*fuel_usdata!P8</f>
        <v>222427366.43446377</v>
      </c>
      <c r="AH8">
        <f>age_moves!D318*pop_moves!$G$12*fuel_usdata!N8</f>
        <v>3707240878.5421147</v>
      </c>
      <c r="AI8">
        <f>age_moves!D318*pop_moves!$G$12*fuel_usdata!M8</f>
        <v>408823.73440962587</v>
      </c>
      <c r="AJ8" s="5">
        <f>age_moves!D349*pop_moves!$G$13*fuel_usdata!P8</f>
        <v>1828119249.3267777</v>
      </c>
      <c r="AK8">
        <f>age_moves!D349*pop_moves!$G$13*fuel_usdata!N8</f>
        <v>30469624851.449287</v>
      </c>
      <c r="AL8">
        <f>age_moves!D349*pop_moves!$G$13*fuel_usdata!M8</f>
        <v>3360101.548817751</v>
      </c>
      <c r="AM8" s="5">
        <f>age_moves!D380*pop_moves!$G$14</f>
        <v>36447124965.298836</v>
      </c>
    </row>
    <row r="9" spans="1:39" ht="14.4" x14ac:dyDescent="0.3">
      <c r="A9">
        <f t="shared" si="0"/>
        <v>2012</v>
      </c>
      <c r="B9">
        <f>age_moves!D9*pop_moves!$G$2*fuel_usdata!V9</f>
        <v>1252034667.2053897</v>
      </c>
      <c r="C9">
        <f>age_moves!D40*pop_moves!$G$3*fuel_usdata!T9</f>
        <v>27322517163620.039</v>
      </c>
      <c r="D9">
        <f>age_moves!D40*pop_moves!$G$3*fuel_usdata!S9</f>
        <v>210007081014.32477</v>
      </c>
      <c r="E9">
        <f>age_moves!D40*pop_moves!$G$3*fuel_usdata!Q9</f>
        <v>107983158789.10234</v>
      </c>
      <c r="F9">
        <f>age_moves!D40*pop_moves!$G$3*fuel_usdata!R9</f>
        <v>30513083458.663357</v>
      </c>
      <c r="G9">
        <f>age_moves!D71*pop_moves!$G$4*fuel_usdata!T9</f>
        <v>7301004873191.8789</v>
      </c>
      <c r="H9">
        <f>age_moves!D71*pop_moves!$G$4*fuel_usdata!S9</f>
        <v>56117183958.875061</v>
      </c>
      <c r="I9">
        <f>age_moves!D71*pop_moves!$G$4*fuel_usdata!Q9</f>
        <v>28854792690.609962</v>
      </c>
      <c r="J9">
        <f>age_moves!D71*pop_moves!$G$4*fuel_usdata!R9</f>
        <v>8153574200.1267147</v>
      </c>
      <c r="K9">
        <f>age_moves!D102*pop_moves!$G$5*fuel_usdata!T9</f>
        <v>13544996364649.807</v>
      </c>
      <c r="L9">
        <f>age_moves!D102*pop_moves!$G$5*fuel_usdata!S9</f>
        <v>104109922663.97993</v>
      </c>
      <c r="M9">
        <f>age_moves!D102*pop_moves!$G$5*fuel_usdata!Q9</f>
        <v>53532091662.084831</v>
      </c>
      <c r="N9">
        <f>age_moves!D102*pop_moves!$G$5*fuel_usdata!R9</f>
        <v>15126703079.618162</v>
      </c>
      <c r="O9">
        <f>age_moves!D133*pop_moves!$G$6*fuel_usdata!P9</f>
        <v>7668306.4771547951</v>
      </c>
      <c r="P9">
        <f>age_moves!D133*pop_moves!$G$6*fuel_usdata!N9</f>
        <v>119850152.24809425</v>
      </c>
      <c r="Q9">
        <f>age_moves!D133*pop_moves!$G$6*fuel_usdata!M9</f>
        <v>15827.257950783891</v>
      </c>
      <c r="R9" s="5">
        <f>age_moves!D164*pop_moves!$G$7*fuel_usdata!P9</f>
        <v>72057956.841657266</v>
      </c>
      <c r="S9" s="6">
        <f>age_moves!D164*pop_moves!$G$7*fuel_usdata!N9</f>
        <v>1126214389.5640876</v>
      </c>
      <c r="T9" s="6">
        <f>age_moves!D164*pop_moves!$G$7*fuel_usdata!P9</f>
        <v>72057956.841657266</v>
      </c>
      <c r="U9" s="5">
        <f>age_moves!D195*pop_moves!$G$8*fuel_usdata!P9</f>
        <v>16931093.457191847</v>
      </c>
      <c r="V9">
        <f>age_moves!D195*pop_moves!$G$8*fuel_usdata!N9</f>
        <v>264620895.71099874</v>
      </c>
      <c r="W9">
        <f>age_moves!D195*pop_moves!$G$8*fuel_usdata!M9</f>
        <v>34945.49733166532</v>
      </c>
      <c r="X9" s="5">
        <f>age_moves!D226*pop_moves!$G$9*fuel_usdata!P9</f>
        <v>359671725.7331363</v>
      </c>
      <c r="Y9" s="5">
        <f>age_moves!D226*pop_moves!$G$9*fuel_usdata!N9</f>
        <v>5621412135.3748045</v>
      </c>
      <c r="Z9" s="5">
        <f>age_moves!D226*pop_moves!$G$9*fuel_usdata!M9</f>
        <v>742356.50306116883</v>
      </c>
      <c r="AA9" s="5">
        <f>age_moves!D257*pop_moves!$G$10*fuel_usdata!P9</f>
        <v>1129443145.2427247</v>
      </c>
      <c r="AB9">
        <f>age_moves!D257*pop_moves!$G$10*fuel_usdata!N9</f>
        <v>17652389522.534008</v>
      </c>
      <c r="AC9">
        <f>age_moves!D257*pop_moves!$G$10*fuel_usdata!M9</f>
        <v>2331152.0025649634</v>
      </c>
      <c r="AD9" s="5">
        <f>age_moves!D288*pop_moves!$G$11*fuel_usdata!P9</f>
        <v>1129444292.652648</v>
      </c>
      <c r="AE9">
        <f>age_moves!D288*pop_moves!$G$11*fuel_usdata!N9</f>
        <v>17652407455.731438</v>
      </c>
      <c r="AF9">
        <f>age_moves!D288*pop_moves!$G$11*fuel_usdata!M9</f>
        <v>2331154.3708000993</v>
      </c>
      <c r="AG9" s="5">
        <f>age_moves!D319*pop_moves!$G$12*fuel_usdata!P9</f>
        <v>122597185.46169463</v>
      </c>
      <c r="AH9">
        <f>age_moves!D319*pop_moves!$G$12*fuel_usdata!N9</f>
        <v>1916106429.3068871</v>
      </c>
      <c r="AI9">
        <f>age_moves!D319*pop_moves!$G$12*fuel_usdata!M9</f>
        <v>253038.56648440586</v>
      </c>
      <c r="AJ9" s="5">
        <f>age_moves!D350*pop_moves!$G$13*fuel_usdata!P9</f>
        <v>1807626983.0409527</v>
      </c>
      <c r="AK9">
        <f>age_moves!D350*pop_moves!$G$13*fuel_usdata!N9</f>
        <v>28251918434.747269</v>
      </c>
      <c r="AL9">
        <f>age_moves!D350*pop_moves!$G$13*fuel_usdata!M9</f>
        <v>3730912.2456985605</v>
      </c>
      <c r="AM9" s="5">
        <f>age_moves!D381*pop_moves!$G$14</f>
        <v>36860192180.445313</v>
      </c>
    </row>
    <row r="10" spans="1:39" ht="14.4" x14ac:dyDescent="0.3">
      <c r="A10">
        <f t="shared" si="0"/>
        <v>2011</v>
      </c>
      <c r="B10">
        <f>age_moves!D10*pop_moves!$G$2*fuel_usdata!V10</f>
        <v>863246812.74073839</v>
      </c>
      <c r="C10">
        <f>age_moves!D41*pop_moves!$G$3*fuel_usdata!T10</f>
        <v>20700176780676.523</v>
      </c>
      <c r="D10">
        <f>age_moves!D41*pop_moves!$G$3*fuel_usdata!S10</f>
        <v>131355496627.34326</v>
      </c>
      <c r="E10">
        <f>age_moves!D41*pop_moves!$G$3*fuel_usdata!Q10</f>
        <v>91615950921.182907</v>
      </c>
      <c r="F10">
        <f>age_moves!D41*pop_moves!$G$3*fuel_usdata!R10</f>
        <v>11998152543.046665</v>
      </c>
      <c r="G10">
        <f>age_moves!D72*pop_moves!$G$4*fuel_usdata!T10</f>
        <v>7585367167201.9443</v>
      </c>
      <c r="H10">
        <f>age_moves!D72*pop_moves!$G$4*fuel_usdata!S10</f>
        <v>48133872570.531334</v>
      </c>
      <c r="I10">
        <f>age_moves!D72*pop_moves!$G$4*fuel_usdata!Q10</f>
        <v>33571724216.299835</v>
      </c>
      <c r="J10">
        <f>age_moves!D72*pop_moves!$G$4*fuel_usdata!R10</f>
        <v>4396599764.8901377</v>
      </c>
      <c r="K10">
        <f>age_moves!D103*pop_moves!$G$5*fuel_usdata!T10</f>
        <v>10604539575838.508</v>
      </c>
      <c r="L10">
        <f>age_moves!D103*pop_moves!$G$5*fuel_usdata!S10</f>
        <v>67292399347.473511</v>
      </c>
      <c r="M10">
        <f>age_moves!D103*pop_moves!$G$5*fuel_usdata!Q10</f>
        <v>46934139143.618004</v>
      </c>
      <c r="N10">
        <f>age_moves!D103*pop_moves!$G$5*fuel_usdata!R10</f>
        <v>6146560236.0680666</v>
      </c>
      <c r="O10">
        <f>age_moves!D134*pop_moves!$G$6*fuel_usdata!P10</f>
        <v>6981632.6369661158</v>
      </c>
      <c r="P10">
        <f>age_moves!D134*pop_moves!$G$6*fuel_usdata!N10</f>
        <v>104883268.12848324</v>
      </c>
      <c r="Q10">
        <f>age_moves!D134*pop_moves!$G$6*fuel_usdata!M10</f>
        <v>16956.935086471025</v>
      </c>
      <c r="R10" s="5">
        <f>age_moves!D165*pop_moves!$G$7*fuel_usdata!P10</f>
        <v>58844276.599503055</v>
      </c>
      <c r="S10" s="6">
        <f>age_moves!D165*pop_moves!$G$7*fuel_usdata!N10</f>
        <v>884002404.78626382</v>
      </c>
      <c r="T10" s="6">
        <f>age_moves!D165*pop_moves!$G$7*fuel_usdata!P10</f>
        <v>58844276.599503055</v>
      </c>
      <c r="U10" s="5">
        <f>age_moves!D196*pop_moves!$G$8*fuel_usdata!P10</f>
        <v>17733993.23194585</v>
      </c>
      <c r="V10">
        <f>age_moves!D196*pop_moves!$G$8*fuel_usdata!N10</f>
        <v>266413210.75626668</v>
      </c>
      <c r="W10">
        <f>age_moves!D196*pop_moves!$G$8*fuel_usdata!M10</f>
        <v>43072.184930758303</v>
      </c>
      <c r="X10" s="5">
        <f>age_moves!D227*pop_moves!$G$9*fuel_usdata!P10</f>
        <v>274620369.90942848</v>
      </c>
      <c r="Y10" s="5">
        <f>age_moves!D227*pop_moves!$G$9*fuel_usdata!N10</f>
        <v>4125551054.9564352</v>
      </c>
      <c r="Z10" s="5">
        <f>age_moves!D227*pop_moves!$G$9*fuel_usdata!M10</f>
        <v>666995.82004939567</v>
      </c>
      <c r="AA10" s="5">
        <f>age_moves!D258*pop_moves!$G$10*fuel_usdata!P10</f>
        <v>866359687.79912615</v>
      </c>
      <c r="AB10">
        <f>age_moves!D258*pop_moves!$G$10*fuel_usdata!N10</f>
        <v>13015098352.50098</v>
      </c>
      <c r="AC10">
        <f>age_moves!D258*pop_moves!$G$10*fuel_usdata!M10</f>
        <v>2104207.6762619535</v>
      </c>
      <c r="AD10" s="5">
        <f>age_moves!D289*pop_moves!$G$11*fuel_usdata!P10</f>
        <v>866360750.30732632</v>
      </c>
      <c r="AE10">
        <f>age_moves!D289*pop_moves!$G$11*fuel_usdata!N10</f>
        <v>13015114314.287893</v>
      </c>
      <c r="AF10">
        <f>age_moves!D289*pop_moves!$G$11*fuel_usdata!M10</f>
        <v>2104210.2568736123</v>
      </c>
      <c r="AG10" s="5">
        <f>age_moves!D320*pop_moves!$G$12*fuel_usdata!P10</f>
        <v>239641092.7575368</v>
      </c>
      <c r="AH10">
        <f>age_moves!D320*pop_moves!$G$12*fuel_usdata!N10</f>
        <v>3600066387.5109935</v>
      </c>
      <c r="AI10">
        <f>age_moves!D320*pop_moves!$G$12*fuel_usdata!M10</f>
        <v>582038.42356655002</v>
      </c>
      <c r="AJ10" s="5">
        <f>age_moves!D351*pop_moves!$G$13*fuel_usdata!P10</f>
        <v>945393182.90968585</v>
      </c>
      <c r="AK10">
        <f>age_moves!D351*pop_moves!$G$13*fuel_usdata!N10</f>
        <v>14202398184.766882</v>
      </c>
      <c r="AL10">
        <f>age_moves!D351*pop_moves!$G$13*fuel_usdata!M10</f>
        <v>2296163.6149274772</v>
      </c>
      <c r="AM10" s="5">
        <f>age_moves!D382*pop_moves!$G$14</f>
        <v>19380004225.454254</v>
      </c>
    </row>
    <row r="11" spans="1:39" ht="14.4" x14ac:dyDescent="0.3">
      <c r="A11">
        <f t="shared" si="0"/>
        <v>2010</v>
      </c>
      <c r="B11">
        <f>age_moves!D11*pop_moves!$G$2*fuel_usdata!V11</f>
        <v>666453343.55397975</v>
      </c>
      <c r="C11">
        <f>age_moves!D42*pop_moves!$G$3*fuel_usdata!T11</f>
        <v>21052193730687.121</v>
      </c>
      <c r="D11">
        <f>age_moves!D42*pop_moves!$G$3*fuel_usdata!S11</f>
        <v>118192845688.67383</v>
      </c>
      <c r="E11">
        <f>age_moves!D42*pop_moves!$G$3*fuel_usdata!Q11</f>
        <v>96712984709.268631</v>
      </c>
      <c r="F11">
        <f>age_moves!D42*pop_moves!$G$3*fuel_usdata!R11</f>
        <v>4932147778.96492</v>
      </c>
      <c r="G11">
        <f>age_moves!D73*pop_moves!$G$4*fuel_usdata!T11</f>
        <v>6092303496628.5293</v>
      </c>
      <c r="H11">
        <f>age_moves!D73*pop_moves!$G$4*fuel_usdata!S11</f>
        <v>34203879000.788658</v>
      </c>
      <c r="I11">
        <f>age_moves!D73*pop_moves!$G$4*fuel_usdata!Q11</f>
        <v>27987812693.115849</v>
      </c>
      <c r="J11">
        <f>age_moves!D73*pop_moves!$G$4*fuel_usdata!R11</f>
        <v>1427316390.1145556</v>
      </c>
      <c r="K11">
        <f>age_moves!D104*pop_moves!$G$5*fuel_usdata!T11</f>
        <v>6660423918187.1533</v>
      </c>
      <c r="L11">
        <f>age_moves!D104*pop_moves!$G$5*fuel_usdata!S11</f>
        <v>37393464379.721573</v>
      </c>
      <c r="M11">
        <f>age_moves!D104*pop_moves!$G$5*fuel_usdata!Q11</f>
        <v>30597736501.822365</v>
      </c>
      <c r="N11">
        <f>age_moves!D104*pop_moves!$G$5*fuel_usdata!R11</f>
        <v>1560416717.3878369</v>
      </c>
      <c r="O11">
        <f>age_moves!D135*pop_moves!$G$6*fuel_usdata!P11</f>
        <v>8013009.0448309733</v>
      </c>
      <c r="P11">
        <f>age_moves!D135*pop_moves!$G$6*fuel_usdata!N11</f>
        <v>111507925.18104455</v>
      </c>
      <c r="Q11">
        <f>age_moves!D135*pop_moves!$G$6*fuel_usdata!M11</f>
        <v>14149.906903721465</v>
      </c>
      <c r="R11" s="5">
        <f>age_moves!D166*pop_moves!$G$7*fuel_usdata!P11</f>
        <v>80789674.432782471</v>
      </c>
      <c r="S11" s="6">
        <f>age_moves!D166*pop_moves!$G$7*fuel_usdata!N11</f>
        <v>1124257931.2777607</v>
      </c>
      <c r="T11" s="6">
        <f>age_moves!D166*pop_moves!$G$7*fuel_usdata!P11</f>
        <v>80789674.432782471</v>
      </c>
      <c r="U11" s="5">
        <f>age_moves!D197*pop_moves!$G$8*fuel_usdata!P11</f>
        <v>17243609.428257819</v>
      </c>
      <c r="V11">
        <f>age_moves!D197*pop_moves!$G$8*fuel_usdata!N11</f>
        <v>239959682.96300441</v>
      </c>
      <c r="W11">
        <f>age_moves!D197*pop_moves!$G$8*fuel_usdata!M11</f>
        <v>30449.917968254173</v>
      </c>
      <c r="X11" s="5">
        <f>age_moves!D228*pop_moves!$G$9*fuel_usdata!P11</f>
        <v>214971528.48953676</v>
      </c>
      <c r="Y11" s="5">
        <f>age_moves!D228*pop_moves!$G$9*fuel_usdata!N11</f>
        <v>2991514046.8148189</v>
      </c>
      <c r="Z11" s="5">
        <f>age_moves!D228*pop_moves!$G$9*fuel_usdata!M11</f>
        <v>379611.09217015945</v>
      </c>
      <c r="AA11" s="5">
        <f>age_moves!D259*pop_moves!$G$10*fuel_usdata!P11</f>
        <v>460291853.61510599</v>
      </c>
      <c r="AB11">
        <f>age_moves!D259*pop_moves!$G$10*fuel_usdata!N11</f>
        <v>6405357748.5310612</v>
      </c>
      <c r="AC11">
        <f>age_moves!D259*pop_moves!$G$10*fuel_usdata!M11</f>
        <v>812814.11773728079</v>
      </c>
      <c r="AD11" s="5">
        <f>age_moves!D290*pop_moves!$G$11*fuel_usdata!P11</f>
        <v>460292036.77637011</v>
      </c>
      <c r="AE11">
        <f>age_moves!D290*pop_moves!$G$11*fuel_usdata!N11</f>
        <v>6405360297.3778696</v>
      </c>
      <c r="AF11">
        <f>age_moves!D290*pop_moves!$G$11*fuel_usdata!M11</f>
        <v>812814.44117568212</v>
      </c>
      <c r="AG11" s="5">
        <f>age_moves!D321*pop_moves!$G$12*fuel_usdata!P11</f>
        <v>43309271.571150936</v>
      </c>
      <c r="AH11">
        <f>age_moves!D321*pop_moves!$G$12*fuel_usdata!N11</f>
        <v>602685830.87607241</v>
      </c>
      <c r="AI11">
        <f>age_moves!D321*pop_moves!$G$12*fuel_usdata!M11</f>
        <v>76478.406223077371</v>
      </c>
      <c r="AJ11" s="5">
        <f>age_moves!D352*pop_moves!$G$13*fuel_usdata!P11</f>
        <v>778348689.52933371</v>
      </c>
      <c r="AK11">
        <f>age_moves!D352*pop_moves!$G$13*fuel_usdata!N11</f>
        <v>10831392670.496082</v>
      </c>
      <c r="AL11">
        <f>age_moves!D352*pop_moves!$G$13*fuel_usdata!M11</f>
        <v>1374460.1352444866</v>
      </c>
      <c r="AM11" s="5">
        <f>age_moves!D383*pop_moves!$G$14</f>
        <v>15783538267.525587</v>
      </c>
    </row>
    <row r="12" spans="1:39" ht="14.4" x14ac:dyDescent="0.3">
      <c r="A12">
        <f t="shared" si="0"/>
        <v>2009</v>
      </c>
      <c r="B12">
        <f>age_moves!D12*pop_moves!$G$2*fuel_usdata!V12</f>
        <v>1468274600.8479524</v>
      </c>
      <c r="C12">
        <f>age_moves!D43*pop_moves!$G$3*fuel_usdata!T12</f>
        <v>18761167198323.555</v>
      </c>
      <c r="D12">
        <f>age_moves!D43*pop_moves!$G$3*fuel_usdata!S12</f>
        <v>86580560239.556656</v>
      </c>
      <c r="E12">
        <f>age_moves!D43*pop_moves!$G$3*fuel_usdata!Q12</f>
        <v>87893381471.392258</v>
      </c>
      <c r="F12">
        <f>age_moves!D43*pop_moves!$G$3*fuel_usdata!R12</f>
        <v>1411282824.2232511</v>
      </c>
      <c r="G12">
        <f>age_moves!D74*pop_moves!$G$4*fuel_usdata!T12</f>
        <v>4555285291700.6191</v>
      </c>
      <c r="H12">
        <f>age_moves!D74*pop_moves!$G$4*fuel_usdata!S12</f>
        <v>21022101047.193604</v>
      </c>
      <c r="I12">
        <f>age_moves!D74*pop_moves!$G$4*fuel_usdata!Q12</f>
        <v>21340859213.185928</v>
      </c>
      <c r="J12">
        <f>age_moves!D74*pop_moves!$G$4*fuel_usdata!R12</f>
        <v>342665028.44174564</v>
      </c>
      <c r="K12">
        <f>age_moves!D105*pop_moves!$G$5*fuel_usdata!T12</f>
        <v>4898635562385.7324</v>
      </c>
      <c r="L12">
        <f>age_moves!D105*pop_moves!$G$5*fuel_usdata!S12</f>
        <v>22606621801.156979</v>
      </c>
      <c r="M12">
        <f>age_moves!D105*pop_moves!$G$5*fuel_usdata!Q12</f>
        <v>22949406058.945564</v>
      </c>
      <c r="N12">
        <f>age_moves!D105*pop_moves!$G$5*fuel_usdata!R12</f>
        <v>368493077.12272561</v>
      </c>
      <c r="O12">
        <f>age_moves!D136*pop_moves!$G$6*fuel_usdata!P12</f>
        <v>9808957.444835633</v>
      </c>
      <c r="P12">
        <f>age_moves!D136*pop_moves!$G$6*fuel_usdata!N12</f>
        <v>123832664.9853344</v>
      </c>
      <c r="Q12">
        <f>age_moves!D136*pop_moves!$G$6*fuel_usdata!M12</f>
        <v>13845.333741651879</v>
      </c>
      <c r="R12" s="5">
        <f>age_moves!D167*pop_moves!$G$7*fuel_usdata!P12</f>
        <v>84937379.893074244</v>
      </c>
      <c r="S12" s="6">
        <f>age_moves!D167*pop_moves!$G$7*fuel_usdata!N12</f>
        <v>1072287464.6141753</v>
      </c>
      <c r="T12" s="6">
        <f>age_moves!D167*pop_moves!$G$7*fuel_usdata!P12</f>
        <v>84937379.893074244</v>
      </c>
      <c r="U12" s="5">
        <f>age_moves!D198*pop_moves!$G$8*fuel_usdata!P12</f>
        <v>23566099.438684937</v>
      </c>
      <c r="V12">
        <f>age_moves!D198*pop_moves!$G$8*fuel_usdata!N12</f>
        <v>297508977.19901866</v>
      </c>
      <c r="W12">
        <f>age_moves!D198*pop_moves!$G$8*fuel_usdata!M12</f>
        <v>33263.526073235538</v>
      </c>
      <c r="X12" s="5">
        <f>age_moves!D229*pop_moves!$G$9*fuel_usdata!P12</f>
        <v>428357550.97833872</v>
      </c>
      <c r="Y12" s="5">
        <f>age_moves!D229*pop_moves!$G$9*fuel_usdata!N12</f>
        <v>5407777269.1497059</v>
      </c>
      <c r="Z12" s="5">
        <f>age_moves!D229*pop_moves!$G$9*fuel_usdata!M12</f>
        <v>604626.25996754318</v>
      </c>
      <c r="AA12" s="5">
        <f>age_moves!D260*pop_moves!$G$10*fuel_usdata!P12</f>
        <v>656040805.38535213</v>
      </c>
      <c r="AB12">
        <f>age_moves!D260*pop_moves!$G$10*fuel_usdata!N12</f>
        <v>8282152484.285203</v>
      </c>
      <c r="AC12">
        <f>age_moves!D260*pop_moves!$G$10*fuel_usdata!M12</f>
        <v>926000.94860076066</v>
      </c>
      <c r="AD12" s="5">
        <f>age_moves!D291*pop_moves!$G$11*fuel_usdata!P12</f>
        <v>656041222.08610666</v>
      </c>
      <c r="AE12">
        <f>age_moves!D291*pop_moves!$G$11*fuel_usdata!N12</f>
        <v>8282157744.9018602</v>
      </c>
      <c r="AF12">
        <f>age_moves!D291*pop_moves!$G$11*fuel_usdata!M12</f>
        <v>926001.53677346383</v>
      </c>
      <c r="AG12" s="5">
        <f>age_moves!D322*pop_moves!$G$12*fuel_usdata!P12</f>
        <v>83879487.957918316</v>
      </c>
      <c r="AH12">
        <f>age_moves!D322*pop_moves!$G$12*fuel_usdata!N12</f>
        <v>1058932163.774755</v>
      </c>
      <c r="AI12">
        <f>age_moves!D322*pop_moves!$G$12*fuel_usdata!M12</f>
        <v>118395.81437553164</v>
      </c>
      <c r="AJ12" s="5">
        <f>age_moves!D353*pop_moves!$G$13*fuel_usdata!P12</f>
        <v>1277236550.2135236</v>
      </c>
      <c r="AK12">
        <f>age_moves!D353*pop_moves!$G$13*fuel_usdata!N12</f>
        <v>16124405342.67868</v>
      </c>
      <c r="AL12">
        <f>age_moves!D353*pop_moves!$G$13*fuel_usdata!M12</f>
        <v>1802818.1286536988</v>
      </c>
      <c r="AM12" s="5">
        <f>age_moves!D384*pop_moves!$G$14</f>
        <v>19360453409.12751</v>
      </c>
    </row>
    <row r="13" spans="1:39" ht="14.4" x14ac:dyDescent="0.3">
      <c r="A13">
        <f t="shared" si="0"/>
        <v>2008</v>
      </c>
      <c r="B13">
        <f>age_moves!D13*pop_moves!$G$2*fuel_usdata!V13</f>
        <v>1810983463.1089373</v>
      </c>
      <c r="C13">
        <f>age_moves!D44*pop_moves!$G$3*fuel_usdata!T13</f>
        <v>23538028504585.184</v>
      </c>
      <c r="D13">
        <f>age_moves!D44*pop_moves!$G$3*fuel_usdata!S13</f>
        <v>86220832113.851746</v>
      </c>
      <c r="E13">
        <f>age_moves!D44*pop_moves!$G$3*fuel_usdata!Q13</f>
        <v>105361856843.12685</v>
      </c>
      <c r="F13">
        <f>age_moves!D44*pop_moves!$G$3*fuel_usdata!R13</f>
        <v>732877072.96773982</v>
      </c>
      <c r="G13">
        <f>age_moves!D75*pop_moves!$G$4*fuel_usdata!T13</f>
        <v>7724995661896.3721</v>
      </c>
      <c r="H13">
        <f>age_moves!D75*pop_moves!$G$4*fuel_usdata!S13</f>
        <v>28296998362.239777</v>
      </c>
      <c r="I13">
        <f>age_moves!D75*pop_moves!$G$4*fuel_usdata!Q13</f>
        <v>34578931998.657013</v>
      </c>
      <c r="J13">
        <f>age_moves!D75*pop_moves!$G$4*fuel_usdata!R13</f>
        <v>240524486.07903811</v>
      </c>
      <c r="K13">
        <f>age_moves!D106*pop_moves!$G$5*fuel_usdata!T13</f>
        <v>8883329631103.6484</v>
      </c>
      <c r="L13">
        <f>age_moves!D106*pop_moves!$G$5*fuel_usdata!S13</f>
        <v>32540026561.111107</v>
      </c>
      <c r="M13">
        <f>age_moves!D106*pop_moves!$G$5*fuel_usdata!Q13</f>
        <v>39763912457.677773</v>
      </c>
      <c r="N13">
        <f>age_moves!D106*pop_moves!$G$5*fuel_usdata!R13</f>
        <v>276590225.76944441</v>
      </c>
      <c r="O13">
        <f>age_moves!D137*pop_moves!$G$6*fuel_usdata!P13</f>
        <v>10222604.109023027</v>
      </c>
      <c r="P13">
        <f>age_moves!D137*pop_moves!$G$6*fuel_usdata!N13</f>
        <v>122607137.35740168</v>
      </c>
      <c r="Q13">
        <f>age_moves!D137*pop_moves!$G$6*fuel_usdata!M13</f>
        <v>8362.4283749506667</v>
      </c>
      <c r="R13" s="5">
        <f>age_moves!D168*pop_moves!$G$7*fuel_usdata!P13</f>
        <v>79314680.1980111</v>
      </c>
      <c r="S13" s="6">
        <f>age_moves!D168*pop_moves!$G$7*fuel_usdata!N13</f>
        <v>951278733.46014845</v>
      </c>
      <c r="T13" s="6">
        <f>age_moves!D168*pop_moves!$G$7*fuel_usdata!P13</f>
        <v>79314680.1980111</v>
      </c>
      <c r="U13" s="5">
        <f>age_moves!D199*pop_moves!$G$8*fuel_usdata!P13</f>
        <v>24597823.41263596</v>
      </c>
      <c r="V13">
        <f>age_moves!D199*pop_moves!$G$8*fuel_usdata!N13</f>
        <v>295019613.56247753</v>
      </c>
      <c r="W13">
        <f>age_moves!D199*pop_moves!$G$8*fuel_usdata!M13</f>
        <v>20121.833367907984</v>
      </c>
      <c r="X13" s="5">
        <f>age_moves!D230*pop_moves!$G$9*fuel_usdata!P13</f>
        <v>376258034.65778124</v>
      </c>
      <c r="Y13" s="5">
        <f>age_moves!D230*pop_moves!$G$9*fuel_usdata!N13</f>
        <v>4512736680.9005203</v>
      </c>
      <c r="Z13" s="5">
        <f>age_moves!D230*pop_moves!$G$9*fuel_usdata!M13</f>
        <v>307791.52080712881</v>
      </c>
      <c r="AA13" s="5">
        <f>age_moves!D261*pop_moves!$G$10*fuel_usdata!P13</f>
        <v>1456201179.2659807</v>
      </c>
      <c r="AB13">
        <f>age_moves!D261*pop_moves!$G$10*fuel_usdata!N13</f>
        <v>17465281458.829529</v>
      </c>
      <c r="AC13">
        <f>age_moves!D261*pop_moves!$G$10*fuel_usdata!M13</f>
        <v>1191220.7429007294</v>
      </c>
      <c r="AD13" s="5">
        <f>age_moves!D292*pop_moves!$G$11*fuel_usdata!P13</f>
        <v>1456201974.2880054</v>
      </c>
      <c r="AE13">
        <f>age_moves!D292*pop_moves!$G$11*fuel_usdata!N13</f>
        <v>17465290994.107777</v>
      </c>
      <c r="AF13">
        <f>age_moves!D292*pop_moves!$G$11*fuel_usdata!M13</f>
        <v>1191221.3932550489</v>
      </c>
      <c r="AG13" s="5">
        <f>age_moves!D323*pop_moves!$G$12*fuel_usdata!P13</f>
        <v>331455168.56792533</v>
      </c>
      <c r="AH13">
        <f>age_moves!D323*pop_moves!$G$12*fuel_usdata!N13</f>
        <v>3975383272.8940725</v>
      </c>
      <c r="AI13">
        <f>age_moves!D323*pop_moves!$G$12*fuel_usdata!M13</f>
        <v>271141.29404756665</v>
      </c>
      <c r="AJ13" s="5">
        <f>age_moves!D354*pop_moves!$G$13*fuel_usdata!P13</f>
        <v>1041475067.1295663</v>
      </c>
      <c r="AK13">
        <f>age_moves!D354*pop_moves!$G$13*fuel_usdata!N13</f>
        <v>12491169104.079432</v>
      </c>
      <c r="AL13">
        <f>age_moves!D354*pop_moves!$G$13*fuel_usdata!M13</f>
        <v>851961.06200382626</v>
      </c>
      <c r="AM13" s="5">
        <f>age_moves!D385*pop_moves!$G$14</f>
        <v>12028556499.464003</v>
      </c>
    </row>
    <row r="14" spans="1:39" ht="14.4" x14ac:dyDescent="0.3">
      <c r="A14">
        <f t="shared" si="0"/>
        <v>2007</v>
      </c>
      <c r="B14">
        <f>age_moves!D14*pop_moves!$G$2*fuel_usdata!V14</f>
        <v>2231182192.2551003</v>
      </c>
      <c r="C14">
        <f>age_moves!D45*pop_moves!$G$3*fuel_usdata!T14</f>
        <v>25483412315399.031</v>
      </c>
      <c r="D14">
        <f>age_moves!D45*pop_moves!$G$3*fuel_usdata!S14</f>
        <v>52518042814.106987</v>
      </c>
      <c r="E14">
        <f>age_moves!D45*pop_moves!$G$3*fuel_usdata!Q14</f>
        <v>12310467502.739634</v>
      </c>
      <c r="F14">
        <f>age_moves!D45*pop_moves!$G$3*fuel_usdata!R14</f>
        <v>198555927.46354246</v>
      </c>
      <c r="G14">
        <f>age_moves!D76*pop_moves!$G$4*fuel_usdata!T14</f>
        <v>8165453222984.0605</v>
      </c>
      <c r="H14">
        <f>age_moves!D76*pop_moves!$G$4*fuel_usdata!S14</f>
        <v>16827951321.971533</v>
      </c>
      <c r="I14">
        <f>age_moves!D76*pop_moves!$G$4*fuel_usdata!Q14</f>
        <v>3944548135.9630814</v>
      </c>
      <c r="J14">
        <f>age_moves!D76*pop_moves!$G$4*fuel_usdata!R14</f>
        <v>63621744.128436789</v>
      </c>
      <c r="K14">
        <f>age_moves!D107*pop_moves!$G$5*fuel_usdata!T14</f>
        <v>7808923089512.8877</v>
      </c>
      <c r="L14">
        <f>age_moves!D107*pop_moves!$G$5*fuel_usdata!S14</f>
        <v>16093188465.945236</v>
      </c>
      <c r="M14">
        <f>age_moves!D107*pop_moves!$G$5*fuel_usdata!Q14</f>
        <v>3772316388.9928341</v>
      </c>
      <c r="N14">
        <f>age_moves!D107*pop_moves!$G$5*fuel_usdata!R14</f>
        <v>60843812.725690871</v>
      </c>
      <c r="O14">
        <f>age_moves!D138*pop_moves!$G$6*fuel_usdata!P14</f>
        <v>11306010.282364093</v>
      </c>
      <c r="P14">
        <f>age_moves!D138*pop_moves!$G$6*fuel_usdata!N14</f>
        <v>124143296.06526002</v>
      </c>
      <c r="Q14">
        <f>age_moves!D138*pop_moves!$G$6*fuel_usdata!M14</f>
        <v>3909.0708902633223</v>
      </c>
      <c r="R14" s="5">
        <f>age_moves!D169*pop_moves!$G$7*fuel_usdata!P14</f>
        <v>58927284.938075803</v>
      </c>
      <c r="S14" s="6">
        <f>age_moves!D169*pop_moves!$G$7*fuel_usdata!N14</f>
        <v>647038804.82052958</v>
      </c>
      <c r="T14" s="6">
        <f>age_moves!D169*pop_moves!$G$7*fuel_usdata!P14</f>
        <v>58927284.938075803</v>
      </c>
      <c r="U14" s="5">
        <f>age_moves!D200*pop_moves!$G$8*fuel_usdata!P14</f>
        <v>22926134.545111742</v>
      </c>
      <c r="V14">
        <f>age_moves!D200*pop_moves!$G$8*fuel_usdata!N14</f>
        <v>251735655.40669802</v>
      </c>
      <c r="W14">
        <f>age_moves!D200*pop_moves!$G$8*fuel_usdata!M14</f>
        <v>7926.7471847564148</v>
      </c>
      <c r="X14" s="5">
        <f>age_moves!D231*pop_moves!$G$9*fuel_usdata!P14</f>
        <v>1166554740.2447965</v>
      </c>
      <c r="Y14" s="5">
        <f>age_moves!D231*pop_moves!$G$9*fuel_usdata!N14</f>
        <v>12809111868.617579</v>
      </c>
      <c r="Z14" s="5">
        <f>age_moves!D231*pop_moves!$G$9*fuel_usdata!M14</f>
        <v>403338.14166990982</v>
      </c>
      <c r="AA14" s="5">
        <f>age_moves!D262*pop_moves!$G$10*fuel_usdata!P14</f>
        <v>1698108164.0596604</v>
      </c>
      <c r="AB14">
        <f>age_moves!D262*pop_moves!$G$10*fuel_usdata!N14</f>
        <v>18645723760.797192</v>
      </c>
      <c r="AC14">
        <f>age_moves!D262*pop_moves!$G$10*fuel_usdata!M14</f>
        <v>587123.57647494529</v>
      </c>
      <c r="AD14" s="5">
        <f>age_moves!D293*pop_moves!$G$11*fuel_usdata!P14</f>
        <v>1698108592.3616033</v>
      </c>
      <c r="AE14">
        <f>age_moves!D293*pop_moves!$G$11*fuel_usdata!N14</f>
        <v>18645728463.677658</v>
      </c>
      <c r="AF14">
        <f>age_moves!D293*pop_moves!$G$11*fuel_usdata!M14</f>
        <v>587123.72456101759</v>
      </c>
      <c r="AG14" s="5">
        <f>age_moves!D324*pop_moves!$G$12*fuel_usdata!P14</f>
        <v>608771543.94344056</v>
      </c>
      <c r="AH14">
        <f>age_moves!D324*pop_moves!$G$12*fuel_usdata!N14</f>
        <v>6684489411.2437716</v>
      </c>
      <c r="AI14">
        <f>age_moves!D324*pop_moves!$G$12*fuel_usdata!M14</f>
        <v>210483.72165042459</v>
      </c>
      <c r="AJ14" s="5">
        <f>age_moves!D355*pop_moves!$G$13*fuel_usdata!P14</f>
        <v>3942320381.3038826</v>
      </c>
      <c r="AK14">
        <f>age_moves!D355*pop_moves!$G$13*fuel_usdata!N14</f>
        <v>43287829575.366371</v>
      </c>
      <c r="AL14">
        <f>age_moves!D355*pop_moves!$G$13*fuel_usdata!M14</f>
        <v>1363063.4908129943</v>
      </c>
      <c r="AM14" s="5">
        <f>age_moves!D386*pop_moves!$G$14</f>
        <v>45746179371.02211</v>
      </c>
    </row>
    <row r="15" spans="1:39" ht="14.4" x14ac:dyDescent="0.3">
      <c r="A15">
        <f t="shared" si="0"/>
        <v>2006</v>
      </c>
      <c r="B15">
        <f>age_moves!D15*pop_moves!$G$2*fuel_usdata!V15</f>
        <v>2165993538.2164164</v>
      </c>
      <c r="C15">
        <f>age_moves!D46*pop_moves!$G$3*fuel_usdata!T15</f>
        <v>22948086259718.969</v>
      </c>
      <c r="D15">
        <f>age_moves!D46*pop_moves!$G$3*fuel_usdata!S15</f>
        <v>18486630002.720352</v>
      </c>
      <c r="E15">
        <f>age_moves!D46*pop_moves!$G$3*fuel_usdata!Q15</f>
        <v>10410891633.110935</v>
      </c>
      <c r="F15">
        <f>age_moves!D46*pop_moves!$G$3*fuel_usdata!R15</f>
        <v>340543184.26063806</v>
      </c>
      <c r="G15">
        <f>age_moves!D77*pop_moves!$G$4*fuel_usdata!T15</f>
        <v>8162033235341.1113</v>
      </c>
      <c r="H15">
        <f>age_moves!D77*pop_moves!$G$4*fuel_usdata!S15</f>
        <v>6575210097.4325638</v>
      </c>
      <c r="I15">
        <f>age_moves!D77*pop_moves!$G$4*fuel_usdata!Q15</f>
        <v>3702881475.9225492</v>
      </c>
      <c r="J15">
        <f>age_moves!D77*pop_moves!$G$4*fuel_usdata!R15</f>
        <v>121122291.26849461</v>
      </c>
      <c r="K15">
        <f>age_moves!D108*pop_moves!$G$5*fuel_usdata!T15</f>
        <v>7863108919848.3164</v>
      </c>
      <c r="L15">
        <f>age_moves!D108*pop_moves!$G$5*fuel_usdata!S15</f>
        <v>6334401205.7110882</v>
      </c>
      <c r="M15">
        <f>age_moves!D108*pop_moves!$G$5*fuel_usdata!Q15</f>
        <v>3567268047.4267707</v>
      </c>
      <c r="N15">
        <f>age_moves!D108*pop_moves!$G$5*fuel_usdata!R15</f>
        <v>116686337.9999411</v>
      </c>
      <c r="O15">
        <f>age_moves!D139*pop_moves!$G$6*fuel_usdata!P15</f>
        <v>14511448.557065889</v>
      </c>
      <c r="P15">
        <f>age_moves!D139*pop_moves!$G$6*fuel_usdata!N15</f>
        <v>150204590.35804296</v>
      </c>
      <c r="Q15">
        <f>age_moves!D139*pop_moves!$G$6*fuel_usdata!M15</f>
        <v>3719.9304170894361</v>
      </c>
      <c r="R15" s="5">
        <f>age_moves!D170*pop_moves!$G$7*fuel_usdata!P15</f>
        <v>52788739.067695044</v>
      </c>
      <c r="S15" s="6">
        <f>age_moves!D170*pop_moves!$G$7*fuel_usdata!N15</f>
        <v>546403820.12861991</v>
      </c>
      <c r="T15" s="6">
        <f>age_moves!D170*pop_moves!$G$7*fuel_usdata!P15</f>
        <v>52788739.067695044</v>
      </c>
      <c r="U15" s="5">
        <f>age_moves!D201*pop_moves!$G$8*fuel_usdata!P15</f>
        <v>22659475.649404813</v>
      </c>
      <c r="V15">
        <f>age_moves!D201*pop_moves!$G$8*fuel_usdata!N15</f>
        <v>234542902.05850226</v>
      </c>
      <c r="W15">
        <f>age_moves!D201*pop_moves!$G$8*fuel_usdata!M15</f>
        <v>5808.6325684195881</v>
      </c>
      <c r="X15" s="5">
        <f>age_moves!D232*pop_moves!$G$9*fuel_usdata!P15</f>
        <v>995197408.34826648</v>
      </c>
      <c r="Y15" s="5">
        <f>age_moves!D232*pop_moves!$G$9*fuel_usdata!N15</f>
        <v>10301054264.741285</v>
      </c>
      <c r="Z15" s="5">
        <f>age_moves!D232*pop_moves!$G$9*fuel_usdata!M15</f>
        <v>255113.40895879685</v>
      </c>
      <c r="AA15" s="5">
        <f>age_moves!D263*pop_moves!$G$10*fuel_usdata!P15</f>
        <v>2012785162.6223974</v>
      </c>
      <c r="AB15">
        <f>age_moves!D263*pop_moves!$G$10*fuel_usdata!N15</f>
        <v>20833865733.08247</v>
      </c>
      <c r="AC15">
        <f>age_moves!D263*pop_moves!$G$10*fuel_usdata!M15</f>
        <v>515966.46055431879</v>
      </c>
      <c r="AD15" s="5">
        <f>age_moves!D294*pop_moves!$G$11*fuel_usdata!P15</f>
        <v>2012787210.4185982</v>
      </c>
      <c r="AE15">
        <f>age_moves!D294*pop_moves!$G$11*fuel_usdata!N15</f>
        <v>20833886929.339218</v>
      </c>
      <c r="AF15">
        <f>age_moves!D294*pop_moves!$G$11*fuel_usdata!M15</f>
        <v>515966.98549566732</v>
      </c>
      <c r="AG15" s="5">
        <f>age_moves!D325*pop_moves!$G$12*fuel_usdata!P15</f>
        <v>862484561.99190998</v>
      </c>
      <c r="AH15">
        <f>age_moves!D325*pop_moves!$G$12*fuel_usdata!N15</f>
        <v>8927374811.3210297</v>
      </c>
      <c r="AI15">
        <f>age_moves!D325*pop_moves!$G$12*fuel_usdata!M15</f>
        <v>221093.19712686748</v>
      </c>
      <c r="AJ15" s="5">
        <f>age_moves!D356*pop_moves!$G$13*fuel_usdata!P15</f>
        <v>2750717367.3013449</v>
      </c>
      <c r="AK15">
        <f>age_moves!D356*pop_moves!$G$13*fuel_usdata!N15</f>
        <v>28472028393.407539</v>
      </c>
      <c r="AL15">
        <f>age_moves!D356*pop_moves!$G$13*fuel_usdata!M15</f>
        <v>705131.34255353629</v>
      </c>
      <c r="AM15" s="5">
        <f>age_moves!D387*pop_moves!$G$14</f>
        <v>33171926912.693619</v>
      </c>
    </row>
    <row r="16" spans="1:39" ht="14.4" x14ac:dyDescent="0.3">
      <c r="A16">
        <f t="shared" si="0"/>
        <v>2005</v>
      </c>
      <c r="B16">
        <f>age_moves!D16*pop_moves!$G$2*fuel_usdata!V16</f>
        <v>1951664646.1792686</v>
      </c>
      <c r="C16">
        <f>age_moves!D47*pop_moves!$G$3*fuel_usdata!T16</f>
        <v>20784886675141.266</v>
      </c>
      <c r="D16">
        <f>age_moves!D47*pop_moves!$G$3*fuel_usdata!S16</f>
        <v>16743989248.736359</v>
      </c>
      <c r="E16">
        <f>age_moves!D47*pop_moves!$G$3*fuel_usdata!Q16</f>
        <v>9429509734.8146858</v>
      </c>
      <c r="F16">
        <f>age_moves!D47*pop_moves!$G$3*fuel_usdata!R16</f>
        <v>308441907.21356452</v>
      </c>
      <c r="G16">
        <f>age_moves!D78*pop_moves!$G$4*fuel_usdata!T16</f>
        <v>8483002212449.8428</v>
      </c>
      <c r="H16">
        <f>age_moves!D78*pop_moves!$G$4*fuel_usdata!S16</f>
        <v>6833777833.9752016</v>
      </c>
      <c r="I16">
        <f>age_moves!D78*pop_moves!$G$4*fuel_usdata!Q16</f>
        <v>3848495938.0807719</v>
      </c>
      <c r="J16">
        <f>age_moves!D78*pop_moves!$G$4*fuel_usdata!R16</f>
        <v>125885381.15217477</v>
      </c>
      <c r="K16">
        <f>age_moves!D109*pop_moves!$G$5*fuel_usdata!T16</f>
        <v>6550016260260.6504</v>
      </c>
      <c r="L16">
        <f>age_moves!D109*pop_moves!$G$5*fuel_usdata!S16</f>
        <v>5276593688.2408943</v>
      </c>
      <c r="M16">
        <f>age_moves!D109*pop_moves!$G$5*fuel_usdata!Q16</f>
        <v>2971555392.8514509</v>
      </c>
      <c r="N16">
        <f>age_moves!D109*pop_moves!$G$5*fuel_usdata!R16</f>
        <v>97200410.046542794</v>
      </c>
      <c r="O16">
        <f>age_moves!D140*pop_moves!$G$6*fuel_usdata!P16</f>
        <v>8711055.8242336325</v>
      </c>
      <c r="P16">
        <f>age_moves!D140*pop_moves!$G$6*fuel_usdata!N16</f>
        <v>90166089.658082634</v>
      </c>
      <c r="Q16">
        <f>age_moves!D140*pop_moves!$G$6*fuel_usdata!M16</f>
        <v>2233.0314853200803</v>
      </c>
      <c r="R16" s="5">
        <f>age_moves!D171*pop_moves!$G$7*fuel_usdata!P16</f>
        <v>38881258.876996465</v>
      </c>
      <c r="S16" s="6">
        <f>age_moves!D171*pop_moves!$G$7*fuel_usdata!N16</f>
        <v>402450764.25403458</v>
      </c>
      <c r="T16" s="6">
        <f>age_moves!D171*pop_moves!$G$7*fuel_usdata!P16</f>
        <v>38881258.876996465</v>
      </c>
      <c r="U16" s="5">
        <f>age_moves!D202*pop_moves!$G$8*fuel_usdata!P16</f>
        <v>19517793.095283493</v>
      </c>
      <c r="V16">
        <f>age_moves!D202*pop_moves!$G$8*fuel_usdata!N16</f>
        <v>202024084.98651335</v>
      </c>
      <c r="W16">
        <f>age_moves!D202*pop_moves!$G$8*fuel_usdata!M16</f>
        <v>5003.2794399598806</v>
      </c>
      <c r="X16" s="5">
        <f>age_moves!D233*pop_moves!$G$9*fuel_usdata!P16</f>
        <v>839009958.50924313</v>
      </c>
      <c r="Y16" s="5">
        <f>age_moves!D233*pop_moves!$G$9*fuel_usdata!N16</f>
        <v>8684394712.8101482</v>
      </c>
      <c r="Z16" s="5">
        <f>age_moves!D233*pop_moves!$G$9*fuel_usdata!M16</f>
        <v>215075.61099954965</v>
      </c>
      <c r="AA16" s="5">
        <f>age_moves!D264*pop_moves!$G$10*fuel_usdata!P16</f>
        <v>1674694212.4580452</v>
      </c>
      <c r="AB16">
        <f>age_moves!D264*pop_moves!$G$10*fuel_usdata!N16</f>
        <v>17334365840.050014</v>
      </c>
      <c r="AC16">
        <f>age_moves!D264*pop_moves!$G$10*fuel_usdata!M16</f>
        <v>429298.69583646383</v>
      </c>
      <c r="AD16" s="5">
        <f>age_moves!D295*pop_moves!$G$11*fuel_usdata!P16</f>
        <v>1674694574.3008428</v>
      </c>
      <c r="AE16">
        <f>age_moves!D295*pop_moves!$G$11*fuel_usdata!N16</f>
        <v>17334369585.399693</v>
      </c>
      <c r="AF16">
        <f>age_moves!D295*pop_moves!$G$11*fuel_usdata!M16</f>
        <v>429298.78859288461</v>
      </c>
      <c r="AG16" s="5">
        <f>age_moves!D326*pop_moves!$G$12*fuel_usdata!P16</f>
        <v>671569913.5082109</v>
      </c>
      <c r="AH16">
        <f>age_moves!D326*pop_moves!$G$12*fuel_usdata!N16</f>
        <v>6951262195.4043512</v>
      </c>
      <c r="AI16">
        <f>age_moves!D326*pop_moves!$G$12*fuel_usdata!M16</f>
        <v>172153.27185547576</v>
      </c>
      <c r="AJ16" s="5">
        <f>age_moves!D357*pop_moves!$G$13*fuel_usdata!P16</f>
        <v>2655084112.0250206</v>
      </c>
      <c r="AK16">
        <f>age_moves!D357*pop_moves!$G$13*fuel_usdata!N16</f>
        <v>27482151064.697163</v>
      </c>
      <c r="AL16">
        <f>age_moves!D357*pop_moves!$G$13*fuel_usdata!M16</f>
        <v>680616.2809600156</v>
      </c>
      <c r="AM16" s="5">
        <f>age_moves!D388*pop_moves!$G$14</f>
        <v>30340221204.23962</v>
      </c>
    </row>
    <row r="17" spans="1:39" ht="14.4" x14ac:dyDescent="0.3">
      <c r="A17">
        <f t="shared" si="0"/>
        <v>2004</v>
      </c>
      <c r="B17">
        <f>age_moves!D17*pop_moves!$G$2*fuel_usdata!V17</f>
        <v>1588333798.693785</v>
      </c>
      <c r="C17">
        <f>age_moves!D48*pop_moves!$G$3*fuel_usdata!T17</f>
        <v>17266395020243.072</v>
      </c>
      <c r="D17">
        <f>age_moves!D48*pop_moves!$G$3*fuel_usdata!S17</f>
        <v>13909545772.465466</v>
      </c>
      <c r="E17">
        <f>age_moves!D48*pop_moves!$G$3*fuel_usdata!Q17</f>
        <v>7833270513.9673948</v>
      </c>
      <c r="F17">
        <f>age_moves!D48*pop_moves!$G$3*fuel_usdata!R17</f>
        <v>256228474.75594282</v>
      </c>
      <c r="G17">
        <f>age_moves!D79*pop_moves!$G$4*fuel_usdata!T17</f>
        <v>8359451916615.4961</v>
      </c>
      <c r="H17">
        <f>age_moves!D79*pop_moves!$G$4*fuel_usdata!S17</f>
        <v>6734247590.8008327</v>
      </c>
      <c r="I17">
        <f>age_moves!D79*pop_moves!$G$4*fuel_usdata!Q17</f>
        <v>3792444695.8720484</v>
      </c>
      <c r="J17">
        <f>age_moves!D79*pop_moves!$G$4*fuel_usdata!R17</f>
        <v>124051929.30422588</v>
      </c>
      <c r="K17">
        <f>age_moves!D110*pop_moves!$G$5*fuel_usdata!T17</f>
        <v>5740661259022.9453</v>
      </c>
      <c r="L17">
        <f>age_moves!D110*pop_moves!$G$5*fuel_usdata!S17</f>
        <v>4624589583.0011415</v>
      </c>
      <c r="M17">
        <f>age_moves!D110*pop_moves!$G$5*fuel_usdata!Q17</f>
        <v>2604374133.5848532</v>
      </c>
      <c r="N17">
        <f>age_moves!D110*pop_moves!$G$5*fuel_usdata!R17</f>
        <v>85189808.107915759</v>
      </c>
      <c r="O17">
        <f>age_moves!D141*pop_moves!$G$6*fuel_usdata!P17</f>
        <v>8450822.9130396936</v>
      </c>
      <c r="P17">
        <f>age_moves!D141*pop_moves!$G$6*fuel_usdata!N17</f>
        <v>87472480.011199132</v>
      </c>
      <c r="Q17">
        <f>age_moves!D141*pop_moves!$G$6*fuel_usdata!M17</f>
        <v>2166.3222027786965</v>
      </c>
      <c r="R17" s="5">
        <f>age_moves!D172*pop_moves!$G$7*fuel_usdata!P17</f>
        <v>40455751.298690937</v>
      </c>
      <c r="S17" s="6">
        <f>age_moves!D172*pop_moves!$G$7*fuel_usdata!N17</f>
        <v>418747964.92924261</v>
      </c>
      <c r="T17" s="6">
        <f>age_moves!D172*pop_moves!$G$7*fuel_usdata!P17</f>
        <v>40455751.298690937</v>
      </c>
      <c r="U17" s="5">
        <f>age_moves!D203*pop_moves!$G$8*fuel_usdata!P17</f>
        <v>21237896.902816895</v>
      </c>
      <c r="V17">
        <f>age_moves!D203*pop_moves!$G$8*fuel_usdata!N17</f>
        <v>219828474.86308852</v>
      </c>
      <c r="W17">
        <f>age_moves!D203*pop_moves!$G$8*fuel_usdata!M17</f>
        <v>5444.2186369692126</v>
      </c>
      <c r="X17" s="5">
        <f>age_moves!D234*pop_moves!$G$9*fuel_usdata!P17</f>
        <v>707816660.11132431</v>
      </c>
      <c r="Y17" s="5">
        <f>age_moves!D234*pop_moves!$G$9*fuel_usdata!N17</f>
        <v>7326443742.8510017</v>
      </c>
      <c r="Z17" s="5">
        <f>age_moves!D234*pop_moves!$G$9*fuel_usdata!M17</f>
        <v>181444.92697034718</v>
      </c>
      <c r="AA17" s="5">
        <f>age_moves!D265*pop_moves!$G$10*fuel_usdata!P17</f>
        <v>1277922055.246706</v>
      </c>
      <c r="AB17">
        <f>age_moves!D265*pop_moves!$G$10*fuel_usdata!N17</f>
        <v>13227470576.972549</v>
      </c>
      <c r="AC17">
        <f>age_moves!D265*pop_moves!$G$10*fuel_usdata!M17</f>
        <v>327588.32485175756</v>
      </c>
      <c r="AD17" s="5">
        <f>age_moves!D296*pop_moves!$G$11*fuel_usdata!P17</f>
        <v>1277922631.6559334</v>
      </c>
      <c r="AE17">
        <f>age_moves!D296*pop_moves!$G$11*fuel_usdata!N17</f>
        <v>13227476543.248867</v>
      </c>
      <c r="AF17">
        <f>age_moves!D296*pop_moves!$G$11*fuel_usdata!M17</f>
        <v>327588.47261110827</v>
      </c>
      <c r="AG17" s="5">
        <f>age_moves!D327*pop_moves!$G$12*fuel_usdata!P17</f>
        <v>1043151952.4117125</v>
      </c>
      <c r="AH17">
        <f>age_moves!D327*pop_moves!$G$12*fuel_usdata!N17</f>
        <v>10797420469.571289</v>
      </c>
      <c r="AI17">
        <f>age_moves!D327*pop_moves!$G$12*fuel_usdata!M17</f>
        <v>267406.29387636826</v>
      </c>
      <c r="AJ17" s="5">
        <f>age_moves!D358*pop_moves!$G$13*fuel_usdata!P17</f>
        <v>1486638355.9027643</v>
      </c>
      <c r="AK17">
        <f>age_moves!D358*pop_moves!$G$13*fuel_usdata!N17</f>
        <v>15387843906.88553</v>
      </c>
      <c r="AL17">
        <f>age_moves!D358*pop_moves!$G$13*fuel_usdata!M17</f>
        <v>381091.60622988065</v>
      </c>
      <c r="AM17" s="5">
        <f>age_moves!D389*pop_moves!$G$14</f>
        <v>16793451710.883383</v>
      </c>
    </row>
    <row r="18" spans="1:39" ht="14.4" x14ac:dyDescent="0.3">
      <c r="A18">
        <f t="shared" si="0"/>
        <v>2003</v>
      </c>
      <c r="B18">
        <f>age_moves!D18*pop_moves!$G$2*fuel_usdata!V18</f>
        <v>1706133254.7993662</v>
      </c>
      <c r="C18">
        <f>age_moves!D49*pop_moves!$G$3*fuel_usdata!T18</f>
        <v>15583643047480.109</v>
      </c>
      <c r="D18">
        <f>age_moves!D49*pop_moves!$G$3*fuel_usdata!S18</f>
        <v>12553946322.701258</v>
      </c>
      <c r="E18">
        <f>age_moves!D49*pop_moves!$G$3*fuel_usdata!Q18</f>
        <v>7069853981.731761</v>
      </c>
      <c r="F18">
        <f>age_moves!D49*pop_moves!$G$3*fuel_usdata!R18</f>
        <v>231256905.94449687</v>
      </c>
      <c r="G18">
        <f>age_moves!D80*pop_moves!$G$4*fuel_usdata!T18</f>
        <v>7377962304184.5596</v>
      </c>
      <c r="H18">
        <f>age_moves!D80*pop_moves!$G$4*fuel_usdata!S18</f>
        <v>5943574455.3083439</v>
      </c>
      <c r="I18">
        <f>age_moves!D80*pop_moves!$G$4*fuel_usdata!Q18</f>
        <v>3347170877.46312</v>
      </c>
      <c r="J18">
        <f>age_moves!D80*pop_moves!$G$4*fuel_usdata!R18</f>
        <v>109486897.86094317</v>
      </c>
      <c r="K18">
        <f>age_moves!D111*pop_moves!$G$5*fuel_usdata!T18</f>
        <v>4893258317677.084</v>
      </c>
      <c r="L18">
        <f>age_moves!D111*pop_moves!$G$5*fuel_usdata!S18</f>
        <v>3941934634.672142</v>
      </c>
      <c r="M18">
        <f>age_moves!D111*pop_moves!$G$5*fuel_usdata!Q18</f>
        <v>2219931610.0522065</v>
      </c>
      <c r="N18">
        <f>age_moves!D111*pop_moves!$G$5*fuel_usdata!R18</f>
        <v>72614585.375539467</v>
      </c>
      <c r="O18">
        <f>age_moves!D142*pop_moves!$G$6*fuel_usdata!P18</f>
        <v>10836014.063488813</v>
      </c>
      <c r="P18">
        <f>age_moves!D142*pop_moves!$G$6*fuel_usdata!N18</f>
        <v>112161032.51992799</v>
      </c>
      <c r="Q18">
        <f>age_moves!D142*pop_moves!$G$6*fuel_usdata!M18</f>
        <v>2777.7529001509388</v>
      </c>
      <c r="R18" s="5">
        <f>age_moves!D173*pop_moves!$G$7*fuel_usdata!P18</f>
        <v>40835604.919407271</v>
      </c>
      <c r="S18" s="6">
        <f>age_moves!D173*pop_moves!$G$7*fuel_usdata!N18</f>
        <v>422679740.40095699</v>
      </c>
      <c r="T18" s="6">
        <f>age_moves!D173*pop_moves!$G$7*fuel_usdata!P18</f>
        <v>40835604.919407271</v>
      </c>
      <c r="U18" s="5">
        <f>age_moves!D204*pop_moves!$G$8*fuel_usdata!P18</f>
        <v>15444204.416219071</v>
      </c>
      <c r="V18">
        <f>age_moves!D204*pop_moves!$G$8*fuel_usdata!N18</f>
        <v>159859326.83574274</v>
      </c>
      <c r="W18">
        <f>age_moves!D204*pop_moves!$G$8*fuel_usdata!M18</f>
        <v>3959.0372766519026</v>
      </c>
      <c r="X18" s="5">
        <f>age_moves!D235*pop_moves!$G$9*fuel_usdata!P18</f>
        <v>773259714.55142593</v>
      </c>
      <c r="Y18" s="5">
        <f>age_moves!D235*pop_moves!$G$9*fuel_usdata!N18</f>
        <v>8003829404.6130886</v>
      </c>
      <c r="Z18" s="5">
        <f>age_moves!D235*pop_moves!$G$9*fuel_usdata!M18</f>
        <v>198220.89580913252</v>
      </c>
      <c r="AA18" s="5">
        <f>age_moves!D266*pop_moves!$G$10*fuel_usdata!P18</f>
        <v>1115501586.7450881</v>
      </c>
      <c r="AB18">
        <f>age_moves!D266*pop_moves!$G$10*fuel_usdata!N18</f>
        <v>11546294515.112898</v>
      </c>
      <c r="AC18">
        <f>age_moves!D266*pop_moves!$G$10*fuel_usdata!M18</f>
        <v>285952.7266713889</v>
      </c>
      <c r="AD18" s="5">
        <f>age_moves!D297*pop_moves!$G$11*fuel_usdata!P18</f>
        <v>1115501993.8418214</v>
      </c>
      <c r="AE18">
        <f>age_moves!D297*pop_moves!$G$11*fuel_usdata!N18</f>
        <v>11546298728.87542</v>
      </c>
      <c r="AF18">
        <f>age_moves!D297*pop_moves!$G$11*fuel_usdata!M18</f>
        <v>285952.83102840849</v>
      </c>
      <c r="AG18" s="5">
        <f>age_moves!D328*pop_moves!$G$12*fuel_usdata!P18</f>
        <v>782716424.19039106</v>
      </c>
      <c r="AH18">
        <f>age_moves!D328*pop_moves!$G$12*fuel_usdata!N18</f>
        <v>8101713581.5007277</v>
      </c>
      <c r="AI18">
        <f>age_moves!D328*pop_moves!$G$12*fuel_usdata!M18</f>
        <v>200645.07156892875</v>
      </c>
      <c r="AJ18" s="5">
        <f>age_moves!D359*pop_moves!$G$13*fuel_usdata!P18</f>
        <v>1557243434.7222116</v>
      </c>
      <c r="AK18">
        <f>age_moves!D359*pop_moves!$G$13*fuel_usdata!N18</f>
        <v>16118660468.689663</v>
      </c>
      <c r="AL18">
        <f>age_moves!D359*pop_moves!$G$13*fuel_usdata!M18</f>
        <v>399190.83176678076</v>
      </c>
      <c r="AM18" s="5">
        <f>age_moves!D390*pop_moves!$G$14</f>
        <v>15011471908.318701</v>
      </c>
    </row>
    <row r="19" spans="1:39" ht="14.4" x14ac:dyDescent="0.3">
      <c r="A19">
        <f t="shared" si="0"/>
        <v>2002</v>
      </c>
      <c r="B19">
        <f>age_moves!D19*pop_moves!$G$2*fuel_usdata!V19</f>
        <v>1372304486.4760933</v>
      </c>
      <c r="C19">
        <f>age_moves!D50*pop_moves!$G$3*fuel_usdata!T19</f>
        <v>13086079969577.191</v>
      </c>
      <c r="D19">
        <f>age_moves!D50*pop_moves!$G$3*fuel_usdata!S19</f>
        <v>10541947413.202122</v>
      </c>
      <c r="E19">
        <f>age_moves!D50*pop_moves!$G$3*fuel_usdata!Q19</f>
        <v>5936780911.6454058</v>
      </c>
      <c r="F19">
        <f>age_moves!D50*pop_moves!$G$3*fuel_usdata!R19</f>
        <v>194193768.13793382</v>
      </c>
      <c r="G19">
        <f>age_moves!D81*pop_moves!$G$4*fuel_usdata!T19</f>
        <v>6879460117103.1455</v>
      </c>
      <c r="H19">
        <f>age_moves!D81*pop_moves!$G$4*fuel_usdata!S19</f>
        <v>5541988659.2719536</v>
      </c>
      <c r="I19">
        <f>age_moves!D81*pop_moves!$G$4*fuel_usdata!Q19</f>
        <v>3121014666.0110478</v>
      </c>
      <c r="J19">
        <f>age_moves!D81*pop_moves!$G$4*fuel_usdata!R19</f>
        <v>102089264.77606231</v>
      </c>
      <c r="K19">
        <f>age_moves!D112*pop_moves!$G$5*fuel_usdata!T19</f>
        <v>4175383406371.7964</v>
      </c>
      <c r="L19">
        <f>age_moves!D112*pop_moves!$G$5*fuel_usdata!S19</f>
        <v>3363625501.4686718</v>
      </c>
      <c r="M19">
        <f>age_moves!D112*pop_moves!$G$5*fuel_usdata!Q19</f>
        <v>1894252256.0902519</v>
      </c>
      <c r="N19">
        <f>age_moves!D112*pop_moves!$G$5*fuel_usdata!R19</f>
        <v>61961522.395475537</v>
      </c>
      <c r="O19">
        <f>age_moves!D143*pop_moves!$G$6*fuel_usdata!P19</f>
        <v>9899371.9294293504</v>
      </c>
      <c r="P19">
        <f>age_moves!D143*pop_moves!$G$6*fuel_usdata!N19</f>
        <v>102466070.12487605</v>
      </c>
      <c r="Q19">
        <f>age_moves!D143*pop_moves!$G$6*fuel_usdata!M19</f>
        <v>2537.6498152856575</v>
      </c>
      <c r="R19" s="5">
        <f>age_moves!D174*pop_moves!$G$7*fuel_usdata!P19</f>
        <v>37495937.470270343</v>
      </c>
      <c r="S19" s="6">
        <f>age_moves!D174*pop_moves!$G$7*fuel_usdata!N19</f>
        <v>388111628.25439614</v>
      </c>
      <c r="T19" s="6">
        <f>age_moves!D174*pop_moves!$G$7*fuel_usdata!P19</f>
        <v>37495937.470270343</v>
      </c>
      <c r="U19" s="5">
        <f>age_moves!D205*pop_moves!$G$8*fuel_usdata!P19</f>
        <v>18005187.194592848</v>
      </c>
      <c r="V19">
        <f>age_moves!D205*pop_moves!$G$8*fuel_usdata!N19</f>
        <v>186367457.13210329</v>
      </c>
      <c r="W19">
        <f>age_moves!D205*pop_moves!$G$8*fuel_usdata!M19</f>
        <v>4615.5311957428485</v>
      </c>
      <c r="X19" s="5">
        <f>age_moves!D236*pop_moves!$G$9*fuel_usdata!P19</f>
        <v>692990934.98412931</v>
      </c>
      <c r="Y19" s="5">
        <f>age_moves!D236*pop_moves!$G$9*fuel_usdata!N19</f>
        <v>7172986149.6456041</v>
      </c>
      <c r="Z19" s="5">
        <f>age_moves!D236*pop_moves!$G$9*fuel_usdata!M19</f>
        <v>177644.43347452686</v>
      </c>
      <c r="AA19" s="5">
        <f>age_moves!D267*pop_moves!$G$10*fuel_usdata!P19</f>
        <v>1035781587.6457978</v>
      </c>
      <c r="AB19">
        <f>age_moves!D267*pop_moves!$G$10*fuel_usdata!N19</f>
        <v>10721131557.675274</v>
      </c>
      <c r="AC19">
        <f>age_moves!D267*pop_moves!$G$10*fuel_usdata!M19</f>
        <v>265516.94120630552</v>
      </c>
      <c r="AD19" s="5">
        <f>age_moves!D298*pop_moves!$G$11*fuel_usdata!P19</f>
        <v>1035781647.4379357</v>
      </c>
      <c r="AE19">
        <f>age_moves!D298*pop_moves!$G$11*fuel_usdata!N19</f>
        <v>10721132176.569626</v>
      </c>
      <c r="AF19">
        <f>age_moves!D298*pop_moves!$G$11*fuel_usdata!M19</f>
        <v>265516.95653369284</v>
      </c>
      <c r="AG19" s="5">
        <f>age_moves!D329*pop_moves!$G$12*fuel_usdata!P19</f>
        <v>733974700.55325091</v>
      </c>
      <c r="AH19">
        <f>age_moves!D329*pop_moves!$G$12*fuel_usdata!N19</f>
        <v>7597199466.0786171</v>
      </c>
      <c r="AI19">
        <f>age_moves!D329*pop_moves!$G$12*fuel_usdata!M19</f>
        <v>188150.39747583977</v>
      </c>
      <c r="AJ19" s="5">
        <f>age_moves!D360*pop_moves!$G$13*fuel_usdata!P19</f>
        <v>1189075391.3788772</v>
      </c>
      <c r="AK19">
        <f>age_moves!D360*pop_moves!$G$13*fuel_usdata!N19</f>
        <v>12307839659.461702</v>
      </c>
      <c r="AL19">
        <f>age_moves!D360*pop_moves!$G$13*fuel_usdata!M19</f>
        <v>304812.96882309084</v>
      </c>
      <c r="AM19" s="5">
        <f>age_moves!D391*pop_moves!$G$14</f>
        <v>9701514517.3081684</v>
      </c>
    </row>
    <row r="20" spans="1:39" ht="14.4" x14ac:dyDescent="0.3">
      <c r="A20">
        <f t="shared" si="0"/>
        <v>2001</v>
      </c>
      <c r="B20">
        <f>age_moves!D20*pop_moves!$G$2*fuel_usdata!V20</f>
        <v>1139823714.4967489</v>
      </c>
      <c r="C20">
        <f>age_moves!D51*pop_moves!$G$3*fuel_usdata!T20</f>
        <v>10786154929250.156</v>
      </c>
      <c r="D20">
        <f>age_moves!D51*pop_moves!$G$3*fuel_usdata!S20</f>
        <v>8689162707.178524</v>
      </c>
      <c r="E20">
        <f>age_moves!D51*pop_moves!$G$3*fuel_usdata!Q20</f>
        <v>4893370577.2005367</v>
      </c>
      <c r="F20">
        <f>age_moves!D51*pop_moves!$G$3*fuel_usdata!R20</f>
        <v>160063523.55328861</v>
      </c>
      <c r="G20">
        <f>age_moves!D82*pop_moves!$G$4*fuel_usdata!T20</f>
        <v>5826993481007.9141</v>
      </c>
      <c r="H20">
        <f>age_moves!D82*pop_moves!$G$4*fuel_usdata!S20</f>
        <v>4694137510.7492733</v>
      </c>
      <c r="I20">
        <f>age_moves!D82*pop_moves!$G$4*fuel_usdata!Q20</f>
        <v>2643540598.1588011</v>
      </c>
      <c r="J20">
        <f>age_moves!D82*pop_moves!$G$4*fuel_usdata!R20</f>
        <v>86470954.145381346</v>
      </c>
      <c r="K20">
        <f>age_moves!D113*pop_moves!$G$5*fuel_usdata!T20</f>
        <v>3758687332836.4019</v>
      </c>
      <c r="L20">
        <f>age_moves!D113*pop_moves!$G$5*fuel_usdata!S20</f>
        <v>3027941468.915731</v>
      </c>
      <c r="M20">
        <f>age_moves!D113*pop_moves!$G$5*fuel_usdata!Q20</f>
        <v>1705209143.0209644</v>
      </c>
      <c r="N20">
        <f>age_moves!D113*pop_moves!$G$5*fuel_usdata!R20</f>
        <v>55777869.164237157</v>
      </c>
      <c r="O20">
        <f>age_moves!D144*pop_moves!$G$6*fuel_usdata!P20</f>
        <v>11137812.868087409</v>
      </c>
      <c r="P20">
        <f>age_moves!D144*pop_moves!$G$6*fuel_usdata!N20</f>
        <v>115284880.9515311</v>
      </c>
      <c r="Q20">
        <f>age_moves!D144*pop_moves!$G$6*fuel_usdata!M20</f>
        <v>2855.117371978316</v>
      </c>
      <c r="R20" s="5">
        <f>age_moves!D175*pop_moves!$G$7*fuel_usdata!P20</f>
        <v>33637519.242550679</v>
      </c>
      <c r="S20" s="6">
        <f>age_moves!D175*pop_moves!$G$7*fuel_usdata!N20</f>
        <v>348174048.82905036</v>
      </c>
      <c r="T20" s="6">
        <f>age_moves!D175*pop_moves!$G$7*fuel_usdata!P20</f>
        <v>33637519.242550679</v>
      </c>
      <c r="U20" s="5">
        <f>age_moves!D206*pop_moves!$G$8*fuel_usdata!P20</f>
        <v>19763667.572243411</v>
      </c>
      <c r="V20">
        <f>age_moves!D206*pop_moves!$G$8*fuel_usdata!N20</f>
        <v>204569073.85830179</v>
      </c>
      <c r="W20">
        <f>age_moves!D206*pop_moves!$G$8*fuel_usdata!M20</f>
        <v>5066.308016468447</v>
      </c>
      <c r="X20" s="5">
        <f>age_moves!D237*pop_moves!$G$9*fuel_usdata!P20</f>
        <v>728513486.89285421</v>
      </c>
      <c r="Y20" s="5">
        <f>age_moves!D237*pop_moves!$G$9*fuel_usdata!N20</f>
        <v>7540671728.1693497</v>
      </c>
      <c r="Z20" s="5">
        <f>age_moves!D237*pop_moves!$G$9*fuel_usdata!M20</f>
        <v>186750.44524297726</v>
      </c>
      <c r="AA20" s="5">
        <f>age_moves!D268*pop_moves!$G$10*fuel_usdata!P20</f>
        <v>1212470093.8940585</v>
      </c>
      <c r="AB20">
        <f>age_moves!D268*pop_moves!$G$10*fuel_usdata!N20</f>
        <v>12549992721.853951</v>
      </c>
      <c r="AC20">
        <f>age_moves!D268*pop_moves!$G$10*fuel_usdata!M20</f>
        <v>310810.07277468819</v>
      </c>
      <c r="AD20" s="5">
        <f>age_moves!D299*pop_moves!$G$11*fuel_usdata!P20</f>
        <v>1212471118.0700769</v>
      </c>
      <c r="AE20">
        <f>age_moves!D299*pop_moves!$G$11*fuel_usdata!N20</f>
        <v>12550003322.858992</v>
      </c>
      <c r="AF20">
        <f>age_moves!D299*pop_moves!$G$11*fuel_usdata!M20</f>
        <v>310810.33531660523</v>
      </c>
      <c r="AG20" s="5">
        <f>age_moves!D330*pop_moves!$G$12*fuel_usdata!P20</f>
        <v>479369072.71926099</v>
      </c>
      <c r="AH20">
        <f>age_moves!D330*pop_moves!$G$12*fuel_usdata!N20</f>
        <v>4961836505.4983921</v>
      </c>
      <c r="AI20">
        <f>age_moves!D330*pop_moves!$G$12*fuel_usdata!M20</f>
        <v>122883.63822590644</v>
      </c>
      <c r="AJ20" s="5">
        <f>age_moves!D361*pop_moves!$G$13*fuel_usdata!P20</f>
        <v>1954376935.903199</v>
      </c>
      <c r="AK20">
        <f>age_moves!D361*pop_moves!$G$13*fuel_usdata!N20</f>
        <v>20229295918.19482</v>
      </c>
      <c r="AL20">
        <f>age_moves!D361*pop_moves!$G$13*fuel_usdata!M20</f>
        <v>500993.83130048681</v>
      </c>
      <c r="AM20" s="5">
        <f>age_moves!D392*pop_moves!$G$14</f>
        <v>15851836380.72015</v>
      </c>
    </row>
    <row r="21" spans="1:39" ht="14.4" x14ac:dyDescent="0.3">
      <c r="A21">
        <f t="shared" si="0"/>
        <v>2000</v>
      </c>
      <c r="B21">
        <f>age_moves!D21*pop_moves!$G$2*fuel_usdata!V21</f>
        <v>904971636.95545435</v>
      </c>
      <c r="C21">
        <f>age_moves!D52*pop_moves!$G$3*fuel_usdata!T21</f>
        <v>9949857154784.8633</v>
      </c>
      <c r="D21">
        <f>age_moves!D52*pop_moves!$G$3*fuel_usdata!S21</f>
        <v>8015453912.7429695</v>
      </c>
      <c r="E21">
        <f>age_moves!D52*pop_moves!$G$3*fuel_usdata!Q21</f>
        <v>4513966150.8605146</v>
      </c>
      <c r="F21">
        <f>age_moves!D52*pop_moves!$G$3*fuel_usdata!R21</f>
        <v>147653098.39263365</v>
      </c>
      <c r="G21">
        <f>age_moves!D83*pop_moves!$G$4*fuel_usdata!T21</f>
        <v>5385352321678.1563</v>
      </c>
      <c r="H21">
        <f>age_moves!D83*pop_moves!$G$4*fuel_usdata!S21</f>
        <v>4338358095.6773996</v>
      </c>
      <c r="I21">
        <f>age_moves!D83*pop_moves!$G$4*fuel_usdata!Q21</f>
        <v>2443180611.7762198</v>
      </c>
      <c r="J21">
        <f>age_moves!D83*pop_moves!$G$4*fuel_usdata!R21</f>
        <v>79917122.815109998</v>
      </c>
      <c r="K21">
        <f>age_moves!D114*pop_moves!$G$5*fuel_usdata!T21</f>
        <v>3372805043217.0962</v>
      </c>
      <c r="L21">
        <f>age_moves!D114*pop_moves!$G$5*fuel_usdata!S21</f>
        <v>2717080553.0180736</v>
      </c>
      <c r="M21">
        <f>age_moves!D114*pop_moves!$G$5*fuel_usdata!Q21</f>
        <v>1530145364.0680733</v>
      </c>
      <c r="N21">
        <f>age_moves!D114*pop_moves!$G$5*fuel_usdata!R21</f>
        <v>50051483.871385574</v>
      </c>
      <c r="O21">
        <f>age_moves!D145*pop_moves!$G$6*fuel_usdata!P21</f>
        <v>12834037.286575001</v>
      </c>
      <c r="P21">
        <f>age_moves!D145*pop_moves!$G$6*fuel_usdata!N21</f>
        <v>132842100.88945252</v>
      </c>
      <c r="Q21">
        <f>age_moves!D145*pop_moves!$G$6*fuel_usdata!M21</f>
        <v>3289.9352182965908</v>
      </c>
      <c r="R21" s="5">
        <f>age_moves!D176*pop_moves!$G$7*fuel_usdata!P21</f>
        <v>22514217.080572713</v>
      </c>
      <c r="S21" s="6">
        <f>age_moves!D176*pop_moves!$G$7*fuel_usdata!N21</f>
        <v>233039364.78297663</v>
      </c>
      <c r="T21" s="6">
        <f>age_moves!D176*pop_moves!$G$7*fuel_usdata!P21</f>
        <v>22514217.080572713</v>
      </c>
      <c r="U21" s="5">
        <f>age_moves!D207*pop_moves!$G$8*fuel_usdata!P21</f>
        <v>17058148.030040011</v>
      </c>
      <c r="V21">
        <f>age_moves!D207*pop_moves!$G$8*fuel_usdata!N21</f>
        <v>176564877.52019966</v>
      </c>
      <c r="W21">
        <f>age_moves!D207*pop_moves!$G$8*fuel_usdata!M21</f>
        <v>4372.7628890130763</v>
      </c>
      <c r="X21" s="5">
        <f>age_moves!D238*pop_moves!$G$9*fuel_usdata!P21</f>
        <v>875718534.17010677</v>
      </c>
      <c r="Y21" s="5">
        <f>age_moves!D238*pop_moves!$G$9*fuel_usdata!N21</f>
        <v>9064356544.1934452</v>
      </c>
      <c r="Z21" s="5">
        <f>age_moves!D238*pop_moves!$G$9*fuel_usdata!M21</f>
        <v>224485.65346580537</v>
      </c>
      <c r="AA21" s="5">
        <f>age_moves!D269*pop_moves!$G$10*fuel_usdata!P21</f>
        <v>1275961621.8926802</v>
      </c>
      <c r="AB21">
        <f>age_moves!D269*pop_moves!$G$10*fuel_usdata!N21</f>
        <v>13207178592.49507</v>
      </c>
      <c r="AC21">
        <f>age_moves!D269*pop_moves!$G$10*fuel_usdata!M21</f>
        <v>327085.77849081776</v>
      </c>
      <c r="AD21" s="5">
        <f>age_moves!D300*pop_moves!$G$11*fuel_usdata!P21</f>
        <v>1275961640.3803761</v>
      </c>
      <c r="AE21">
        <f>age_moves!D300*pop_moves!$G$11*fuel_usdata!N21</f>
        <v>13207178783.856861</v>
      </c>
      <c r="AF21">
        <f>age_moves!D300*pop_moves!$G$11*fuel_usdata!M21</f>
        <v>327085.78323003743</v>
      </c>
      <c r="AG21" s="5">
        <f>age_moves!D331*pop_moves!$G$12*fuel_usdata!P21</f>
        <v>889187320.02548385</v>
      </c>
      <c r="AH21">
        <f>age_moves!D331*pop_moves!$G$12*fuel_usdata!N21</f>
        <v>9203768778.2010593</v>
      </c>
      <c r="AI21">
        <f>age_moves!D331*pop_moves!$G$12*fuel_usdata!M21</f>
        <v>227938.30300576362</v>
      </c>
      <c r="AJ21" s="5">
        <f>age_moves!D362*pop_moves!$G$13*fuel_usdata!P21</f>
        <v>2647025452.08007</v>
      </c>
      <c r="AK21">
        <f>age_moves!D362*pop_moves!$G$13*fuel_usdata!N21</f>
        <v>27398737771.316696</v>
      </c>
      <c r="AL21">
        <f>age_moves!D362*pop_moves!$G$13*fuel_usdata!M21</f>
        <v>678550.48758781597</v>
      </c>
      <c r="AM21" s="5">
        <f>age_moves!D393*pop_moves!$G$14</f>
        <v>24543293978.656528</v>
      </c>
    </row>
    <row r="22" spans="1:39" ht="14.4" x14ac:dyDescent="0.3">
      <c r="A22">
        <f t="shared" si="0"/>
        <v>1999</v>
      </c>
      <c r="B22">
        <f>age_moves!D22*pop_moves!$G$2*fuel_usdata!V22</f>
        <v>679990857.2116431</v>
      </c>
      <c r="C22">
        <f>age_moves!D53*pop_moves!$G$3*fuel_usdata!T22</f>
        <v>7594527377758.9609</v>
      </c>
      <c r="D22">
        <f>age_moves!D53*pop_moves!$G$3*fuel_usdata!S22</f>
        <v>6118035991.724535</v>
      </c>
      <c r="E22">
        <f>age_moves!D53*pop_moves!$G$3*fuel_usdata!Q22</f>
        <v>3445420269.0238171</v>
      </c>
      <c r="F22">
        <f>age_moves!D53*pop_moves!$G$3*fuel_usdata!R22</f>
        <v>112700663.00545196</v>
      </c>
      <c r="G22">
        <f>age_moves!D84*pop_moves!$G$4*fuel_usdata!T22</f>
        <v>4632599333822.0977</v>
      </c>
      <c r="H22">
        <f>age_moves!D84*pop_moves!$G$4*fuel_usdata!S22</f>
        <v>3731951713.356802</v>
      </c>
      <c r="I22">
        <f>age_moves!D84*pop_moves!$G$4*fuel_usdata!Q22</f>
        <v>2101678070.1535676</v>
      </c>
      <c r="J22">
        <f>age_moves!D84*pop_moves!$G$4*fuel_usdata!R22</f>
        <v>68746478.930256888</v>
      </c>
      <c r="K22">
        <f>age_moves!D115*pop_moves!$G$5*fuel_usdata!T22</f>
        <v>2805470138863.5747</v>
      </c>
      <c r="L22">
        <f>age_moves!D115*pop_moves!$G$5*fuel_usdata!S22</f>
        <v>2260044164.6364341</v>
      </c>
      <c r="M22">
        <f>age_moves!D115*pop_moves!$G$5*fuel_usdata!Q22</f>
        <v>1272761713.7689393</v>
      </c>
      <c r="N22">
        <f>age_moves!D115*pop_moves!$G$5*fuel_usdata!R22</f>
        <v>41632392.506460629</v>
      </c>
      <c r="O22">
        <f>age_moves!D146*pop_moves!$G$6*fuel_usdata!P22</f>
        <v>7413952.5937489755</v>
      </c>
      <c r="P22">
        <f>age_moves!D146*pop_moves!$G$6*fuel_usdata!N22</f>
        <v>76740079.24837923</v>
      </c>
      <c r="Q22">
        <f>age_moves!D146*pop_moves!$G$6*fuel_usdata!M22</f>
        <v>1900.5261711737953</v>
      </c>
      <c r="R22" s="5">
        <f>age_moves!D177*pop_moves!$G$7*fuel_usdata!P22</f>
        <v>14032015.438663734</v>
      </c>
      <c r="S22" s="6">
        <f>age_moves!D177*pop_moves!$G$7*fuel_usdata!N22</f>
        <v>145242090.93074694</v>
      </c>
      <c r="T22" s="6">
        <f>age_moves!D177*pop_moves!$G$7*fuel_usdata!P22</f>
        <v>14032015.438663734</v>
      </c>
      <c r="U22" s="5">
        <f>age_moves!D208*pop_moves!$G$8*fuel_usdata!P22</f>
        <v>8907631.5279911235</v>
      </c>
      <c r="V22">
        <f>age_moves!D208*pop_moves!$G$8*fuel_usdata!N22</f>
        <v>92200798.525438339</v>
      </c>
      <c r="W22">
        <f>age_moves!D208*pop_moves!$G$8*fuel_usdata!M22</f>
        <v>2283.4225911282042</v>
      </c>
      <c r="X22" s="5">
        <f>age_moves!D239*pop_moves!$G$9*fuel_usdata!P22</f>
        <v>705673807.32457352</v>
      </c>
      <c r="Y22" s="5">
        <f>age_moves!D239*pop_moves!$G$9*fuel_usdata!N22</f>
        <v>7304263577.7375221</v>
      </c>
      <c r="Z22" s="5">
        <f>age_moves!D239*pop_moves!$G$9*fuel_usdata!M22</f>
        <v>180895.61838620191</v>
      </c>
      <c r="AA22" s="5">
        <f>age_moves!D270*pop_moves!$G$10*fuel_usdata!P22</f>
        <v>1130798757.6045167</v>
      </c>
      <c r="AB22">
        <f>age_moves!D270*pop_moves!$G$10*fuel_usdata!N22</f>
        <v>11704631932.190306</v>
      </c>
      <c r="AC22">
        <f>age_moves!D270*pop_moves!$G$10*fuel_usdata!M22</f>
        <v>289874.07270046574</v>
      </c>
      <c r="AD22" s="5">
        <f>age_moves!D301*pop_moves!$G$11*fuel_usdata!P22</f>
        <v>1130799607.2128201</v>
      </c>
      <c r="AE22">
        <f>age_moves!D301*pop_moves!$G$11*fuel_usdata!N22</f>
        <v>11704640726.285992</v>
      </c>
      <c r="AF22">
        <f>age_moves!D301*pop_moves!$G$11*fuel_usdata!M22</f>
        <v>289874.29049290443</v>
      </c>
      <c r="AG22" s="5">
        <f>age_moves!D332*pop_moves!$G$12*fuel_usdata!P22</f>
        <v>1367295090.1525879</v>
      </c>
      <c r="AH22">
        <f>age_moves!D332*pop_moves!$G$12*fuel_usdata!N22</f>
        <v>14152549837.275377</v>
      </c>
      <c r="AI22">
        <f>age_moves!D332*pop_moves!$G$12*fuel_usdata!M22</f>
        <v>350498.61321522377</v>
      </c>
      <c r="AJ22" s="5">
        <f>age_moves!D363*pop_moves!$G$13*fuel_usdata!P22</f>
        <v>2028371343.202019</v>
      </c>
      <c r="AK22">
        <f>age_moves!D363*pop_moves!$G$13*fuel_usdata!N22</f>
        <v>20995194621.787285</v>
      </c>
      <c r="AL22">
        <f>age_moves!D363*pop_moves!$G$13*fuel_usdata!M22</f>
        <v>519961.89264342969</v>
      </c>
      <c r="AM22" s="5">
        <f>age_moves!D394*pop_moves!$G$14</f>
        <v>19755241247.756401</v>
      </c>
    </row>
    <row r="23" spans="1:39" ht="14.4" x14ac:dyDescent="0.3">
      <c r="A23">
        <f t="shared" si="0"/>
        <v>1998</v>
      </c>
      <c r="B23">
        <f>age_moves!D23*pop_moves!$G$2*fuel_usdata!V23</f>
        <v>500261085.47342646</v>
      </c>
      <c r="C23">
        <f>age_moves!D54*pop_moves!$G$3*fuel_usdata!T23</f>
        <v>6058728996706.0527</v>
      </c>
      <c r="D23">
        <f>age_moves!D54*pop_moves!$G$3*fuel_usdata!S23</f>
        <v>4880820125.0952396</v>
      </c>
      <c r="E23">
        <f>age_moves!D54*pop_moves!$G$3*fuel_usdata!Q23</f>
        <v>2748672386.2378454</v>
      </c>
      <c r="F23">
        <f>age_moves!D54*pop_moves!$G$3*fuel_usdata!R23</f>
        <v>89909844.409649149</v>
      </c>
      <c r="G23">
        <f>age_moves!D85*pop_moves!$G$4*fuel_usdata!T23</f>
        <v>3590402818415.8154</v>
      </c>
      <c r="H23">
        <f>age_moves!D85*pop_moves!$G$4*fuel_usdata!S23</f>
        <v>2892374018.1892786</v>
      </c>
      <c r="I23">
        <f>age_moves!D85*pop_moves!$G$4*fuel_usdata!Q23</f>
        <v>1628863262.8750148</v>
      </c>
      <c r="J23">
        <f>age_moves!D85*pop_moves!$G$4*fuel_usdata!R23</f>
        <v>53280574.019276187</v>
      </c>
      <c r="K23">
        <f>age_moves!D116*pop_moves!$G$5*fuel_usdata!T23</f>
        <v>1974984737504.228</v>
      </c>
      <c r="L23">
        <f>age_moves!D116*pop_moves!$G$5*fuel_usdata!S23</f>
        <v>1591017729.7593775</v>
      </c>
      <c r="M23">
        <f>age_moves!D116*pop_moves!$G$5*fuel_usdata!Q23</f>
        <v>895994195.18028104</v>
      </c>
      <c r="N23">
        <f>age_moves!D116*pop_moves!$G$5*fuel_usdata!R23</f>
        <v>29308221.337672744</v>
      </c>
      <c r="O23">
        <f>age_moves!D147*pop_moves!$G$6*fuel_usdata!P23</f>
        <v>5884802.8541568723</v>
      </c>
      <c r="P23">
        <f>age_moves!D147*pop_moves!$G$6*fuel_usdata!N23</f>
        <v>60912210.00925342</v>
      </c>
      <c r="Q23">
        <f>age_moves!D147*pop_moves!$G$6*fuel_usdata!M23</f>
        <v>1508.5370043980704</v>
      </c>
      <c r="R23" s="5">
        <f>age_moves!D178*pop_moves!$G$7*fuel_usdata!P23</f>
        <v>7313106.2147595333</v>
      </c>
      <c r="S23" s="6">
        <f>age_moves!D178*pop_moves!$G$7*fuel_usdata!N23</f>
        <v>75696242.102443486</v>
      </c>
      <c r="T23" s="6">
        <f>age_moves!D178*pop_moves!$G$7*fuel_usdata!P23</f>
        <v>7313106.2147595333</v>
      </c>
      <c r="U23" s="5">
        <f>age_moves!D209*pop_moves!$G$8*fuel_usdata!P23</f>
        <v>8193261.9661866566</v>
      </c>
      <c r="V23">
        <f>age_moves!D209*pop_moves!$G$8*fuel_usdata!N23</f>
        <v>84806527.238658518</v>
      </c>
      <c r="W23">
        <f>age_moves!D209*pop_moves!$G$8*fuel_usdata!M23</f>
        <v>2100.2978636725602</v>
      </c>
      <c r="X23" s="5">
        <f>age_moves!D240*pop_moves!$G$9*fuel_usdata!P23</f>
        <v>438111324.6833446</v>
      </c>
      <c r="Y23" s="5">
        <f>age_moves!D240*pop_moves!$G$9*fuel_usdata!N23</f>
        <v>4534787261.0029011</v>
      </c>
      <c r="Z23" s="5">
        <f>age_moves!D240*pop_moves!$G$9*fuel_usdata!M23</f>
        <v>112307.44031872458</v>
      </c>
      <c r="AA23" s="5">
        <f>age_moves!D271*pop_moves!$G$10*fuel_usdata!P23</f>
        <v>603894884.98104167</v>
      </c>
      <c r="AB23">
        <f>age_moves!D271*pop_moves!$G$10*fuel_usdata!N23</f>
        <v>6250773894.9139948</v>
      </c>
      <c r="AC23">
        <f>age_moves!D271*pop_moves!$G$10*fuel_usdata!M23</f>
        <v>154805.14867496584</v>
      </c>
      <c r="AD23" s="5">
        <f>age_moves!D302*pop_moves!$G$11*fuel_usdata!P23</f>
        <v>603894828.25822198</v>
      </c>
      <c r="AE23">
        <f>age_moves!D302*pop_moves!$G$11*fuel_usdata!N23</f>
        <v>6250773307.7894325</v>
      </c>
      <c r="AF23">
        <f>age_moves!D302*pop_moves!$G$11*fuel_usdata!M23</f>
        <v>154805.13413438146</v>
      </c>
      <c r="AG23" s="5">
        <f>age_moves!D333*pop_moves!$G$12*fuel_usdata!P23</f>
        <v>614022908.8993994</v>
      </c>
      <c r="AH23">
        <f>age_moves!D333*pop_moves!$G$12*fuel_usdata!N23</f>
        <v>6355606687.9884424</v>
      </c>
      <c r="AI23">
        <f>age_moves!D333*pop_moves!$G$12*fuel_usdata!M23</f>
        <v>157401.41217621107</v>
      </c>
      <c r="AJ23" s="5">
        <f>age_moves!D364*pop_moves!$G$13*fuel_usdata!P23</f>
        <v>1495213540.9011519</v>
      </c>
      <c r="AK23">
        <f>age_moves!D364*pop_moves!$G$13*fuel_usdata!N23</f>
        <v>15476603629.587374</v>
      </c>
      <c r="AL23">
        <f>age_moves!D364*pop_moves!$G$13*fuel_usdata!M23</f>
        <v>383289.80797261006</v>
      </c>
      <c r="AM23" s="5">
        <f>age_moves!D395*pop_moves!$G$14</f>
        <v>14472513819.885536</v>
      </c>
    </row>
    <row r="24" spans="1:39" ht="14.4" x14ac:dyDescent="0.3">
      <c r="A24">
        <f t="shared" si="0"/>
        <v>1997</v>
      </c>
      <c r="B24">
        <f>age_moves!D24*pop_moves!$G$2*fuel_usdata!V24</f>
        <v>405020677.74324214</v>
      </c>
      <c r="C24">
        <f>age_moves!D55*pop_moves!$G$3*fuel_usdata!T24</f>
        <v>5034863066302.9844</v>
      </c>
      <c r="D24">
        <f>age_moves!D55*pop_moves!$G$3*fuel_usdata!S24</f>
        <v>4056009270.9990191</v>
      </c>
      <c r="E24">
        <f>age_moves!D55*pop_moves!$G$3*fuel_usdata!Q24</f>
        <v>2284173642.0889211</v>
      </c>
      <c r="F24">
        <f>age_moves!D55*pop_moves!$G$3*fuel_usdata!R24</f>
        <v>74715960.25524509</v>
      </c>
      <c r="G24">
        <f>age_moves!D86*pop_moves!$G$4*fuel_usdata!T24</f>
        <v>3206461429132.1631</v>
      </c>
      <c r="H24">
        <f>age_moves!D86*pop_moves!$G$4*fuel_usdata!S24</f>
        <v>2583076662.144556</v>
      </c>
      <c r="I24">
        <f>age_moves!D86*pop_moves!$G$4*fuel_usdata!Q24</f>
        <v>1454680014.9971974</v>
      </c>
      <c r="J24">
        <f>age_moves!D86*pop_moves!$G$4*fuel_usdata!R24</f>
        <v>47582991.144768134</v>
      </c>
      <c r="K24">
        <f>age_moves!D117*pop_moves!$G$5*fuel_usdata!T24</f>
        <v>1886328053866.0571</v>
      </c>
      <c r="L24">
        <f>age_moves!D117*pop_moves!$G$5*fuel_usdata!S24</f>
        <v>1519597250.9822872</v>
      </c>
      <c r="M24">
        <f>age_moves!D117*pop_moves!$G$5*fuel_usdata!Q24</f>
        <v>855773188.71107757</v>
      </c>
      <c r="N24">
        <f>age_moves!D117*pop_moves!$G$5*fuel_usdata!R24</f>
        <v>27992580.939147398</v>
      </c>
      <c r="O24">
        <f>age_moves!D148*pop_moves!$G$6*fuel_usdata!P24</f>
        <v>5213073.4601100488</v>
      </c>
      <c r="P24">
        <f>age_moves!D148*pop_moves!$G$6*fuel_usdata!N24</f>
        <v>53959297.068309903</v>
      </c>
      <c r="Q24">
        <f>age_moves!D148*pop_moves!$G$6*fuel_usdata!M24</f>
        <v>1336.3428505793513</v>
      </c>
      <c r="R24" s="5">
        <f>age_moves!D179*pop_moves!$G$7*fuel_usdata!P24</f>
        <v>3161710.3081799429</v>
      </c>
      <c r="S24" s="6">
        <f>age_moves!D179*pop_moves!$G$7*fuel_usdata!N24</f>
        <v>32726119.642944321</v>
      </c>
      <c r="T24" s="6">
        <f>age_moves!D179*pop_moves!$G$7*fuel_usdata!P24</f>
        <v>3161710.3081799429</v>
      </c>
      <c r="U24" s="5">
        <f>age_moves!D210*pop_moves!$G$8*fuel_usdata!P24</f>
        <v>6996623.1086790813</v>
      </c>
      <c r="V24">
        <f>age_moves!D210*pop_moves!$G$8*fuel_usdata!N24</f>
        <v>72420399.920519575</v>
      </c>
      <c r="W24">
        <f>age_moves!D210*pop_moves!$G$8*fuel_usdata!M24</f>
        <v>1793.5460417018924</v>
      </c>
      <c r="X24" s="5">
        <f>age_moves!D241*pop_moves!$G$9*fuel_usdata!P24</f>
        <v>283277943.15843391</v>
      </c>
      <c r="Y24" s="5">
        <f>age_moves!D241*pop_moves!$G$9*fuel_usdata!N24</f>
        <v>2932143351.6617017</v>
      </c>
      <c r="Z24" s="5">
        <f>age_moves!D241*pop_moves!$G$9*fuel_usdata!M24</f>
        <v>72616.750361044324</v>
      </c>
      <c r="AA24" s="5">
        <f>age_moves!D272*pop_moves!$G$10*fuel_usdata!P24</f>
        <v>672579949.03356433</v>
      </c>
      <c r="AB24">
        <f>age_moves!D272*pop_moves!$G$10*fuel_usdata!N24</f>
        <v>6961716835.5277128</v>
      </c>
      <c r="AC24">
        <f>age_moves!D272*pop_moves!$G$10*fuel_usdata!M24</f>
        <v>172412.1889345205</v>
      </c>
      <c r="AD24" s="5">
        <f>age_moves!D303*pop_moves!$G$11*fuel_usdata!P24</f>
        <v>672580041.35433459</v>
      </c>
      <c r="AE24">
        <f>age_moves!D303*pop_moves!$G$11*fuel_usdata!N24</f>
        <v>6961717791.118288</v>
      </c>
      <c r="AF24">
        <f>age_moves!D303*pop_moves!$G$11*fuel_usdata!M24</f>
        <v>172412.21260044465</v>
      </c>
      <c r="AG24" s="5">
        <f>age_moves!D334*pop_moves!$G$12*fuel_usdata!P24</f>
        <v>1022092778.8178889</v>
      </c>
      <c r="AH24">
        <f>age_moves!D334*pop_moves!$G$12*fuel_usdata!N24</f>
        <v>10579441917.636929</v>
      </c>
      <c r="AI24">
        <f>age_moves!D334*pop_moves!$G$12*fuel_usdata!M24</f>
        <v>262007.88998151472</v>
      </c>
      <c r="AJ24" s="5">
        <f>age_moves!D365*pop_moves!$G$13*fuel_usdata!P24</f>
        <v>1383163453.7382872</v>
      </c>
      <c r="AK24">
        <f>age_moves!D365*pop_moves!$G$13*fuel_usdata!N24</f>
        <v>14316799535.895702</v>
      </c>
      <c r="AL24">
        <f>age_moves!D365*pop_moves!$G$13*fuel_usdata!M24</f>
        <v>354566.38137356756</v>
      </c>
      <c r="AM24" s="5">
        <f>age_moves!D396*pop_moves!$G$14</f>
        <v>10207581670.607452</v>
      </c>
    </row>
    <row r="25" spans="1:39" ht="14.4" x14ac:dyDescent="0.3">
      <c r="A25">
        <f t="shared" si="0"/>
        <v>1996</v>
      </c>
      <c r="B25">
        <f>age_moves!D25*pop_moves!$G$2*fuel_usdata!V25</f>
        <v>365761224.71623832</v>
      </c>
      <c r="C25">
        <f>age_moves!D56*pop_moves!$G$3*fuel_usdata!T25</f>
        <v>3715804885157.4487</v>
      </c>
      <c r="D25">
        <f>age_moves!D56*pop_moves!$G$3*fuel_usdata!S25</f>
        <v>2993396019.9018259</v>
      </c>
      <c r="E25">
        <f>age_moves!D56*pop_moves!$G$3*fuel_usdata!Q25</f>
        <v>1685754600.6815546</v>
      </c>
      <c r="F25">
        <f>age_moves!D56*pop_moves!$G$3*fuel_usdata!R25</f>
        <v>55141505.62977048</v>
      </c>
      <c r="G25">
        <f>age_moves!D87*pop_moves!$G$4*fuel_usdata!T25</f>
        <v>2258364953498.6367</v>
      </c>
      <c r="H25">
        <f>age_moves!D87*pop_moves!$G$4*fuel_usdata!S25</f>
        <v>1819304530.8411407</v>
      </c>
      <c r="I25">
        <f>age_moves!D87*pop_moves!$G$4*fuel_usdata!Q25</f>
        <v>1024555709.4736952</v>
      </c>
      <c r="J25">
        <f>age_moves!D87*pop_moves!$G$4*fuel_usdata!R25</f>
        <v>33513504.515494701</v>
      </c>
      <c r="K25">
        <f>age_moves!D118*pop_moves!$G$5*fuel_usdata!T25</f>
        <v>1283157639494.4041</v>
      </c>
      <c r="L25">
        <f>age_moves!D118*pop_moves!$G$5*fuel_usdata!S25</f>
        <v>1033692319.6133904</v>
      </c>
      <c r="M25">
        <f>age_moves!D118*pop_moves!$G$5*fuel_usdata!Q25</f>
        <v>582131990.51911986</v>
      </c>
      <c r="N25">
        <f>age_moves!D118*pop_moves!$G$5*fuel_usdata!R25</f>
        <v>19041700.624457195</v>
      </c>
      <c r="O25">
        <f>age_moves!D149*pop_moves!$G$6*fuel_usdata!P25</f>
        <v>3930707.3764851401</v>
      </c>
      <c r="P25">
        <f>age_moves!D149*pop_moves!$G$6*fuel_usdata!N25</f>
        <v>40685827.399002604</v>
      </c>
      <c r="Q25">
        <f>age_moves!D149*pop_moves!$G$6*fuel_usdata!M25</f>
        <v>1007.6153233748116</v>
      </c>
      <c r="R25" s="5">
        <f>age_moves!D180*pop_moves!$G$7*fuel_usdata!P25</f>
        <v>4094896.4153417316</v>
      </c>
      <c r="S25" s="6">
        <f>age_moves!D180*pop_moves!$G$7*fuel_usdata!N25</f>
        <v>42385309.516570166</v>
      </c>
      <c r="T25" s="6">
        <f>age_moves!D180*pop_moves!$G$7*fuel_usdata!P25</f>
        <v>4094896.4153417316</v>
      </c>
      <c r="U25" s="5">
        <f>age_moves!D211*pop_moves!$G$8*fuel_usdata!P25</f>
        <v>5863199.7544350065</v>
      </c>
      <c r="V25">
        <f>age_moves!D211*pop_moves!$G$8*fuel_usdata!N25</f>
        <v>60688601.405920237</v>
      </c>
      <c r="W25">
        <f>age_moves!D211*pop_moves!$G$8*fuel_usdata!M25</f>
        <v>1502.999168017177</v>
      </c>
      <c r="X25" s="5">
        <f>age_moves!D242*pop_moves!$G$9*fuel_usdata!P25</f>
        <v>354001598.63862008</v>
      </c>
      <c r="Y25" s="5">
        <f>age_moves!D242*pop_moves!$G$9*fuel_usdata!N25</f>
        <v>3664187272.587306</v>
      </c>
      <c r="Z25" s="5">
        <f>age_moves!D242*pop_moves!$G$9*fuel_usdata!M25</f>
        <v>90746.372375960025</v>
      </c>
      <c r="AA25" s="5">
        <f>age_moves!D273*pop_moves!$G$10*fuel_usdata!P25</f>
        <v>506699239.02110338</v>
      </c>
      <c r="AB25">
        <f>age_moves!D273*pop_moves!$G$10*fuel_usdata!N25</f>
        <v>5244724627.7724819</v>
      </c>
      <c r="AC25">
        <f>age_moves!D273*pop_moves!$G$10*fuel_usdata!M25</f>
        <v>129889.57678059558</v>
      </c>
      <c r="AD25" s="5">
        <f>age_moves!D304*pop_moves!$G$11*fuel_usdata!P25</f>
        <v>506699267.85802221</v>
      </c>
      <c r="AE25">
        <f>age_moves!D304*pop_moves!$G$11*fuel_usdata!N25</f>
        <v>5244724926.2566452</v>
      </c>
      <c r="AF25">
        <f>age_moves!D304*pop_moves!$G$11*fuel_usdata!M25</f>
        <v>129889.58417278191</v>
      </c>
      <c r="AG25" s="5">
        <f>age_moves!D335*pop_moves!$G$12*fuel_usdata!P25</f>
        <v>531996386.93222535</v>
      </c>
      <c r="AH25">
        <f>age_moves!D335*pop_moves!$G$12*fuel_usdata!N25</f>
        <v>5506569454.9290876</v>
      </c>
      <c r="AI25">
        <f>age_moves!D335*pop_moves!$G$12*fuel_usdata!M25</f>
        <v>136374.36219744306</v>
      </c>
      <c r="AJ25" s="5">
        <f>age_moves!D366*pop_moves!$G$13*fuel_usdata!P25</f>
        <v>1482159017.2658563</v>
      </c>
      <c r="AK25">
        <f>age_moves!D366*pop_moves!$G$13*fuel_usdata!N25</f>
        <v>15341479326.369265</v>
      </c>
      <c r="AL25">
        <f>age_moves!D366*pop_moves!$G$13*fuel_usdata!M25</f>
        <v>379943.35228553094</v>
      </c>
      <c r="AM25" s="5">
        <f>age_moves!D397*pop_moves!$G$14</f>
        <v>10795735745.341158</v>
      </c>
    </row>
    <row r="26" spans="1:39" ht="14.4" x14ac:dyDescent="0.3">
      <c r="A26">
        <f t="shared" si="0"/>
        <v>1995</v>
      </c>
      <c r="B26">
        <f>age_moves!D26*pop_moves!$G$2*fuel_usdata!V26</f>
        <v>300790827.84270579</v>
      </c>
      <c r="C26">
        <f>age_moves!D57*pop_moves!$G$3*fuel_usdata!T26</f>
        <v>3434189444244.4663</v>
      </c>
      <c r="D26">
        <f>age_moves!D57*pop_moves!$G$3*fuel_usdata!S26</f>
        <v>2766530894.8412833</v>
      </c>
      <c r="E26">
        <f>age_moves!D57*pop_moves!$G$3*fuel_usdata!Q26</f>
        <v>1557993714.463249</v>
      </c>
      <c r="F26">
        <f>age_moves!D57*pop_moves!$G$3*fuel_usdata!R26</f>
        <v>50962411.220760487</v>
      </c>
      <c r="G26">
        <f>age_moves!D88*pop_moves!$G$4*fuel_usdata!T26</f>
        <v>2149858338208.7285</v>
      </c>
      <c r="H26">
        <f>age_moves!D88*pop_moves!$G$4*fuel_usdata!S26</f>
        <v>1731893248.3921521</v>
      </c>
      <c r="I26">
        <f>age_moves!D88*pop_moves!$G$4*fuel_usdata!Q26</f>
        <v>975329355.67347515</v>
      </c>
      <c r="J26">
        <f>age_moves!D88*pop_moves!$G$4*fuel_usdata!R26</f>
        <v>31903296.680908065</v>
      </c>
      <c r="K26">
        <f>age_moves!D119*pop_moves!$G$5*fuel_usdata!T26</f>
        <v>1283653805367.3398</v>
      </c>
      <c r="L26">
        <f>age_moves!D119*pop_moves!$G$5*fuel_usdata!S26</f>
        <v>1034092023.3102098</v>
      </c>
      <c r="M26">
        <f>age_moves!D119*pop_moves!$G$5*fuel_usdata!Q26</f>
        <v>582357086.81153917</v>
      </c>
      <c r="N26">
        <f>age_moves!D119*pop_moves!$G$5*fuel_usdata!R26</f>
        <v>19049063.587293338</v>
      </c>
      <c r="O26">
        <f>age_moves!D150*pop_moves!$G$6*fuel_usdata!P26</f>
        <v>3854124.5374347079</v>
      </c>
      <c r="P26">
        <f>age_moves!D150*pop_moves!$G$6*fuel_usdata!N26</f>
        <v>39893136.447248854</v>
      </c>
      <c r="Q26">
        <f>age_moves!D150*pop_moves!$G$6*fuel_usdata!M26</f>
        <v>987.98373171871526</v>
      </c>
      <c r="R26" s="5">
        <f>age_moves!D181*pop_moves!$G$7*fuel_usdata!P26</f>
        <v>715531.07804747554</v>
      </c>
      <c r="S26" s="6">
        <f>age_moves!D181*pop_moves!$G$7*fuel_usdata!N26</f>
        <v>7406293.8681774717</v>
      </c>
      <c r="T26" s="6">
        <f>age_moves!D181*pop_moves!$G$7*fuel_usdata!P26</f>
        <v>715531.07804747554</v>
      </c>
      <c r="U26" s="5">
        <f>age_moves!D212*pop_moves!$G$8*fuel_usdata!P26</f>
        <v>6290476.5719842957</v>
      </c>
      <c r="V26">
        <f>age_moves!D212*pop_moves!$G$8*fuel_usdata!N26</f>
        <v>65111243.232275285</v>
      </c>
      <c r="W26">
        <f>age_moves!D212*pop_moves!$G$8*fuel_usdata!M26</f>
        <v>1612.5292417288633</v>
      </c>
      <c r="X26" s="5">
        <f>age_moves!D243*pop_moves!$G$9*fuel_usdata!P26</f>
        <v>392239556.95318699</v>
      </c>
      <c r="Y26" s="5">
        <f>age_moves!D243*pop_moves!$G$9*fuel_usdata!N26</f>
        <v>4059979384.048903</v>
      </c>
      <c r="Z26" s="5">
        <f>age_moves!D243*pop_moves!$G$9*fuel_usdata!M26</f>
        <v>100548.46371524918</v>
      </c>
      <c r="AA26" s="5">
        <f>age_moves!D274*pop_moves!$G$10*fuel_usdata!P26</f>
        <v>619189053.82748818</v>
      </c>
      <c r="AB26">
        <f>age_moves!D274*pop_moves!$G$10*fuel_usdata!N26</f>
        <v>6409080238.8612137</v>
      </c>
      <c r="AC26">
        <f>age_moves!D274*pop_moves!$G$10*fuel_usdata!M26</f>
        <v>158725.72515444458</v>
      </c>
      <c r="AD26" s="5">
        <f>age_moves!D305*pop_moves!$G$11*fuel_usdata!P26</f>
        <v>619188885.19022322</v>
      </c>
      <c r="AE26">
        <f>age_moves!D305*pop_moves!$G$11*fuel_usdata!N26</f>
        <v>6409078493.3365545</v>
      </c>
      <c r="AF26">
        <f>age_moves!D305*pop_moves!$G$11*fuel_usdata!M26</f>
        <v>158725.68192520464</v>
      </c>
      <c r="AG26" s="5">
        <f>age_moves!D336*pop_moves!$G$12*fuel_usdata!P26</f>
        <v>580980987.76248431</v>
      </c>
      <c r="AH26">
        <f>age_moves!D336*pop_moves!$G$12*fuel_usdata!N26</f>
        <v>6013597535.043026</v>
      </c>
      <c r="AI26">
        <f>age_moves!D336*pop_moves!$G$12*fuel_usdata!M26</f>
        <v>148931.29652973195</v>
      </c>
      <c r="AJ26" s="5">
        <f>age_moves!D367*pop_moves!$G$13*fuel_usdata!P26</f>
        <v>1945731050.1889796</v>
      </c>
      <c r="AK26">
        <f>age_moves!D367*pop_moves!$G$13*fuel_usdata!N26</f>
        <v>20139804389.014957</v>
      </c>
      <c r="AL26">
        <f>age_moves!D367*pop_moves!$G$13*fuel_usdata!M26</f>
        <v>498777.5058161958</v>
      </c>
      <c r="AM26" s="5">
        <f>age_moves!D398*pop_moves!$G$14</f>
        <v>9823177783.4425011</v>
      </c>
    </row>
    <row r="27" spans="1:39" ht="14.4" x14ac:dyDescent="0.3">
      <c r="A27">
        <f t="shared" si="0"/>
        <v>1994</v>
      </c>
      <c r="B27">
        <f>age_moves!D27*pop_moves!$G$2*fuel_usdata!V27</f>
        <v>249265564.72924066</v>
      </c>
      <c r="C27">
        <f>age_moves!D58*pop_moves!$G$3*fuel_usdata!T27</f>
        <v>2497196639159.8032</v>
      </c>
      <c r="D27">
        <f>age_moves!D58*pop_moves!$G$3*fuel_usdata!S27</f>
        <v>2011703712.0092034</v>
      </c>
      <c r="E27">
        <f>age_moves!D58*pop_moves!$G$3*fuel_usdata!Q27</f>
        <v>1132906827.2893934</v>
      </c>
      <c r="F27">
        <f>age_moves!D58*pop_moves!$G$3*fuel_usdata!R27</f>
        <v>37057699.958064273</v>
      </c>
      <c r="G27">
        <f>age_moves!D89*pop_moves!$G$4*fuel_usdata!T27</f>
        <v>1810747445190.9846</v>
      </c>
      <c r="H27">
        <f>age_moves!D89*pop_moves!$G$4*fuel_usdata!S27</f>
        <v>1458710659.7370279</v>
      </c>
      <c r="I27">
        <f>age_moves!D89*pop_moves!$G$4*fuel_usdata!Q27</f>
        <v>821484424.16769469</v>
      </c>
      <c r="J27">
        <f>age_moves!D89*pop_moves!$G$4*fuel_usdata!R27</f>
        <v>26870985.837261043</v>
      </c>
      <c r="K27">
        <f>age_moves!D120*pop_moves!$G$5*fuel_usdata!T27</f>
        <v>1039811171654.0948</v>
      </c>
      <c r="L27">
        <f>age_moves!D120*pop_moves!$G$5*fuel_usdata!S27</f>
        <v>837656098.44364417</v>
      </c>
      <c r="M27">
        <f>age_moves!D120*pop_moves!$G$5*fuel_usdata!Q27</f>
        <v>471732644.91299957</v>
      </c>
      <c r="N27">
        <f>age_moves!D120*pop_moves!$G$5*fuel_usdata!R27</f>
        <v>15430507.076593446</v>
      </c>
      <c r="O27">
        <f>age_moves!D151*pop_moves!$G$6*fuel_usdata!P27</f>
        <v>2888424.1529227509</v>
      </c>
      <c r="P27">
        <f>age_moves!D151*pop_moves!$G$6*fuel_usdata!N27</f>
        <v>29897398.937391903</v>
      </c>
      <c r="Q27">
        <f>age_moves!D151*pop_moves!$G$6*fuel_usdata!M27</f>
        <v>740.43172338445299</v>
      </c>
      <c r="R27" s="5">
        <f>age_moves!D182*pop_moves!$G$7*fuel_usdata!P27</f>
        <v>1275348.7499370556</v>
      </c>
      <c r="S27" s="6">
        <f>age_moves!D182*pop_moves!$G$7*fuel_usdata!N27</f>
        <v>13200834.899053682</v>
      </c>
      <c r="T27" s="6">
        <f>age_moves!D182*pop_moves!$G$7*fuel_usdata!P27</f>
        <v>1275348.7499370556</v>
      </c>
      <c r="U27" s="5">
        <f>age_moves!D213*pop_moves!$G$8*fuel_usdata!P27</f>
        <v>3116390.7737225564</v>
      </c>
      <c r="V27">
        <f>age_moves!D213*pop_moves!$G$8*fuel_usdata!N27</f>
        <v>32257027.80269007</v>
      </c>
      <c r="W27">
        <f>age_moves!D213*pop_moves!$G$8*fuel_usdata!M27</f>
        <v>798.86971897527724</v>
      </c>
      <c r="X27" s="5">
        <f>age_moves!D244*pop_moves!$G$9*fuel_usdata!P27</f>
        <v>241417120.86021996</v>
      </c>
      <c r="Y27" s="5">
        <f>age_moves!D244*pop_moves!$G$9*fuel_usdata!N27</f>
        <v>2498851827.3436508</v>
      </c>
      <c r="Z27" s="5">
        <f>age_moves!D244*pop_moves!$G$9*fuel_usdata!M27</f>
        <v>61885.957667321192</v>
      </c>
      <c r="AA27" s="5">
        <f>age_moves!D275*pop_moves!$G$10*fuel_usdata!P27</f>
        <v>418076950.05460018</v>
      </c>
      <c r="AB27">
        <f>age_moves!D275*pop_moves!$G$10*fuel_usdata!N27</f>
        <v>4327416162.0835676</v>
      </c>
      <c r="AC27">
        <f>age_moves!D275*pop_moves!$G$10*fuel_usdata!M27</f>
        <v>107171.73802988982</v>
      </c>
      <c r="AD27" s="5">
        <f>age_moves!D306*pop_moves!$G$11*fuel_usdata!P27</f>
        <v>418076959.3556459</v>
      </c>
      <c r="AE27">
        <f>age_moves!D306*pop_moves!$G$11*fuel_usdata!N27</f>
        <v>4327416258.3565044</v>
      </c>
      <c r="AF27">
        <f>age_moves!D306*pop_moves!$G$11*fuel_usdata!M27</f>
        <v>107171.74041416199</v>
      </c>
      <c r="AG27" s="5">
        <f>age_moves!D337*pop_moves!$G$12*fuel_usdata!P27</f>
        <v>607866210.36382163</v>
      </c>
      <c r="AH27">
        <f>age_moves!D337*pop_moves!$G$12*fuel_usdata!N27</f>
        <v>6291880149.7412233</v>
      </c>
      <c r="AI27">
        <f>age_moves!D337*pop_moves!$G$12*fuel_usdata!M27</f>
        <v>155823.17620195379</v>
      </c>
      <c r="AJ27" s="5">
        <f>age_moves!D368*pop_moves!$G$13*fuel_usdata!P27</f>
        <v>1351935590.1866772</v>
      </c>
      <c r="AK27">
        <f>age_moves!D368*pop_moves!$G$13*fuel_usdata!N27</f>
        <v>13993567266.279001</v>
      </c>
      <c r="AL27">
        <f>age_moves!D368*pop_moves!$G$13*fuel_usdata!M27</f>
        <v>346561.28946082474</v>
      </c>
      <c r="AM27" s="5">
        <f>age_moves!D399*pop_moves!$G$14</f>
        <v>8317074538.9368591</v>
      </c>
    </row>
    <row r="28" spans="1:39" ht="14.4" x14ac:dyDescent="0.3">
      <c r="A28">
        <f t="shared" si="0"/>
        <v>1993</v>
      </c>
      <c r="B28">
        <f>age_moves!D28*pop_moves!$G$2*fuel_usdata!V28</f>
        <v>221227619.0723612</v>
      </c>
      <c r="C28">
        <f>age_moves!D59*pop_moves!$G$3*fuel_usdata!T28</f>
        <v>1953208355400.9473</v>
      </c>
      <c r="D28">
        <f>age_moves!D59*pop_moves!$G$3*fuel_usdata!S28</f>
        <v>1573475006.8418741</v>
      </c>
      <c r="E28">
        <f>age_moves!D59*pop_moves!$G$3*fuel_usdata!Q28</f>
        <v>886114872.27410817</v>
      </c>
      <c r="F28">
        <f>age_moves!D59*pop_moves!$G$3*fuel_usdata!R28</f>
        <v>28985065.915508211</v>
      </c>
      <c r="G28">
        <f>age_moves!D90*pop_moves!$G$4*fuel_usdata!T28</f>
        <v>1250626077913.73</v>
      </c>
      <c r="H28">
        <f>age_moves!D90*pop_moves!$G$4*fuel_usdata!S28</f>
        <v>1007485387.3426033</v>
      </c>
      <c r="I28">
        <f>age_moves!D90*pop_moves!$G$4*fuel_usdata!Q28</f>
        <v>567373349.71399236</v>
      </c>
      <c r="J28">
        <f>age_moves!D90*pop_moves!$G$4*fuel_usdata!R28</f>
        <v>18558941.345784798</v>
      </c>
      <c r="K28">
        <f>age_moves!D121*pop_moves!$G$5*fuel_usdata!T28</f>
        <v>728141458383.35461</v>
      </c>
      <c r="L28">
        <f>age_moves!D121*pop_moves!$G$5*fuel_usdata!S28</f>
        <v>586579707.71193719</v>
      </c>
      <c r="M28">
        <f>age_moves!D121*pop_moves!$G$5*fuel_usdata!Q28</f>
        <v>330336993.29040676</v>
      </c>
      <c r="N28">
        <f>age_moves!D121*pop_moves!$G$5*fuel_usdata!R28</f>
        <v>10805415.668377792</v>
      </c>
      <c r="O28">
        <f>age_moves!D152*pop_moves!$G$6*fuel_usdata!P28</f>
        <v>2476346.4267377411</v>
      </c>
      <c r="P28">
        <f>age_moves!D152*pop_moves!$G$6*fuel_usdata!N28</f>
        <v>25632079.330332078</v>
      </c>
      <c r="Q28">
        <f>age_moves!D152*pop_moves!$G$6*fuel_usdata!M28</f>
        <v>634.79785356004652</v>
      </c>
      <c r="R28" s="5">
        <f>age_moves!D183*pop_moves!$G$7*fuel_usdata!P28</f>
        <v>175431.45500690464</v>
      </c>
      <c r="S28" s="6">
        <f>age_moves!D183*pop_moves!$G$7*fuel_usdata!N28</f>
        <v>1815849.722486661</v>
      </c>
      <c r="T28" s="6">
        <f>age_moves!D183*pop_moves!$G$7*fuel_usdata!P28</f>
        <v>175431.45500690464</v>
      </c>
      <c r="U28" s="5">
        <f>age_moves!D214*pop_moves!$G$8*fuel_usdata!P28</f>
        <v>3549686.1202644599</v>
      </c>
      <c r="V28">
        <f>age_moves!D214*pop_moves!$G$8*fuel_usdata!N28</f>
        <v>36741966.006855965</v>
      </c>
      <c r="W28">
        <f>age_moves!D214*pop_moves!$G$8*fuel_usdata!M28</f>
        <v>909.94260965507817</v>
      </c>
      <c r="X28" s="5">
        <f>age_moves!D245*pop_moves!$G$9*fuel_usdata!P28</f>
        <v>184104025.96159309</v>
      </c>
      <c r="Y28" s="5">
        <f>age_moves!D245*pop_moves!$G$9*fuel_usdata!N28</f>
        <v>1905617464.3132172</v>
      </c>
      <c r="Z28" s="5">
        <f>age_moves!D245*pop_moves!$G$9*fuel_usdata!M28</f>
        <v>47194.059462084879</v>
      </c>
      <c r="AA28" s="5">
        <f>age_moves!D276*pop_moves!$G$10*fuel_usdata!P28</f>
        <v>328047849.62952912</v>
      </c>
      <c r="AB28">
        <f>age_moves!D276*pop_moves!$G$10*fuel_usdata!N28</f>
        <v>3395546121.9236956</v>
      </c>
      <c r="AC28">
        <f>age_moves!D276*pop_moves!$G$10*fuel_usdata!M28</f>
        <v>84093.270861196899</v>
      </c>
      <c r="AD28" s="5">
        <f>age_moves!D307*pop_moves!$G$11*fuel_usdata!P28</f>
        <v>328047831.30596614</v>
      </c>
      <c r="AE28">
        <f>age_moves!D307*pop_moves!$G$11*fuel_usdata!N28</f>
        <v>3395545932.2608056</v>
      </c>
      <c r="AF28">
        <f>age_moves!D307*pop_moves!$G$11*fuel_usdata!M28</f>
        <v>84093.26616405182</v>
      </c>
      <c r="AG28" s="5">
        <f>age_moves!D338*pop_moves!$G$12*fuel_usdata!P28</f>
        <v>357355162.4985891</v>
      </c>
      <c r="AH28">
        <f>age_moves!D338*pop_moves!$G$12*fuel_usdata!N28</f>
        <v>3698899223.2134142</v>
      </c>
      <c r="AI28">
        <f>age_moves!D338*pop_moves!$G$12*fuel_usdata!M28</f>
        <v>91606.040117556797</v>
      </c>
      <c r="AJ28" s="5">
        <f>age_moves!D369*pop_moves!$G$13*fuel_usdata!P28</f>
        <v>993029162.53658843</v>
      </c>
      <c r="AK28">
        <f>age_moves!D369*pop_moves!$G$13*fuel_usdata!N28</f>
        <v>10278611262.400209</v>
      </c>
      <c r="AL28">
        <f>age_moves!D369*pop_moves!$G$13*fuel_usdata!M28</f>
        <v>254557.59101168637</v>
      </c>
      <c r="AM28" s="5">
        <f>age_moves!D400*pop_moves!$G$14</f>
        <v>6474141214.8706989</v>
      </c>
    </row>
    <row r="29" spans="1:39" ht="14.4" x14ac:dyDescent="0.3">
      <c r="A29">
        <f t="shared" si="0"/>
        <v>1992</v>
      </c>
      <c r="B29">
        <f>age_moves!D29*pop_moves!$G$2*fuel_usdata!V29</f>
        <v>160508272.65019095</v>
      </c>
      <c r="C29">
        <f>age_moves!D60*pop_moves!$G$3*fuel_usdata!T29</f>
        <v>1567777117791.9233</v>
      </c>
      <c r="D29">
        <f>age_moves!D60*pop_moves!$G$3*fuel_usdata!S29</f>
        <v>1262977451.5979855</v>
      </c>
      <c r="E29">
        <f>age_moves!D60*pop_moves!$G$3*fuel_usdata!Q29</f>
        <v>711255722.74202335</v>
      </c>
      <c r="F29">
        <f>age_moves!D60*pop_moves!$G$3*fuel_usdata!R29</f>
        <v>23265374.108383942</v>
      </c>
      <c r="G29">
        <f>age_moves!D91*pop_moves!$G$4*fuel_usdata!T29</f>
        <v>916841348883.42615</v>
      </c>
      <c r="H29">
        <f>age_moves!D91*pop_moves!$G$4*fuel_usdata!S29</f>
        <v>738593475.55940866</v>
      </c>
      <c r="I29">
        <f>age_moves!D91*pop_moves!$G$4*fuel_usdata!Q29</f>
        <v>415944746.76240385</v>
      </c>
      <c r="J29">
        <f>age_moves!D91*pop_moves!$G$4*fuel_usdata!R29</f>
        <v>13605669.286620686</v>
      </c>
      <c r="K29">
        <f>age_moves!D122*pop_moves!$G$5*fuel_usdata!T29</f>
        <v>571100646585.83142</v>
      </c>
      <c r="L29">
        <f>age_moves!D122*pop_moves!$G$5*fuel_usdata!S29</f>
        <v>460070013.17049766</v>
      </c>
      <c r="M29">
        <f>age_moves!D122*pop_moves!$G$5*fuel_usdata!Q29</f>
        <v>259092060.04864869</v>
      </c>
      <c r="N29">
        <f>age_moves!D122*pop_moves!$G$5*fuel_usdata!R29</f>
        <v>8474973.9268249571</v>
      </c>
      <c r="O29">
        <f>age_moves!D153*pop_moves!$G$6*fuel_usdata!P29</f>
        <v>1483829.4507247803</v>
      </c>
      <c r="P29">
        <f>age_moves!D153*pop_moves!$G$6*fuel_usdata!N29</f>
        <v>15358769.590151779</v>
      </c>
      <c r="Q29">
        <f>age_moves!D153*pop_moves!$G$6*fuel_usdata!M29</f>
        <v>380.37155876051793</v>
      </c>
      <c r="R29" s="5">
        <f>age_moves!D184*pop_moves!$G$7*fuel_usdata!P29</f>
        <v>250749.73691523355</v>
      </c>
      <c r="S29" s="6">
        <f>age_moves!D184*pop_moves!$G$7*fuel_usdata!N29</f>
        <v>2595451.5407354366</v>
      </c>
      <c r="T29" s="6">
        <f>age_moves!D184*pop_moves!$G$7*fuel_usdata!P29</f>
        <v>250749.73691523355</v>
      </c>
      <c r="U29" s="5">
        <f>age_moves!D215*pop_moves!$G$8*fuel_usdata!P29</f>
        <v>3113040.3143367302</v>
      </c>
      <c r="V29">
        <f>age_moves!D215*pop_moves!$G$8*fuel_usdata!N29</f>
        <v>32222347.985745519</v>
      </c>
      <c r="W29">
        <f>age_moves!D215*pop_moves!$G$8*fuel_usdata!M29</f>
        <v>798.01084704863638</v>
      </c>
      <c r="X29" s="5">
        <f>age_moves!D246*pop_moves!$G$9*fuel_usdata!P29</f>
        <v>143866324.94431835</v>
      </c>
      <c r="Y29" s="5">
        <f>age_moves!D246*pop_moves!$G$9*fuel_usdata!N29</f>
        <v>1489126486.553021</v>
      </c>
      <c r="Z29" s="5">
        <f>age_moves!D246*pop_moves!$G$9*fuel_usdata!M29</f>
        <v>36879.345025459719</v>
      </c>
      <c r="AA29" s="5">
        <f>age_moves!D277*pop_moves!$G$10*fuel_usdata!P29</f>
        <v>257626783.53628686</v>
      </c>
      <c r="AB29">
        <f>age_moves!D277*pop_moves!$G$10*fuel_usdata!N29</f>
        <v>2666634232.5615749</v>
      </c>
      <c r="AC29">
        <f>age_moves!D277*pop_moves!$G$10*fuel_usdata!M29</f>
        <v>66041.215979565983</v>
      </c>
      <c r="AD29" s="5">
        <f>age_moves!D308*pop_moves!$G$11*fuel_usdata!P29</f>
        <v>257626682.28895259</v>
      </c>
      <c r="AE29">
        <f>age_moves!D308*pop_moves!$G$11*fuel_usdata!N29</f>
        <v>2666633184.574235</v>
      </c>
      <c r="AF29">
        <f>age_moves!D308*pop_moves!$G$11*fuel_usdata!M29</f>
        <v>66041.190025365955</v>
      </c>
      <c r="AG29" s="5">
        <f>age_moves!D339*pop_moves!$G$12*fuel_usdata!P29</f>
        <v>344873086.08586186</v>
      </c>
      <c r="AH29">
        <f>age_moves!D339*pop_moves!$G$12*fuel_usdata!N29</f>
        <v>3569700186.534297</v>
      </c>
      <c r="AI29">
        <f>age_moves!D339*pop_moves!$G$12*fuel_usdata!M29</f>
        <v>88406.328143004837</v>
      </c>
      <c r="AJ29" s="5">
        <f>age_moves!D370*pop_moves!$G$13*fuel_usdata!P29</f>
        <v>677750879.19624305</v>
      </c>
      <c r="AK29">
        <f>age_moves!D370*pop_moves!$G$13*fuel_usdata!N29</f>
        <v>7015239917.2380495</v>
      </c>
      <c r="AL29">
        <f>age_moves!D370*pop_moves!$G$13*fuel_usdata!M29</f>
        <v>173737.72858145169</v>
      </c>
      <c r="AM29" s="5">
        <f>age_moves!D401*pop_moves!$G$14</f>
        <v>4343604286.1184683</v>
      </c>
    </row>
    <row r="30" spans="1:39" ht="14.4" x14ac:dyDescent="0.3">
      <c r="A30">
        <f t="shared" si="0"/>
        <v>1991</v>
      </c>
      <c r="B30">
        <f>age_moves!D30*pop_moves!$G$2*fuel_usdata!V30</f>
        <v>131343745.8811387</v>
      </c>
      <c r="C30">
        <f>age_moves!D61*pop_moves!$G$3*fuel_usdata!T30</f>
        <v>1294452171380.3289</v>
      </c>
      <c r="D30">
        <f>age_moves!D61*pop_moves!$G$3*fuel_usdata!S30</f>
        <v>1042791023.0811181</v>
      </c>
      <c r="E30">
        <f>age_moves!D61*pop_moves!$G$3*fuel_usdata!Q30</f>
        <v>587255997.20884013</v>
      </c>
      <c r="F30">
        <f>age_moves!D61*pop_moves!$G$3*fuel_usdata!R30</f>
        <v>19209308.319915332</v>
      </c>
      <c r="G30">
        <f>age_moves!D92*pop_moves!$G$4*fuel_usdata!T30</f>
        <v>771401898016.60669</v>
      </c>
      <c r="H30">
        <f>age_moves!D92*pop_moves!$G$4*fuel_usdata!S30</f>
        <v>621429661.30735934</v>
      </c>
      <c r="I30">
        <f>age_moves!D92*pop_moves!$G$4*fuel_usdata!Q30</f>
        <v>349963019.7888813</v>
      </c>
      <c r="J30">
        <f>age_moves!D92*pop_moves!$G$4*fuel_usdata!R30</f>
        <v>11447388.497767145</v>
      </c>
      <c r="K30">
        <f>age_moves!D123*pop_moves!$G$5*fuel_usdata!T30</f>
        <v>498611181437.70538</v>
      </c>
      <c r="L30">
        <f>age_moves!D123*pop_moves!$G$5*fuel_usdata!S30</f>
        <v>401673600.23558706</v>
      </c>
      <c r="M30">
        <f>age_moves!D123*pop_moves!$G$5*fuel_usdata!Q30</f>
        <v>226205659.08004114</v>
      </c>
      <c r="N30">
        <f>age_moves!D123*pop_moves!$G$5*fuel_usdata!R30</f>
        <v>7399250.5306555508</v>
      </c>
      <c r="O30">
        <f>age_moves!D154*pop_moves!$G$6*fuel_usdata!P30</f>
        <v>1274808.6209249245</v>
      </c>
      <c r="P30">
        <f>age_moves!D154*pop_moves!$G$6*fuel_usdata!N30</f>
        <v>13195244.15070843</v>
      </c>
      <c r="Q30">
        <f>age_moves!D154*pop_moves!$G$6*fuel_usdata!M30</f>
        <v>326.79021300305681</v>
      </c>
      <c r="R30" s="5">
        <f>age_moves!D185*pop_moves!$G$7*fuel_usdata!P30</f>
        <v>195344.32611765899</v>
      </c>
      <c r="S30" s="6">
        <f>age_moves!D185*pop_moves!$G$7*fuel_usdata!N30</f>
        <v>2021963.167073624</v>
      </c>
      <c r="T30" s="6">
        <f>age_moves!D185*pop_moves!$G$7*fuel_usdata!P30</f>
        <v>195344.32611765899</v>
      </c>
      <c r="U30" s="5">
        <f>age_moves!D216*pop_moves!$G$8*fuel_usdata!P30</f>
        <v>3858157.8749969737</v>
      </c>
      <c r="V30">
        <f>age_moves!D216*pop_moves!$G$8*fuel_usdata!N30</f>
        <v>39934884.575558268</v>
      </c>
      <c r="W30">
        <f>age_moves!D216*pop_moves!$G$8*fuel_usdata!M30</f>
        <v>989.01765572852446</v>
      </c>
      <c r="X30" s="5">
        <f>age_moves!D247*pop_moves!$G$9*fuel_usdata!P30</f>
        <v>178601173.94628525</v>
      </c>
      <c r="Y30" s="5">
        <f>age_moves!D247*pop_moves!$G$9*fuel_usdata!N30</f>
        <v>1848658737.5872226</v>
      </c>
      <c r="Z30" s="5">
        <f>age_moves!D247*pop_moves!$G$9*fuel_usdata!M30</f>
        <v>45783.433464825757</v>
      </c>
      <c r="AA30" s="5">
        <f>age_moves!D278*pop_moves!$G$10*fuel_usdata!P30</f>
        <v>273482697.10977811</v>
      </c>
      <c r="AB30">
        <f>age_moves!D278*pop_moves!$G$10*fuel_usdata!N30</f>
        <v>2830755064.0342627</v>
      </c>
      <c r="AC30">
        <f>age_moves!D278*pop_moves!$G$10*fuel_usdata!M30</f>
        <v>70105.792645418653</v>
      </c>
      <c r="AD30" s="5">
        <f>age_moves!D309*pop_moves!$G$11*fuel_usdata!P30</f>
        <v>273482670.26866895</v>
      </c>
      <c r="AE30">
        <f>age_moves!D309*pop_moves!$G$11*fuel_usdata!N30</f>
        <v>2830754786.2082558</v>
      </c>
      <c r="AF30">
        <f>age_moves!D309*pop_moves!$G$11*fuel_usdata!M30</f>
        <v>70105.785764847213</v>
      </c>
      <c r="AG30" s="5">
        <f>age_moves!D340*pop_moves!$G$12*fuel_usdata!P30</f>
        <v>228364504.06081527</v>
      </c>
      <c r="AH30">
        <f>age_moves!D340*pop_moves!$G$12*fuel_usdata!N30</f>
        <v>2363747261.3352866</v>
      </c>
      <c r="AI30">
        <f>age_moves!D340*pop_moves!$G$12*fuel_usdata!M30</f>
        <v>58539.990787186689</v>
      </c>
      <c r="AJ30" s="5">
        <f>age_moves!D371*pop_moves!$G$13*fuel_usdata!P30</f>
        <v>657964315.41361749</v>
      </c>
      <c r="AK30">
        <f>age_moves!D371*pop_moves!$G$13*fuel_usdata!N30</f>
        <v>6810433850.0921612</v>
      </c>
      <c r="AL30">
        <f>age_moves!D371*pop_moves!$G$13*fuel_usdata!M30</f>
        <v>168665.55124676172</v>
      </c>
      <c r="AM30" s="5">
        <f>age_moves!D402*pop_moves!$G$14</f>
        <v>3859531021.662159</v>
      </c>
    </row>
    <row r="31" spans="1:39" ht="14.4" x14ac:dyDescent="0.3">
      <c r="A31">
        <f t="shared" si="0"/>
        <v>1990</v>
      </c>
      <c r="B31">
        <f>age_moves!D31*pop_moves!$G$2*fuel_usdata!V31</f>
        <v>136208719.74756205</v>
      </c>
      <c r="C31">
        <f>age_moves!D62*pop_moves!$G$3*fuel_usdata!T31</f>
        <v>1047014659778.0026</v>
      </c>
      <c r="D31">
        <f>age_moves!D62*pop_moves!$G$3*fuel_usdata!S31</f>
        <v>843459119.14735413</v>
      </c>
      <c r="E31">
        <f>age_moves!D62*pop_moves!$G$3*fuel_usdata!Q31</f>
        <v>475000661.83561528</v>
      </c>
      <c r="F31">
        <f>age_moves!D62*pop_moves!$G$3*fuel_usdata!R31</f>
        <v>15537404.82639863</v>
      </c>
      <c r="G31">
        <f>age_moves!D93*pop_moves!$G$4*fuel_usdata!T31</f>
        <v>692154824973.67627</v>
      </c>
      <c r="H31">
        <f>age_moves!D93*pop_moves!$G$4*fuel_usdata!S31</f>
        <v>557589422.01408291</v>
      </c>
      <c r="I31">
        <f>age_moves!D93*pop_moves!$G$4*fuel_usdata!Q31</f>
        <v>314010885.02898353</v>
      </c>
      <c r="J31">
        <f>age_moves!D93*pop_moves!$G$4*fuel_usdata!R31</f>
        <v>10271384.089733105</v>
      </c>
      <c r="K31">
        <f>age_moves!D124*pop_moves!$G$5*fuel_usdata!T31</f>
        <v>457988581564.13025</v>
      </c>
      <c r="L31">
        <f>age_moves!D124*pop_moves!$G$5*fuel_usdata!S31</f>
        <v>368948650.31549144</v>
      </c>
      <c r="M31">
        <f>age_moves!D124*pop_moves!$G$5*fuel_usdata!Q31</f>
        <v>207776345.17767149</v>
      </c>
      <c r="N31">
        <f>age_moves!D124*pop_moves!$G$5*fuel_usdata!R31</f>
        <v>6796422.5058116848</v>
      </c>
      <c r="O31">
        <f>age_moves!D155*pop_moves!$G$6*fuel_usdata!P31</f>
        <v>1762353.2498143199</v>
      </c>
      <c r="P31">
        <f>age_moves!D155*pop_moves!$G$6*fuel_usdata!N31</f>
        <v>18241703.914915632</v>
      </c>
      <c r="Q31">
        <f>age_moves!D155*pop_moves!$G$6*fuel_usdata!M31</f>
        <v>451.76961030872081</v>
      </c>
      <c r="R31" s="5">
        <f>age_moves!D186*pop_moves!$G$7*fuel_usdata!P31</f>
        <v>225061.14573961275</v>
      </c>
      <c r="S31" s="6">
        <f>age_moves!D186*pop_moves!$G$7*fuel_usdata!N31</f>
        <v>2329554.9764306583</v>
      </c>
      <c r="T31" s="6">
        <f>age_moves!D186*pop_moves!$G$7*fuel_usdata!P31</f>
        <v>225061.14573961275</v>
      </c>
      <c r="U31" s="5">
        <f>age_moves!D217*pop_moves!$G$8*fuel_usdata!P31</f>
        <v>3858049.8402215121</v>
      </c>
      <c r="V31">
        <f>age_moves!D217*pop_moves!$G$8*fuel_usdata!N31</f>
        <v>39933766.333011441</v>
      </c>
      <c r="W31">
        <f>age_moves!D217*pop_moves!$G$8*fuel_usdata!M31</f>
        <v>988.98996160510444</v>
      </c>
      <c r="X31" s="5">
        <f>age_moves!D248*pop_moves!$G$9*fuel_usdata!P31</f>
        <v>197001163.92422906</v>
      </c>
      <c r="Y31" s="5">
        <f>age_moves!D248*pop_moves!$G$9*fuel_usdata!N31</f>
        <v>2039112705.4568477</v>
      </c>
      <c r="Z31" s="5">
        <f>age_moves!D248*pop_moves!$G$9*fuel_usdata!M31</f>
        <v>50500.170193342492</v>
      </c>
      <c r="AA31" s="5">
        <f>age_moves!D279*pop_moves!$G$10*fuel_usdata!P31</f>
        <v>316858873.96748835</v>
      </c>
      <c r="AB31">
        <f>age_moves!D279*pop_moves!$G$10*fuel_usdata!N31</f>
        <v>3279731666.9274287</v>
      </c>
      <c r="AC31">
        <f>age_moves!D279*pop_moves!$G$10*fuel_usdata!M31</f>
        <v>81225.038187000348</v>
      </c>
      <c r="AD31" s="5">
        <f>age_moves!D310*pop_moves!$G$11*fuel_usdata!P31</f>
        <v>316858818.88843399</v>
      </c>
      <c r="AE31">
        <f>age_moves!D310*pop_moves!$G$11*fuel_usdata!N31</f>
        <v>3279731096.8170943</v>
      </c>
      <c r="AF31">
        <f>age_moves!D310*pop_moves!$G$11*fuel_usdata!M31</f>
        <v>81225.024067786217</v>
      </c>
      <c r="AG31" s="5">
        <f>age_moves!D341*pop_moves!$G$12*fuel_usdata!P31</f>
        <v>344078081.30267286</v>
      </c>
      <c r="AH31">
        <f>age_moves!D341*pop_moves!$G$12*fuel_usdata!N31</f>
        <v>3561471279.0395007</v>
      </c>
      <c r="AI31">
        <f>age_moves!D341*pop_moves!$G$12*fuel_usdata!M31</f>
        <v>88202.53301786026</v>
      </c>
      <c r="AJ31" s="5">
        <f>age_moves!D372*pop_moves!$G$13*fuel_usdata!P31</f>
        <v>751572714.81141913</v>
      </c>
      <c r="AK31">
        <f>age_moves!D372*pop_moves!$G$13*fuel_usdata!N31</f>
        <v>7779352371.9286728</v>
      </c>
      <c r="AL31">
        <f>age_moves!D372*pop_moves!$G$13*fuel_usdata!M31</f>
        <v>192661.55211776958</v>
      </c>
      <c r="AM31" s="5">
        <f>age_moves!D403*pop_moves!$G$14</f>
        <v>4373333461.7059698</v>
      </c>
    </row>
    <row r="32" spans="1:39" ht="14.4" x14ac:dyDescent="0.3">
      <c r="A32">
        <f t="shared" si="0"/>
        <v>1989</v>
      </c>
      <c r="B32">
        <f>age_moves!D32*pop_moves!$G$2*fuel_usdata!V32</f>
        <v>2141168020.543256</v>
      </c>
      <c r="C32">
        <f>age_moves!D63*pop_moves!$G$3*fuel_usdata!T32</f>
        <v>15373779226964.854</v>
      </c>
      <c r="D32">
        <f>age_moves!D63*pop_moves!$G$3*fuel_usdata!S32</f>
        <v>12384883214.043133</v>
      </c>
      <c r="E32">
        <f>age_moves!D63*pop_moves!$G$3*fuel_usdata!Q32</f>
        <v>6974644757.3821859</v>
      </c>
      <c r="F32">
        <f>age_moves!D63*pop_moves!$G$3*fuel_usdata!R32</f>
        <v>228142585.52184722</v>
      </c>
      <c r="G32">
        <f>age_moves!D94*pop_moves!$G$4*fuel_usdata!T32</f>
        <v>4575320693750.2559</v>
      </c>
      <c r="H32">
        <f>age_moves!D94*pop_moves!$G$4*fuel_usdata!S32</f>
        <v>3685808910.245337</v>
      </c>
      <c r="I32">
        <f>age_moves!D94*pop_moves!$G$4*fuel_usdata!Q32</f>
        <v>2075692386.2960582</v>
      </c>
      <c r="J32">
        <f>age_moves!D94*pop_moves!$G$4*fuel_usdata!R32</f>
        <v>67896479.925571993</v>
      </c>
      <c r="K32">
        <f>age_moves!D125*pop_moves!$G$5*fuel_usdata!T32</f>
        <v>5301151813667.249</v>
      </c>
      <c r="L32">
        <f>age_moves!D125*pop_moves!$G$5*fuel_usdata!S32</f>
        <v>4270527444.3532844</v>
      </c>
      <c r="M32">
        <f>age_moves!D125*pop_moves!$G$5*fuel_usdata!Q32</f>
        <v>2404981244.9779024</v>
      </c>
      <c r="N32">
        <f>age_moves!D125*pop_moves!$G$5*fuel_usdata!R32</f>
        <v>78667610.817034185</v>
      </c>
      <c r="O32">
        <f>age_moves!D156*pop_moves!$G$6*fuel_usdata!P32</f>
        <v>5791814.6987555902</v>
      </c>
      <c r="P32">
        <f>age_moves!D156*pop_moves!$G$6*fuel_usdata!N32</f>
        <v>59949711.487119406</v>
      </c>
      <c r="Q32">
        <f>age_moves!D156*pop_moves!$G$6*fuel_usdata!M32</f>
        <v>1484.6999996810025</v>
      </c>
      <c r="R32" s="5">
        <f>age_moves!D187*pop_moves!$G$7*fuel_usdata!P32</f>
        <v>243599.36740632684</v>
      </c>
      <c r="S32" s="6">
        <f>age_moves!D187*pop_moves!$G$7*fuel_usdata!N32</f>
        <v>2521439.7479932839</v>
      </c>
      <c r="T32" s="6">
        <f>age_moves!D187*pop_moves!$G$7*fuel_usdata!P32</f>
        <v>243599.36740632684</v>
      </c>
      <c r="U32" s="5">
        <f>age_moves!D218*pop_moves!$G$8*fuel_usdata!P32</f>
        <v>6410700.3008193122</v>
      </c>
      <c r="V32">
        <f>age_moves!D218*pop_moves!$G$8*fuel_usdata!N32</f>
        <v>66355650.768157519</v>
      </c>
      <c r="W32">
        <f>age_moves!D218*pop_moves!$G$8*fuel_usdata!M32</f>
        <v>1643.3479366365837</v>
      </c>
      <c r="X32" s="5">
        <f>age_moves!D249*pop_moves!$G$9*fuel_usdata!P32</f>
        <v>232489865.31291524</v>
      </c>
      <c r="Y32" s="5">
        <f>age_moves!D249*pop_moves!$G$9*fuel_usdata!N32</f>
        <v>2406447905.2106285</v>
      </c>
      <c r="Z32" s="5">
        <f>age_moves!D249*pop_moves!$G$9*fuel_usdata!M32</f>
        <v>59597.504566243333</v>
      </c>
      <c r="AA32" s="5">
        <f>age_moves!D280*pop_moves!$G$10*fuel_usdata!P32</f>
        <v>2458384175.0362186</v>
      </c>
      <c r="AB32">
        <f>age_moves!D280*pop_moves!$G$10*fuel_usdata!N32</f>
        <v>25446156288.388649</v>
      </c>
      <c r="AC32">
        <f>age_moves!D280*pop_moves!$G$10*fuel_usdata!M32</f>
        <v>630193.32864296809</v>
      </c>
      <c r="AD32" s="5">
        <f>age_moves!D311*pop_moves!$G$11*fuel_usdata!P32</f>
        <v>2458384380.5631514</v>
      </c>
      <c r="AE32">
        <f>age_moves!D311*pop_moves!$G$11*fuel_usdata!N32</f>
        <v>25446158415.74958</v>
      </c>
      <c r="AF32">
        <f>age_moves!D311*pop_moves!$G$11*fuel_usdata!M32</f>
        <v>630193.38132867252</v>
      </c>
      <c r="AG32" s="5">
        <f>age_moves!D342*pop_moves!$G$12*fuel_usdata!P32</f>
        <v>538502276.85965598</v>
      </c>
      <c r="AH32">
        <f>age_moves!D342*pop_moves!$G$12*fuel_usdata!N32</f>
        <v>5573910391.1300039</v>
      </c>
      <c r="AI32">
        <f>age_moves!D342*pop_moves!$G$12*fuel_usdata!M32</f>
        <v>138042.11147389284</v>
      </c>
      <c r="AJ32" s="5">
        <f>age_moves!D373*pop_moves!$G$13*fuel_usdata!P32</f>
        <v>960771434.4171778</v>
      </c>
      <c r="AK32">
        <f>age_moves!D373*pop_moves!$G$13*fuel_usdata!N32</f>
        <v>9944719106.9063339</v>
      </c>
      <c r="AL32">
        <f>age_moves!D373*pop_moves!$G$13*fuel_usdata!M32</f>
        <v>246288.4989533909</v>
      </c>
      <c r="AM32" s="5">
        <f>age_moves!D404*pop_moves!$G$14</f>
        <v>9996220052.6185322</v>
      </c>
    </row>
  </sheetData>
  <autoFilter ref="A1:AM31" xr:uid="{00000000-0009-0000-0000-000002000000}"/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32"/>
  <sheetViews>
    <sheetView topLeftCell="AG1" zoomScale="140" zoomScaleNormal="140" workbookViewId="0">
      <selection activeCell="AJ3" sqref="AJ3:AL32"/>
    </sheetView>
  </sheetViews>
  <sheetFormatPr defaultColWidth="11.6640625" defaultRowHeight="13.2" x14ac:dyDescent="0.25"/>
  <cols>
    <col min="1" max="1" width="8" customWidth="1"/>
    <col min="2" max="17" width="17.6640625" customWidth="1"/>
    <col min="18" max="18" width="22.109375" customWidth="1"/>
    <col min="19" max="19" width="19.33203125" customWidth="1"/>
    <col min="20" max="20" width="19.44140625" customWidth="1"/>
    <col min="21" max="21" width="19.33203125" customWidth="1"/>
    <col min="22" max="23" width="19.44140625" customWidth="1"/>
    <col min="24" max="24" width="22.77734375" customWidth="1"/>
    <col min="25" max="27" width="21.21875" customWidth="1"/>
    <col min="28" max="29" width="21.33203125" customWidth="1"/>
    <col min="30" max="30" width="21" customWidth="1"/>
    <col min="31" max="32" width="21.109375" customWidth="1"/>
    <col min="33" max="35" width="18.6640625" customWidth="1"/>
    <col min="36" max="36" width="21.21875" customWidth="1"/>
    <col min="37" max="38" width="21.33203125" customWidth="1"/>
    <col min="39" max="39" width="21" customWidth="1"/>
  </cols>
  <sheetData>
    <row r="1" spans="1:39" x14ac:dyDescent="0.25">
      <c r="A1" s="4" t="s">
        <v>59</v>
      </c>
      <c r="B1" s="4" t="str">
        <f>metadata!C2</f>
        <v>MC_G</v>
      </c>
      <c r="C1" s="4" t="str">
        <f>metadata!C3</f>
        <v>PC_G</v>
      </c>
      <c r="D1" s="4" t="str">
        <f>metadata!C4</f>
        <v>PC_ELEC</v>
      </c>
      <c r="E1" s="4" t="str">
        <f>metadata!C5</f>
        <v>PC_E85</v>
      </c>
      <c r="F1" s="4" t="str">
        <f>metadata!C6</f>
        <v>PC_D</v>
      </c>
      <c r="G1" s="4" t="str">
        <f>metadata!C7</f>
        <v>PT_G</v>
      </c>
      <c r="H1" s="4" t="str">
        <f>metadata!C8</f>
        <v>PT_ELEC</v>
      </c>
      <c r="I1" s="4" t="str">
        <f>metadata!C9</f>
        <v>PT_E85</v>
      </c>
      <c r="J1" s="4" t="str">
        <f>metadata!C10</f>
        <v>PT_D</v>
      </c>
      <c r="K1" s="4" t="str">
        <f>metadata!C11</f>
        <v>LCT_G</v>
      </c>
      <c r="L1" s="4" t="str">
        <f>metadata!C12</f>
        <v>LCT_ELEC</v>
      </c>
      <c r="M1" s="4" t="str">
        <f>metadata!C13</f>
        <v>LCT_E85</v>
      </c>
      <c r="N1" s="4" t="str">
        <f>metadata!C14</f>
        <v>LCT_D</v>
      </c>
      <c r="O1" s="4" t="str">
        <f>metadata!C15</f>
        <v>BUS_INTERCITY_G</v>
      </c>
      <c r="P1" s="7" t="str">
        <f>metadata!C16</f>
        <v>BUS_INTERCITY_D</v>
      </c>
      <c r="Q1" s="7" t="str">
        <f>metadata!C17</f>
        <v>BUS_INTERCITY_CNG</v>
      </c>
      <c r="R1" s="4" t="str">
        <f>metadata!C18</f>
        <v>BUS_TRANSIT_G</v>
      </c>
      <c r="S1" s="4" t="str">
        <f>metadata!C19</f>
        <v>BUS_TRANSIT_D</v>
      </c>
      <c r="T1" s="4" t="str">
        <f>metadata!C20</f>
        <v>BUS_TRANSIT_CNG</v>
      </c>
      <c r="U1" s="4" t="str">
        <f>metadata!C21</f>
        <v>BUS_SCHOOL_G</v>
      </c>
      <c r="V1" s="4" t="str">
        <f>metadata!C22</f>
        <v>BUS_SCHOOL_D</v>
      </c>
      <c r="W1" s="7" t="str">
        <f>metadata!C23</f>
        <v>BUS_SCHOOL_CNG</v>
      </c>
      <c r="X1" s="4" t="str">
        <f>metadata!C24</f>
        <v>TRUCKS_REFUSE_G</v>
      </c>
      <c r="Y1" s="4" t="str">
        <f>metadata!C25</f>
        <v>TRUCKS_REFUSE_D</v>
      </c>
      <c r="Z1" s="7" t="str">
        <f>metadata!C26</f>
        <v>TRUCKS_REFUSE_CNG</v>
      </c>
      <c r="AA1" s="4" t="str">
        <f>metadata!C27</f>
        <v>TRUCKS_SU_SH_G</v>
      </c>
      <c r="AB1" s="4" t="str">
        <f>metadata!C28</f>
        <v>TRUCKS_SU_SH_D</v>
      </c>
      <c r="AC1" s="7" t="str">
        <f>metadata!C29</f>
        <v>TRUCKS_SU_SH_CNG</v>
      </c>
      <c r="AD1" s="4" t="str">
        <f>metadata!C30</f>
        <v>TRUCKS_SU_LH_G</v>
      </c>
      <c r="AE1" s="4" t="str">
        <f>metadata!C31</f>
        <v>TRUCKS_SU_LH_D</v>
      </c>
      <c r="AF1" s="7" t="str">
        <f>metadata!C32</f>
        <v>TRUCKS_SU_LH_CNG</v>
      </c>
      <c r="AG1" s="4" t="str">
        <f>metadata!C33</f>
        <v>TRUCKS_MH_G</v>
      </c>
      <c r="AH1" s="4" t="str">
        <f>metadata!C34</f>
        <v>TRUCKS_MH_D</v>
      </c>
      <c r="AI1" s="7" t="str">
        <f>metadata!C35</f>
        <v>TRUCKS_MH_CNG</v>
      </c>
      <c r="AJ1" s="4" t="str">
        <f>metadata!C36</f>
        <v>TRUCKS_CU_SH_G</v>
      </c>
      <c r="AK1" s="4" t="str">
        <f>metadata!C37</f>
        <v>TRUCKS_CU_SH_D</v>
      </c>
      <c r="AL1" s="7" t="str">
        <f>metadata!C38</f>
        <v>TRUCKS_CU_SH_CNG</v>
      </c>
      <c r="AM1" s="5" t="str">
        <f>metadata!C39</f>
        <v>TRUCKS_CU_LH_D</v>
      </c>
    </row>
    <row r="2" spans="1:39" ht="14.4" x14ac:dyDescent="0.3">
      <c r="A2">
        <v>2019</v>
      </c>
      <c r="B2">
        <f>age_moves!D2*pop_moves!$C$2*fuel_usdata!V2</f>
        <v>108.2008561710382</v>
      </c>
      <c r="C2">
        <f>age_moves!D33*pop_moves!$C$3*fuel_usdata!T2</f>
        <v>8912.5277376319173</v>
      </c>
      <c r="D2">
        <f>age_moves!D33*pop_moves!$C$3*fuel_usdata!S2</f>
        <v>440.24998646058731</v>
      </c>
      <c r="E2">
        <f>age_moves!D33*pop_moves!$C$3*fuel_usdata!Q2</f>
        <v>6.0389656991395411</v>
      </c>
      <c r="F2">
        <f>age_moves!D33*pop_moves!$C$3*fuel_usdata!R2</f>
        <v>269.92299276490809</v>
      </c>
      <c r="G2">
        <f>age_moves!D64*pop_moves!$C$4*fuel_usdata!T2</f>
        <v>3550.925762340853</v>
      </c>
      <c r="H2">
        <f>age_moves!D64*pop_moves!$C$4*fuel_usdata!S2</f>
        <v>175.40422479610515</v>
      </c>
      <c r="I2">
        <f>age_moves!D64*pop_moves!$C$4*fuel_usdata!Q2</f>
        <v>2.4060423159664741</v>
      </c>
      <c r="J2">
        <f>age_moves!D64*pop_moves!$C$4*fuel_usdata!R2</f>
        <v>107.54261159940306</v>
      </c>
      <c r="K2">
        <f>age_moves!D95*pop_moves!$C$5*fuel_usdata!T2</f>
        <v>3550.8696150081464</v>
      </c>
      <c r="L2">
        <f>age_moves!D95*pop_moves!$C$5*fuel_usdata!S2</f>
        <v>175.4014512998321</v>
      </c>
      <c r="M2">
        <f>age_moves!D95*pop_moves!$C$5*fuel_usdata!Q2</f>
        <v>2.406004271561307</v>
      </c>
      <c r="N2">
        <f>age_moves!D95*pop_moves!$C$5*fuel_usdata!R2</f>
        <v>107.54091113276486</v>
      </c>
      <c r="O2">
        <f>age_moves!D126*pop_moves!$C$6*fuel_usdata!P2</f>
        <v>0.41007053475409183</v>
      </c>
      <c r="P2">
        <f>age_moves!D126*pop_moves!$C$6*fuel_usdata!N2</f>
        <v>11.470712531700952</v>
      </c>
      <c r="Q2">
        <f>age_moves!D126*pop_moves!$C$6*fuel_usdata!M2</f>
        <v>3.3619228100355964E-4</v>
      </c>
      <c r="R2" s="5">
        <f>age_moves!D157*pop_moves!$C$7*fuel_usdata!P2</f>
        <v>2.1262157226999663</v>
      </c>
      <c r="S2" s="6">
        <f>age_moves!D157*pop_moves!$C$7*fuel_usdata!N2</f>
        <v>59.475644476869434</v>
      </c>
      <c r="T2" s="6">
        <f>age_moves!D157*pop_moves!$C$7*fuel_usdata!M2</f>
        <v>1.7431569770034565E-3</v>
      </c>
      <c r="U2" s="5">
        <f>age_moves!D188*pop_moves!$C$8*fuel_usdata!P2</f>
        <v>0.79553683742293813</v>
      </c>
      <c r="V2">
        <f>age_moves!D188*pop_moves!$C$8*fuel_usdata!N2</f>
        <v>22.253182311499845</v>
      </c>
      <c r="W2">
        <f>age_moves!D188*pop_moves!$C$8*fuel_usdata!M2</f>
        <v>6.5221302514690562E-4</v>
      </c>
      <c r="X2" s="5">
        <f>age_moves!D219*pop_moves!$C$9*fuel_usdata!P2</f>
        <v>3.4082193153673641</v>
      </c>
      <c r="Y2" s="5">
        <f>age_moves!D219*pop_moves!$C$9*fuel_usdata!N2</f>
        <v>95.336535298771693</v>
      </c>
      <c r="Z2" s="5">
        <f>age_moves!D219*pop_moves!$C$9*fuel_usdata!M2</f>
        <v>2.7941949705819749E-3</v>
      </c>
      <c r="AA2" s="5">
        <f>age_moves!D250*pop_moves!$C$10*fuel_usdata!P2</f>
        <v>7.9521575983555861</v>
      </c>
      <c r="AB2">
        <f>age_moves!D250*pop_moves!$C$10*fuel_usdata!N2</f>
        <v>222.44200957334979</v>
      </c>
      <c r="AC2">
        <f>age_moves!D250*pop_moves!$C$10*fuel_usdata!M2</f>
        <v>6.519497928555512E-3</v>
      </c>
      <c r="AD2" s="5">
        <f>age_moves!D281*pop_moves!$C$11*fuel_usdata!P2</f>
        <v>7.9521575983555861</v>
      </c>
      <c r="AE2">
        <f>age_moves!D281*pop_moves!$C$11*fuel_usdata!N2</f>
        <v>222.44200957334979</v>
      </c>
      <c r="AF2">
        <f>age_moves!D281*pop_moves!$C$11*fuel_usdata!M2</f>
        <v>6.519497928555512E-3</v>
      </c>
      <c r="AG2" s="5">
        <f>age_moves!D312*pop_moves!$C$12*fuel_usdata!P2</f>
        <v>3.4082193153673641</v>
      </c>
      <c r="AH2">
        <f>age_moves!D312*pop_moves!$C$12*fuel_usdata!N2</f>
        <v>95.336535298771693</v>
      </c>
      <c r="AI2">
        <f>age_moves!D312*pop_moves!$C$12*fuel_usdata!M2</f>
        <v>2.7941949705819749E-3</v>
      </c>
      <c r="AJ2" s="5">
        <f>age_moves!D343*pop_moves!$C$13*fuel_usdata!P2</f>
        <v>10.835818273005996</v>
      </c>
      <c r="AK2">
        <f>age_moves!D343*pop_moves!$C$13*fuel_usdata!N2</f>
        <v>303.10530974857807</v>
      </c>
      <c r="AL2">
        <f>age_moves!D343*pop_moves!$C$13*fuel_usdata!M2</f>
        <v>8.8836386743234227E-3</v>
      </c>
      <c r="AM2" s="5">
        <f>age_moves!D374*pop_moves!$C$14</f>
        <v>314.05439441468167</v>
      </c>
    </row>
    <row r="3" spans="1:39" ht="14.4" x14ac:dyDescent="0.3">
      <c r="A3">
        <f t="shared" ref="A3:A32" si="0">A2-1</f>
        <v>2018</v>
      </c>
      <c r="B3">
        <f>age_moves!D3*pop_moves!$C$2*fuel_usdata!V3</f>
        <v>109.12372379802591</v>
      </c>
      <c r="C3">
        <f>age_moves!D34*pop_moves!$C$3*fuel_usdata!T3</f>
        <v>8932.3022471754775</v>
      </c>
      <c r="D3">
        <f>age_moves!D34*pop_moves!$C$3*fuel_usdata!S3</f>
        <v>441.22678314667877</v>
      </c>
      <c r="E3">
        <f>age_moves!D34*pop_moves!$C$3*fuel_usdata!Q3</f>
        <v>6.052364544940227</v>
      </c>
      <c r="F3">
        <f>age_moves!D34*pop_moves!$C$3*fuel_usdata!R3</f>
        <v>270.52187951775585</v>
      </c>
      <c r="G3">
        <f>age_moves!D65*pop_moves!$C$4*fuel_usdata!T3</f>
        <v>3494.6151752233009</v>
      </c>
      <c r="H3">
        <f>age_moves!D65*pop_moves!$C$4*fuel_usdata!S3</f>
        <v>172.62266428421864</v>
      </c>
      <c r="I3">
        <f>age_moves!D65*pop_moves!$C$4*fuel_usdata!Q3</f>
        <v>2.3678872925980237</v>
      </c>
      <c r="J3">
        <f>age_moves!D65*pop_moves!$C$4*fuel_usdata!R3</f>
        <v>105.83720067148629</v>
      </c>
      <c r="K3">
        <f>age_moves!D96*pop_moves!$C$5*fuel_usdata!T3</f>
        <v>3480.6684889518842</v>
      </c>
      <c r="L3">
        <f>age_moves!D96*pop_moves!$C$5*fuel_usdata!S3</f>
        <v>171.93374318092313</v>
      </c>
      <c r="M3">
        <f>age_moves!D96*pop_moves!$C$5*fuel_usdata!Q3</f>
        <v>2.3584372731995851</v>
      </c>
      <c r="N3">
        <f>age_moves!D96*pop_moves!$C$5*fuel_usdata!R3</f>
        <v>105.41481418267473</v>
      </c>
      <c r="O3">
        <f>age_moves!D127*pop_moves!$C$6*fuel_usdata!P3</f>
        <v>0.38835488655818745</v>
      </c>
      <c r="P3">
        <f>age_moves!D127*pop_moves!$C$6*fuel_usdata!N3</f>
        <v>10.863270794771122</v>
      </c>
      <c r="Q3">
        <f>age_moves!D127*pop_moves!$C$6*fuel_usdata!M3</f>
        <v>3.1838892113809176E-4</v>
      </c>
      <c r="R3" s="5">
        <f>age_moves!D158*pop_moves!$C$7*fuel_usdata!P3</f>
        <v>2.0053959824258207</v>
      </c>
      <c r="S3" s="6">
        <f>age_moves!D158*pop_moves!$C$7*fuel_usdata!N3</f>
        <v>56.096010020395809</v>
      </c>
      <c r="T3" s="6">
        <f>age_moves!D158*pop_moves!$C$7*fuel_usdata!M3</f>
        <v>1.6441041052886417E-3</v>
      </c>
      <c r="U3" s="5">
        <f>age_moves!D189*pop_moves!$C$8*fuel_usdata!P3</f>
        <v>0.75136979400374382</v>
      </c>
      <c r="V3">
        <f>age_moves!D189*pop_moves!$C$8*fuel_usdata!N3</f>
        <v>21.017718127903862</v>
      </c>
      <c r="W3">
        <f>age_moves!D189*pop_moves!$C$8*fuel_usdata!M3</f>
        <v>6.1600311047652697E-4</v>
      </c>
      <c r="X3" s="5">
        <f>age_moves!D220*pop_moves!$C$9*fuel_usdata!P3</f>
        <v>3.2531972239942362</v>
      </c>
      <c r="Y3" s="5">
        <f>age_moves!D220*pop_moves!$C$9*fuel_usdata!N3</f>
        <v>91.000174366936946</v>
      </c>
      <c r="Z3" s="5">
        <f>age_moves!D220*pop_moves!$C$9*fuel_usdata!M3</f>
        <v>2.6671016388556965E-3</v>
      </c>
      <c r="AA3" s="5">
        <f>age_moves!D251*pop_moves!$C$10*fuel_usdata!P3</f>
        <v>7.5282281292329145</v>
      </c>
      <c r="AB3">
        <f>age_moves!D251*pop_moves!$C$10*fuel_usdata!N3</f>
        <v>210.58362751003273</v>
      </c>
      <c r="AC3">
        <f>age_moves!D251*pop_moves!$C$10*fuel_usdata!M3</f>
        <v>6.1719435369812781E-3</v>
      </c>
      <c r="AD3" s="5">
        <f>age_moves!D282*pop_moves!$C$11*fuel_usdata!P3</f>
        <v>7.528214931232597</v>
      </c>
      <c r="AE3">
        <f>age_moves!D282*pop_moves!$C$11*fuel_usdata!N3</f>
        <v>210.58325832850221</v>
      </c>
      <c r="AF3">
        <f>age_moves!D282*pop_moves!$C$11*fuel_usdata!M3</f>
        <v>6.1719327167309669E-3</v>
      </c>
      <c r="AG3" s="5">
        <f>age_moves!D313*pop_moves!$C$12*fuel_usdata!P3</f>
        <v>3.3066759072972127</v>
      </c>
      <c r="AH3">
        <f>age_moves!D313*pop_moves!$C$12*fuel_usdata!N3</f>
        <v>92.496108726400692</v>
      </c>
      <c r="AI3">
        <f>age_moves!D313*pop_moves!$C$12*fuel_usdata!M3</f>
        <v>2.7109456095898445E-3</v>
      </c>
      <c r="AJ3" s="5">
        <f>age_moves!D344*pop_moves!$C$13*fuel_usdata!P3</f>
        <v>10.234838326620727</v>
      </c>
      <c r="AK3">
        <f>age_moves!D344*pop_moves!$C$13*fuel_usdata!N3</f>
        <v>286.29437695030612</v>
      </c>
      <c r="AL3">
        <f>age_moves!D344*pop_moves!$C$13*fuel_usdata!M3</f>
        <v>8.3909311962457288E-3</v>
      </c>
      <c r="AM3" s="5">
        <f>age_moves!D375*pop_moves!$C$14</f>
        <v>295.74060179448696</v>
      </c>
    </row>
    <row r="4" spans="1:39" ht="14.4" x14ac:dyDescent="0.3">
      <c r="A4">
        <f t="shared" si="0"/>
        <v>2017</v>
      </c>
      <c r="B4">
        <f>age_moves!D4*pop_moves!$C$2*fuel_usdata!V4</f>
        <v>83.610675107493321</v>
      </c>
      <c r="C4">
        <f>age_moves!D35*pop_moves!$C$3*fuel_usdata!T4</f>
        <v>7841.40944518998</v>
      </c>
      <c r="D4">
        <f>age_moves!D35*pop_moves!$C$3*fuel_usdata!S4</f>
        <v>290.65917996464441</v>
      </c>
      <c r="E4">
        <f>age_moves!D35*pop_moves!$C$3*fuel_usdata!Q4</f>
        <v>13.732359697761344</v>
      </c>
      <c r="F4">
        <f>age_moves!D35*pop_moves!$C$3*fuel_usdata!R4</f>
        <v>211.77318921577483</v>
      </c>
      <c r="G4">
        <f>age_moves!D66*pop_moves!$C$4*fuel_usdata!T4</f>
        <v>4434.1450755558426</v>
      </c>
      <c r="H4">
        <f>age_moves!D66*pop_moves!$C$4*fuel_usdata!S4</f>
        <v>164.36139198112008</v>
      </c>
      <c r="I4">
        <f>age_moves!D66*pop_moves!$C$4*fuel_usdata!Q4</f>
        <v>7.7653482521489128</v>
      </c>
      <c r="J4">
        <f>age_moves!D66*pop_moves!$C$4*fuel_usdata!R4</f>
        <v>119.75309421852707</v>
      </c>
      <c r="K4">
        <f>age_moves!D97*pop_moves!$C$5*fuel_usdata!T4</f>
        <v>4399.0115364047188</v>
      </c>
      <c r="L4">
        <f>age_moves!D97*pop_moves!$C$5*fuel_usdata!S4</f>
        <v>163.05908966540747</v>
      </c>
      <c r="M4">
        <f>age_moves!D97*pop_moves!$C$5*fuel_usdata!Q4</f>
        <v>7.7038202321608011</v>
      </c>
      <c r="N4">
        <f>age_moves!D97*pop_moves!$C$5*fuel_usdata!R4</f>
        <v>118.80424163195094</v>
      </c>
      <c r="O4">
        <f>age_moves!D128*pop_moves!$C$6*fuel_usdata!P4</f>
        <v>0.54457939488461193</v>
      </c>
      <c r="P4">
        <f>age_moves!D128*pop_moves!$C$6*fuel_usdata!N4</f>
        <v>14.981967329463799</v>
      </c>
      <c r="Q4">
        <f>age_moves!D128*pop_moves!$C$6*fuel_usdata!M4</f>
        <v>6.5232109588893414E-4</v>
      </c>
      <c r="R4" s="5">
        <f>age_moves!D159*pop_moves!$C$7*fuel_usdata!P4</f>
        <v>3.2442028591743721</v>
      </c>
      <c r="S4" s="6">
        <f>age_moves!D159*pop_moves!$C$7*fuel_usdata!N4</f>
        <v>89.251524576323817</v>
      </c>
      <c r="T4" s="6">
        <f>age_moves!D159*pop_moves!$C$7*fuel_usdata!M4</f>
        <v>3.8860485436307112E-3</v>
      </c>
      <c r="U4" s="5">
        <f>age_moves!D190*pop_moves!$C$8*fuel_usdata!P4</f>
        <v>1.1222761543504658</v>
      </c>
      <c r="V4">
        <f>age_moves!D190*pop_moves!$C$8*fuel_usdata!N4</f>
        <v>30.875029127162556</v>
      </c>
      <c r="W4">
        <f>age_moves!D190*pop_moves!$C$8*fuel_usdata!M4</f>
        <v>1.3443116242968247E-3</v>
      </c>
      <c r="X4" s="5">
        <f>age_moves!D221*pop_moves!$C$9*fuel_usdata!P4</f>
        <v>1.7465402985979579</v>
      </c>
      <c r="Y4" s="5">
        <f>age_moves!D221*pop_moves!$C$9*fuel_usdata!N4</f>
        <v>48.049209975582826</v>
      </c>
      <c r="Z4" s="5">
        <f>age_moves!D221*pop_moves!$C$9*fuel_usdata!M4</f>
        <v>2.0920826096202331E-3</v>
      </c>
      <c r="AA4" s="5">
        <f>age_moves!D252*pop_moves!$C$10*fuel_usdata!P4</f>
        <v>8.2308243072825036</v>
      </c>
      <c r="AB4">
        <f>age_moves!D252*pop_moves!$C$10*fuel_usdata!N4</f>
        <v>226.43886644369152</v>
      </c>
      <c r="AC4">
        <f>age_moves!D252*pop_moves!$C$10*fuel_usdata!M4</f>
        <v>9.8592425321810777E-3</v>
      </c>
      <c r="AD4" s="5">
        <f>age_moves!D283*pop_moves!$C$11*fuel_usdata!P4</f>
        <v>8.2308174148568387</v>
      </c>
      <c r="AE4">
        <f>age_moves!D283*pop_moves!$C$11*fuel_usdata!N4</f>
        <v>226.43867682561731</v>
      </c>
      <c r="AF4">
        <f>age_moves!D283*pop_moves!$C$11*fuel_usdata!M4</f>
        <v>9.8592342761311715E-3</v>
      </c>
      <c r="AG4" s="5">
        <f>age_moves!D314*pop_moves!$C$12*fuel_usdata!P4</f>
        <v>0.94877405386153069</v>
      </c>
      <c r="AH4">
        <f>age_moves!D314*pop_moves!$C$12*fuel_usdata!N4</f>
        <v>26.101798950744762</v>
      </c>
      <c r="AI4">
        <f>age_moves!D314*pop_moves!$C$12*fuel_usdata!M4</f>
        <v>1.1364831948830472E-3</v>
      </c>
      <c r="AJ4" s="5">
        <f>age_moves!D345*pop_moves!$C$13*fuel_usdata!P4</f>
        <v>9.2961163863764273</v>
      </c>
      <c r="AK4">
        <f>age_moves!D345*pop_moves!$C$13*fuel_usdata!N4</f>
        <v>255.74620211455996</v>
      </c>
      <c r="AL4">
        <f>age_moves!D345*pop_moves!$C$13*fuel_usdata!M4</f>
        <v>1.1135296130616604E-2</v>
      </c>
      <c r="AM4" s="5">
        <f>age_moves!D376*pop_moves!$C$14</f>
        <v>344.18093517059924</v>
      </c>
    </row>
    <row r="5" spans="1:39" ht="14.4" x14ac:dyDescent="0.3">
      <c r="A5">
        <f t="shared" si="0"/>
        <v>2016</v>
      </c>
      <c r="B5">
        <f>age_moves!D5*pop_moves!$C$2*fuel_usdata!V5</f>
        <v>78.693368760700523</v>
      </c>
      <c r="C5">
        <f>age_moves!D36*pop_moves!$C$3*fuel_usdata!T5</f>
        <v>9026.921917125861</v>
      </c>
      <c r="D5">
        <f>age_moves!D36*pop_moves!$C$3*fuel_usdata!S5</f>
        <v>159.55991153338744</v>
      </c>
      <c r="E5">
        <f>age_moves!D36*pop_moves!$C$3*fuel_usdata!Q5</f>
        <v>26.224327848266334</v>
      </c>
      <c r="F5">
        <f>age_moves!D36*pop_moves!$C$3*fuel_usdata!R5</f>
        <v>161.58676208051858</v>
      </c>
      <c r="G5">
        <f>age_moves!D67*pop_moves!$C$4*fuel_usdata!T5</f>
        <v>4332.2598626129065</v>
      </c>
      <c r="H5">
        <f>age_moves!D67*pop_moves!$C$4*fuel_usdata!S5</f>
        <v>76.577044397239419</v>
      </c>
      <c r="I5">
        <f>age_moves!D67*pop_moves!$C$4*fuel_usdata!Q5</f>
        <v>12.58575226462348</v>
      </c>
      <c r="J5">
        <f>age_moves!D67*pop_moves!$C$4*fuel_usdata!R5</f>
        <v>77.549783870723985</v>
      </c>
      <c r="K5">
        <f>age_moves!D98*pop_moves!$C$5*fuel_usdata!T5</f>
        <v>4283.4666105625929</v>
      </c>
      <c r="L5">
        <f>age_moves!D98*pop_moves!$C$5*fuel_usdata!S5</f>
        <v>75.714574659265523</v>
      </c>
      <c r="M5">
        <f>age_moves!D98*pop_moves!$C$5*fuel_usdata!Q5</f>
        <v>12.44400181521249</v>
      </c>
      <c r="N5">
        <f>age_moves!D98*pop_moves!$C$5*fuel_usdata!R5</f>
        <v>76.676358390524513</v>
      </c>
      <c r="O5">
        <f>age_moves!D129*pop_moves!$C$6*fuel_usdata!P5</f>
        <v>0.73767829548105135</v>
      </c>
      <c r="P5">
        <f>age_moves!D129*pop_moves!$C$6*fuel_usdata!N5</f>
        <v>14.168332153090992</v>
      </c>
      <c r="Q5">
        <f>age_moves!D129*pop_moves!$C$6*fuel_usdata!M5</f>
        <v>8.285029290816243E-4</v>
      </c>
      <c r="R5" s="5">
        <f>age_moves!D160*pop_moves!$C$7*fuel_usdata!P5</f>
        <v>4.5251839658180231</v>
      </c>
      <c r="S5" s="6">
        <f>age_moves!D160*pop_moves!$C$7*fuel_usdata!N5</f>
        <v>86.913644978183044</v>
      </c>
      <c r="T5" s="6">
        <f>age_moves!D160*pop_moves!$C$7*fuel_usdata!M5</f>
        <v>5.0823349328294508E-3</v>
      </c>
      <c r="U5" s="5">
        <f>age_moves!D191*pop_moves!$C$8*fuel_usdata!P5</f>
        <v>1.4441151953719416</v>
      </c>
      <c r="V5">
        <f>age_moves!D191*pop_moves!$C$8*fuel_usdata!N5</f>
        <v>27.73662161499929</v>
      </c>
      <c r="W5">
        <f>age_moves!D191*pop_moves!$C$8*fuel_usdata!M5</f>
        <v>1.621917950719575E-3</v>
      </c>
      <c r="X5" s="5">
        <f>age_moves!D222*pop_moves!$C$9*fuel_usdata!P5</f>
        <v>2.5585691567084452</v>
      </c>
      <c r="Y5" s="5">
        <f>age_moves!D222*pop_moves!$C$9*fuel_usdata!N5</f>
        <v>49.141553805998264</v>
      </c>
      <c r="Z5" s="5">
        <f>age_moves!D222*pop_moves!$C$9*fuel_usdata!M5</f>
        <v>2.8735860246620185E-3</v>
      </c>
      <c r="AA5" s="5">
        <f>age_moves!D253*pop_moves!$C$10*fuel_usdata!P5</f>
        <v>10.92437495743698</v>
      </c>
      <c r="AB5">
        <f>age_moves!D253*pop_moves!$C$10*fuel_usdata!N5</f>
        <v>209.82069543057639</v>
      </c>
      <c r="AC5">
        <f>age_moves!D253*pop_moves!$C$10*fuel_usdata!M5</f>
        <v>1.2269408909096705E-2</v>
      </c>
      <c r="AD5" s="5">
        <f>age_moves!D284*pop_moves!$C$11*fuel_usdata!P5</f>
        <v>10.924366972430814</v>
      </c>
      <c r="AE5">
        <f>age_moves!D284*pop_moves!$C$11*fuel_usdata!N5</f>
        <v>209.82054206532177</v>
      </c>
      <c r="AF5">
        <f>age_moves!D284*pop_moves!$C$11*fuel_usdata!M5</f>
        <v>1.2269399940958374E-2</v>
      </c>
      <c r="AG5" s="5">
        <f>age_moves!D315*pop_moves!$C$12*fuel_usdata!P5</f>
        <v>1.3732486042743286</v>
      </c>
      <c r="AH5">
        <f>age_moves!D315*pop_moves!$C$12*fuel_usdata!N5</f>
        <v>26.375511484229481</v>
      </c>
      <c r="AI5">
        <f>age_moves!D315*pop_moves!$C$12*fuel_usdata!M5</f>
        <v>1.5423261033545735E-3</v>
      </c>
      <c r="AJ5" s="5">
        <f>age_moves!D346*pop_moves!$C$13*fuel_usdata!P5</f>
        <v>13.165062629078419</v>
      </c>
      <c r="AK5">
        <f>age_moves!D346*pop_moves!$C$13*fuel_usdata!N5</f>
        <v>252.85680938110195</v>
      </c>
      <c r="AL5">
        <f>age_moves!D346*pop_moves!$C$13*fuel_usdata!M5</f>
        <v>1.4785975155500118E-2</v>
      </c>
      <c r="AM5" s="5">
        <f>age_moves!D377*pop_moves!$C$14</f>
        <v>348.10309853504742</v>
      </c>
    </row>
    <row r="6" spans="1:39" ht="14.4" x14ac:dyDescent="0.3">
      <c r="A6">
        <f t="shared" si="0"/>
        <v>2015</v>
      </c>
      <c r="B6">
        <f>age_moves!D6*pop_moves!$C$2*fuel_usdata!V6</f>
        <v>74.173678871453333</v>
      </c>
      <c r="C6">
        <f>age_moves!D37*pop_moves!$C$3*fuel_usdata!T6</f>
        <v>9918.7326404400465</v>
      </c>
      <c r="D6">
        <f>age_moves!D37*pop_moves!$C$3*fuel_usdata!S6</f>
        <v>109.71511883106247</v>
      </c>
      <c r="E6">
        <f>age_moves!D37*pop_moves!$C$3*fuel_usdata!Q6</f>
        <v>32.595665013318879</v>
      </c>
      <c r="F6">
        <f>age_moves!D37*pop_moves!$C$3*fuel_usdata!R6</f>
        <v>100.82385823995529</v>
      </c>
      <c r="G6">
        <f>age_moves!D68*pop_moves!$C$4*fuel_usdata!T6</f>
        <v>4036.6607517322755</v>
      </c>
      <c r="H6">
        <f>age_moves!D68*pop_moves!$C$4*fuel_usdata!S6</f>
        <v>44.651139425948273</v>
      </c>
      <c r="I6">
        <f>age_moves!D68*pop_moves!$C$4*fuel_usdata!Q6</f>
        <v>13.265569947859767</v>
      </c>
      <c r="J6">
        <f>age_moves!D68*pop_moves!$C$4*fuel_usdata!R6</f>
        <v>41.032632509528966</v>
      </c>
      <c r="K6">
        <f>age_moves!D99*pop_moves!$C$5*fuel_usdata!T6</f>
        <v>3974.0100581367897</v>
      </c>
      <c r="L6">
        <f>age_moves!D99*pop_moves!$C$5*fuel_usdata!S6</f>
        <v>43.958134730504412</v>
      </c>
      <c r="M6">
        <f>age_moves!D99*pop_moves!$C$5*fuel_usdata!Q6</f>
        <v>13.059682654057285</v>
      </c>
      <c r="N6">
        <f>age_moves!D99*pop_moves!$C$5*fuel_usdata!R6</f>
        <v>40.395788582115074</v>
      </c>
      <c r="O6">
        <f>age_moves!D130*pop_moves!$C$6*fuel_usdata!P6</f>
        <v>0.66824686775130115</v>
      </c>
      <c r="P6">
        <f>age_moves!D130*pop_moves!$C$6*fuel_usdata!N6</f>
        <v>12.570876873858293</v>
      </c>
      <c r="Q6">
        <f>age_moves!D130*pop_moves!$C$6*fuel_usdata!M6</f>
        <v>1.1036281878634207E-3</v>
      </c>
      <c r="R6" s="5">
        <f>age_moves!D161*pop_moves!$C$7*fuel_usdata!P6</f>
        <v>3.9467327437082851</v>
      </c>
      <c r="S6" s="6">
        <f>age_moves!D161*pop_moves!$C$7*fuel_usdata!N6</f>
        <v>74.244854363681625</v>
      </c>
      <c r="T6" s="6">
        <f>age_moves!D161*pop_moves!$C$7*fuel_usdata!M6</f>
        <v>6.5181383050508428E-3</v>
      </c>
      <c r="U6" s="5">
        <f>age_moves!D192*pop_moves!$C$8*fuel_usdata!P6</f>
        <v>1.4445463693356431</v>
      </c>
      <c r="V6">
        <f>age_moves!D192*pop_moves!$C$8*fuel_usdata!N6</f>
        <v>27.174410272366046</v>
      </c>
      <c r="W6">
        <f>age_moves!D192*pop_moves!$C$8*fuel_usdata!M6</f>
        <v>2.3857082895716651E-3</v>
      </c>
      <c r="X6" s="5">
        <f>age_moves!D223*pop_moves!$C$9*fuel_usdata!P6</f>
        <v>3.1730819746917831</v>
      </c>
      <c r="Y6" s="5">
        <f>age_moves!D223*pop_moves!$C$9*fuel_usdata!N6</f>
        <v>59.691148196080519</v>
      </c>
      <c r="Z6" s="5">
        <f>age_moves!D223*pop_moves!$C$9*fuel_usdata!M6</f>
        <v>5.2404326584505091E-3</v>
      </c>
      <c r="AA6" s="5">
        <f>age_moves!D254*pop_moves!$C$10*fuel_usdata!P6</f>
        <v>10.984735026911236</v>
      </c>
      <c r="AB6">
        <f>age_moves!D254*pop_moves!$C$10*fuel_usdata!N6</f>
        <v>206.6418238216886</v>
      </c>
      <c r="AC6">
        <f>age_moves!D254*pop_moves!$C$10*fuel_usdata!M6</f>
        <v>1.8141593768639535E-2</v>
      </c>
      <c r="AD6" s="5">
        <f>age_moves!D285*pop_moves!$C$11*fuel_usdata!P6</f>
        <v>10.984723822754999</v>
      </c>
      <c r="AE6">
        <f>age_moves!D285*pop_moves!$C$11*fuel_usdata!N6</f>
        <v>206.64161305217311</v>
      </c>
      <c r="AF6">
        <f>age_moves!D285*pop_moves!$C$11*fuel_usdata!M6</f>
        <v>1.8141575264665567E-2</v>
      </c>
      <c r="AG6" s="5">
        <f>age_moves!D316*pop_moves!$C$12*fuel_usdata!P6</f>
        <v>1.4281727490888383</v>
      </c>
      <c r="AH6">
        <f>age_moves!D316*pop_moves!$C$12*fuel_usdata!N6</f>
        <v>26.866394217169965</v>
      </c>
      <c r="AI6">
        <f>age_moves!D316*pop_moves!$C$12*fuel_usdata!M6</f>
        <v>2.3586668027891634E-3</v>
      </c>
      <c r="AJ6" s="5">
        <f>age_moves!D347*pop_moves!$C$13*fuel_usdata!P6</f>
        <v>16.086708419764957</v>
      </c>
      <c r="AK6">
        <f>age_moves!D347*pop_moves!$C$13*fuel_usdata!N6</f>
        <v>302.61874856372049</v>
      </c>
      <c r="AL6">
        <f>age_moves!D347*pop_moves!$C$13*fuel_usdata!M6</f>
        <v>2.6567643963278213E-2</v>
      </c>
      <c r="AM6" s="5">
        <f>age_moves!D378*pop_moves!$C$14</f>
        <v>450.89165137678481</v>
      </c>
    </row>
    <row r="7" spans="1:39" ht="14.4" x14ac:dyDescent="0.3">
      <c r="A7">
        <f t="shared" si="0"/>
        <v>2014</v>
      </c>
      <c r="B7">
        <f>age_moves!D7*pop_moves!$C$2*fuel_usdata!V7</f>
        <v>69.556313851872176</v>
      </c>
      <c r="C7">
        <f>age_moves!D38*pop_moves!$C$3*fuel_usdata!T7</f>
        <v>10102.581844385686</v>
      </c>
      <c r="D7">
        <f>age_moves!D38*pop_moves!$C$3*fuel_usdata!S7</f>
        <v>96.63598851661142</v>
      </c>
      <c r="E7">
        <f>age_moves!D38*pop_moves!$C$3*fuel_usdata!Q7</f>
        <v>35.03721959338467</v>
      </c>
      <c r="F7">
        <f>age_moves!D38*pop_moves!$C$3*fuel_usdata!R7</f>
        <v>53.490155245900596</v>
      </c>
      <c r="G7">
        <f>age_moves!D69*pop_moves!$C$4*fuel_usdata!T7</f>
        <v>3532.9857364952559</v>
      </c>
      <c r="H7">
        <f>age_moves!D69*pop_moves!$C$4*fuel_usdata!S7</f>
        <v>33.794684796445523</v>
      </c>
      <c r="I7">
        <f>age_moves!D69*pop_moves!$C$4*fuel_usdata!Q7</f>
        <v>12.25290712578308</v>
      </c>
      <c r="J7">
        <f>age_moves!D69*pop_moves!$C$4*fuel_usdata!R7</f>
        <v>18.706104878695502</v>
      </c>
      <c r="K7">
        <f>age_moves!D100*pop_moves!$C$5*fuel_usdata!T7</f>
        <v>3460.9547741696538</v>
      </c>
      <c r="L7">
        <f>age_moves!D100*pop_moves!$C$5*fuel_usdata!S7</f>
        <v>33.105674466674657</v>
      </c>
      <c r="M7">
        <f>age_moves!D100*pop_moves!$C$5*fuel_usdata!Q7</f>
        <v>12.00309329765483</v>
      </c>
      <c r="N7">
        <f>age_moves!D100*pop_moves!$C$5*fuel_usdata!R7</f>
        <v>18.324722434419709</v>
      </c>
      <c r="O7">
        <f>age_moves!D131*pop_moves!$C$6*fuel_usdata!P7</f>
        <v>0.65645702712256315</v>
      </c>
      <c r="P7">
        <f>age_moves!D131*pop_moves!$C$6*fuel_usdata!N7</f>
        <v>11.782822510957146</v>
      </c>
      <c r="Q7">
        <f>age_moves!D131*pop_moves!$C$6*fuel_usdata!M7</f>
        <v>1.2052981481594602E-3</v>
      </c>
      <c r="R7" s="5">
        <f>age_moves!D162*pop_moves!$C$7*fuel_usdata!P7</f>
        <v>4.1838936368752817</v>
      </c>
      <c r="S7" s="6">
        <f>age_moves!D162*pop_moves!$C$7*fuel_usdata!N7</f>
        <v>75.097187007216377</v>
      </c>
      <c r="T7" s="6">
        <f>age_moves!D162*pop_moves!$C$7*fuel_usdata!M7</f>
        <v>7.6819030709841234E-3</v>
      </c>
      <c r="U7" s="5">
        <f>age_moves!D193*pop_moves!$C$8*fuel_usdata!P7</f>
        <v>1.4299793312099653</v>
      </c>
      <c r="V7">
        <f>age_moves!D193*pop_moves!$C$8*fuel_usdata!N7</f>
        <v>25.666863111876498</v>
      </c>
      <c r="W7">
        <f>age_moves!D193*pop_moves!$C$8*fuel_usdata!M7</f>
        <v>2.6255358212379691E-3</v>
      </c>
      <c r="X7" s="5">
        <f>age_moves!D224*pop_moves!$C$9*fuel_usdata!P7</f>
        <v>2.9434260221253163</v>
      </c>
      <c r="Y7" s="5">
        <f>age_moves!D224*pop_moves!$C$9*fuel_usdata!N7</f>
        <v>52.831891441326569</v>
      </c>
      <c r="Z7" s="5">
        <f>age_moves!D224*pop_moves!$C$9*fuel_usdata!M7</f>
        <v>5.4043231881645152E-3</v>
      </c>
      <c r="AA7" s="5">
        <f>age_moves!D255*pop_moves!$C$10*fuel_usdata!P7</f>
        <v>10.519175124683608</v>
      </c>
      <c r="AB7">
        <f>age_moves!D255*pop_moves!$C$10*fuel_usdata!N7</f>
        <v>188.809881431403</v>
      </c>
      <c r="AC7">
        <f>age_moves!D255*pop_moves!$C$10*fuel_usdata!M7</f>
        <v>1.9313895310894492E-2</v>
      </c>
      <c r="AD7" s="5">
        <f>age_moves!D286*pop_moves!$C$11*fuel_usdata!P7</f>
        <v>10.519168695399355</v>
      </c>
      <c r="AE7">
        <f>age_moves!D286*pop_moves!$C$11*fuel_usdata!N7</f>
        <v>188.80976603144217</v>
      </c>
      <c r="AF7">
        <f>age_moves!D286*pop_moves!$C$11*fuel_usdata!M7</f>
        <v>1.9313883506307011E-2</v>
      </c>
      <c r="AG7" s="5">
        <f>age_moves!D317*pop_moves!$C$12*fuel_usdata!P7</f>
        <v>1.390844069954899</v>
      </c>
      <c r="AH7">
        <f>age_moves!D317*pop_moves!$C$12*fuel_usdata!N7</f>
        <v>24.964419816677687</v>
      </c>
      <c r="AI7">
        <f>age_moves!D317*pop_moves!$C$12*fuel_usdata!M7</f>
        <v>2.5536809153270273E-3</v>
      </c>
      <c r="AJ7" s="5">
        <f>age_moves!D348*pop_moves!$C$13*fuel_usdata!P7</f>
        <v>15.008784796253465</v>
      </c>
      <c r="AK7">
        <f>age_moves!D348*pop_moves!$C$13*fuel_usdata!N7</f>
        <v>269.39440062752021</v>
      </c>
      <c r="AL7">
        <f>age_moves!D348*pop_moves!$C$13*fuel_usdata!M7</f>
        <v>2.7557113068530949E-2</v>
      </c>
      <c r="AM7" s="5">
        <f>age_moves!D379*pop_moves!$C$14</f>
        <v>395.16158968103861</v>
      </c>
    </row>
    <row r="8" spans="1:39" ht="14.4" x14ac:dyDescent="0.3">
      <c r="A8">
        <f t="shared" si="0"/>
        <v>2013</v>
      </c>
      <c r="B8">
        <f>age_moves!D8*pop_moves!$C$2*fuel_usdata!V8</f>
        <v>58.755861317836221</v>
      </c>
      <c r="C8">
        <f>age_moves!D39*pop_moves!$C$3*fuel_usdata!T8</f>
        <v>9389.1515900199211</v>
      </c>
      <c r="D8">
        <f>age_moves!D39*pop_moves!$C$3*fuel_usdata!S8</f>
        <v>77.02532896453809</v>
      </c>
      <c r="E8">
        <f>age_moves!D39*pop_moves!$C$3*fuel_usdata!Q8</f>
        <v>34.528067281556766</v>
      </c>
      <c r="F8">
        <f>age_moves!D39*pop_moves!$C$3*fuel_usdata!R8</f>
        <v>21.639427874637441</v>
      </c>
      <c r="G8">
        <f>age_moves!D70*pop_moves!$C$4*fuel_usdata!T8</f>
        <v>2440.9912432079109</v>
      </c>
      <c r="H8">
        <f>age_moves!D70*pop_moves!$C$4*fuel_usdata!S8</f>
        <v>20.025041848029979</v>
      </c>
      <c r="I8">
        <f>age_moves!D70*pop_moves!$C$4*fuel_usdata!Q8</f>
        <v>8.9766055080802918</v>
      </c>
      <c r="J8">
        <f>age_moves!D70*pop_moves!$C$4*fuel_usdata!R8</f>
        <v>5.6258175665376706</v>
      </c>
      <c r="K8">
        <f>age_moves!D101*pop_moves!$C$5*fuel_usdata!T8</f>
        <v>6017.9354561516166</v>
      </c>
      <c r="L8">
        <f>age_moves!D101*pop_moves!$C$5*fuel_usdata!S8</f>
        <v>49.36904615430246</v>
      </c>
      <c r="M8">
        <f>age_moves!D101*pop_moves!$C$5*fuel_usdata!Q8</f>
        <v>22.130613009479397</v>
      </c>
      <c r="N8">
        <f>age_moves!D101*pop_moves!$C$5*fuel_usdata!R8</f>
        <v>13.869696213663962</v>
      </c>
      <c r="O8">
        <f>age_moves!D132*pop_moves!$C$6*fuel_usdata!P8</f>
        <v>0.44388317803587196</v>
      </c>
      <c r="P8">
        <f>age_moves!D132*pop_moves!$C$6*fuel_usdata!N8</f>
        <v>7.3982886606564566</v>
      </c>
      <c r="Q8">
        <f>age_moves!D132*pop_moves!$C$6*fuel_usdata!M8</f>
        <v>8.1586174127411834E-4</v>
      </c>
      <c r="R8" s="5">
        <f>age_moves!D163*pop_moves!$C$7*fuel_usdata!P8</f>
        <v>3.3579335662354515</v>
      </c>
      <c r="S8" s="6">
        <f>age_moves!D163*pop_moves!$C$7*fuel_usdata!N8</f>
        <v>55.967342435107504</v>
      </c>
      <c r="T8" s="6">
        <f>age_moves!D163*pop_moves!$C$7*fuel_usdata!M8</f>
        <v>6.171915634546229E-3</v>
      </c>
      <c r="U8" s="5">
        <f>age_moves!D194*pop_moves!$C$8*fuel_usdata!P8</f>
        <v>0.84568775415361752</v>
      </c>
      <c r="V8">
        <f>age_moves!D194*pop_moves!$C$8*fuel_usdata!N8</f>
        <v>14.095244946419459</v>
      </c>
      <c r="W8">
        <f>age_moves!D194*pop_moves!$C$8*fuel_usdata!M8</f>
        <v>1.5543825894258378E-3</v>
      </c>
      <c r="X8" s="5">
        <f>age_moves!D225*pop_moves!$C$9*fuel_usdata!P8</f>
        <v>2.7641223302483411</v>
      </c>
      <c r="Y8" s="5">
        <f>age_moves!D225*pop_moves!$C$9*fuel_usdata!N8</f>
        <v>46.070173199694842</v>
      </c>
      <c r="Z8" s="5">
        <f>age_moves!D225*pop_moves!$C$9*fuel_usdata!M8</f>
        <v>5.0804846163123533E-3</v>
      </c>
      <c r="AA8" s="5">
        <f>age_moves!D256*pop_moves!$C$10*fuel_usdata!P8</f>
        <v>6.4846588553124391</v>
      </c>
      <c r="AB8">
        <f>age_moves!D256*pop_moves!$C$10*fuel_usdata!N8</f>
        <v>108.08109081711228</v>
      </c>
      <c r="AC8">
        <f>age_moves!D256*pop_moves!$C$10*fuel_usdata!M8</f>
        <v>1.1918868132543389E-2</v>
      </c>
      <c r="AD8" s="5">
        <f>age_moves!D287*pop_moves!$C$11*fuel_usdata!P8</f>
        <v>6.4846650152231984</v>
      </c>
      <c r="AE8">
        <f>age_moves!D287*pop_moves!$C$11*fuel_usdata!N8</f>
        <v>108.08119348556239</v>
      </c>
      <c r="AF8">
        <f>age_moves!D287*pop_moves!$C$11*fuel_usdata!M8</f>
        <v>1.1918879454521258E-2</v>
      </c>
      <c r="AG8" s="5">
        <f>age_moves!D318*pop_moves!$C$12*fuel_usdata!P8</f>
        <v>1.8137854794903736</v>
      </c>
      <c r="AH8">
        <f>age_moves!D318*pop_moves!$C$12*fuel_usdata!N8</f>
        <v>30.230721076554357</v>
      </c>
      <c r="AI8">
        <f>age_moves!D318*pop_moves!$C$12*fuel_usdata!M8</f>
        <v>3.333755935835756E-3</v>
      </c>
      <c r="AJ8" s="5">
        <f>age_moves!D349*pop_moves!$C$13*fuel_usdata!P8</f>
        <v>14.356556787247184</v>
      </c>
      <c r="AK8">
        <f>age_moves!D349*pop_moves!$C$13*fuel_usdata!N8</f>
        <v>239.28356950841186</v>
      </c>
      <c r="AL8">
        <f>age_moves!D349*pop_moves!$C$13*fuel_usdata!M8</f>
        <v>2.6387495626603082E-2</v>
      </c>
      <c r="AM8" s="5">
        <f>age_moves!D380*pop_moves!$C$14</f>
        <v>286.22597759358479</v>
      </c>
    </row>
    <row r="9" spans="1:39" ht="14.4" x14ac:dyDescent="0.3">
      <c r="A9">
        <f t="shared" si="0"/>
        <v>2012</v>
      </c>
      <c r="B9">
        <f>age_moves!D9*pop_moves!$C$2*fuel_usdata!V9</f>
        <v>61.381773677517508</v>
      </c>
      <c r="C9">
        <f>age_moves!D40*pop_moves!$C$3*fuel_usdata!T9</f>
        <v>8365.7589985021204</v>
      </c>
      <c r="D9">
        <f>age_moves!D40*pop_moves!$C$3*fuel_usdata!S9</f>
        <v>64.301126328288078</v>
      </c>
      <c r="E9">
        <f>age_moves!D40*pop_moves!$C$3*fuel_usdata!Q9</f>
        <v>33.062879123357</v>
      </c>
      <c r="F9">
        <f>age_moves!D40*pop_moves!$C$3*fuel_usdata!R9</f>
        <v>9.3426641838199647</v>
      </c>
      <c r="G9">
        <f>age_moves!D71*pop_moves!$C$4*fuel_usdata!T9</f>
        <v>2235.4619396978114</v>
      </c>
      <c r="H9">
        <f>age_moves!D71*pop_moves!$C$4*fuel_usdata!S9</f>
        <v>17.182268890644096</v>
      </c>
      <c r="I9">
        <f>age_moves!D71*pop_moves!$C$4*fuel_usdata!Q9</f>
        <v>8.8349195703973251</v>
      </c>
      <c r="J9">
        <f>age_moves!D71*pop_moves!$C$4*fuel_usdata!R9</f>
        <v>2.4965063184400744</v>
      </c>
      <c r="K9">
        <f>age_moves!D102*pop_moves!$C$5*fuel_usdata!T9</f>
        <v>4147.2816923737018</v>
      </c>
      <c r="L9">
        <f>age_moves!D102*pop_moves!$C$5*fuel_usdata!S9</f>
        <v>31.876950324299997</v>
      </c>
      <c r="M9">
        <f>age_moves!D102*pop_moves!$C$5*fuel_usdata!Q9</f>
        <v>16.390751073514611</v>
      </c>
      <c r="N9">
        <f>age_moves!D102*pop_moves!$C$5*fuel_usdata!R9</f>
        <v>4.6315773780346268</v>
      </c>
      <c r="O9">
        <f>age_moves!D133*pop_moves!$C$6*fuel_usdata!P9</f>
        <v>0.41138488878431906</v>
      </c>
      <c r="P9">
        <f>age_moves!D133*pop_moves!$C$6*fuel_usdata!N9</f>
        <v>6.4296519316556635</v>
      </c>
      <c r="Q9">
        <f>age_moves!D133*pop_moves!$C$6*fuel_usdata!M9</f>
        <v>8.4909161771789285E-4</v>
      </c>
      <c r="R9" s="5">
        <f>age_moves!D164*pop_moves!$C$7*fuel_usdata!P9</f>
        <v>3.865723761777609</v>
      </c>
      <c r="S9" s="6">
        <f>age_moves!D164*pop_moves!$C$7*fuel_usdata!N9</f>
        <v>60.418500848706955</v>
      </c>
      <c r="T9" s="6">
        <f>age_moves!D164*pop_moves!$C$7*fuel_usdata!M9</f>
        <v>7.9787900139888738E-3</v>
      </c>
      <c r="U9" s="5">
        <f>age_moves!D195*pop_moves!$C$8*fuel_usdata!P9</f>
        <v>0.90830954913373607</v>
      </c>
      <c r="V9">
        <f>age_moves!D195*pop_moves!$C$8*fuel_usdata!N9</f>
        <v>14.196229386030915</v>
      </c>
      <c r="W9">
        <f>age_moves!D195*pop_moves!$C$8*fuel_usdata!M9</f>
        <v>1.8747359115247389E-3</v>
      </c>
      <c r="X9" s="5">
        <f>age_moves!D226*pop_moves!$C$9*fuel_usdata!P9</f>
        <v>2.9329455452156377</v>
      </c>
      <c r="Y9" s="5">
        <f>age_moves!D226*pop_moves!$C$9*fuel_usdata!N9</f>
        <v>45.839843670396405</v>
      </c>
      <c r="Z9" s="5">
        <f>age_moves!D226*pop_moves!$C$9*fuel_usdata!M9</f>
        <v>6.0535511769156608E-3</v>
      </c>
      <c r="AA9" s="5">
        <f>age_moves!D257*pop_moves!$C$10*fuel_usdata!P9</f>
        <v>9.2100518456427594</v>
      </c>
      <c r="AB9">
        <f>age_moves!D257*pop_moves!$C$10*fuel_usdata!N9</f>
        <v>143.94653098459406</v>
      </c>
      <c r="AC9">
        <f>age_moves!D257*pop_moves!$C$10*fuel_usdata!M9</f>
        <v>1.9009394934247182E-2</v>
      </c>
      <c r="AD9" s="5">
        <f>age_moves!D288*pop_moves!$C$11*fuel_usdata!P9</f>
        <v>9.2100612022048196</v>
      </c>
      <c r="AE9">
        <f>age_moves!D288*pop_moves!$C$11*fuel_usdata!N9</f>
        <v>143.94667722097503</v>
      </c>
      <c r="AF9">
        <f>age_moves!D288*pop_moves!$C$11*fuel_usdata!M9</f>
        <v>1.9009414246036777E-2</v>
      </c>
      <c r="AG9" s="5">
        <f>age_moves!D319*pop_moves!$C$12*fuel_usdata!P9</f>
        <v>0.99971958658391058</v>
      </c>
      <c r="AH9">
        <f>age_moves!D319*pop_moves!$C$12*fuel_usdata!N9</f>
        <v>15.624902971006392</v>
      </c>
      <c r="AI9">
        <f>age_moves!D319*pop_moves!$C$12*fuel_usdata!M9</f>
        <v>2.0634047194714356E-3</v>
      </c>
      <c r="AJ9" s="5">
        <f>age_moves!D350*pop_moves!$C$13*fuel_usdata!P9</f>
        <v>14.195627250106661</v>
      </c>
      <c r="AK9">
        <f>age_moves!D350*pop_moves!$C$13*fuel_usdata!N9</f>
        <v>221.86751302273683</v>
      </c>
      <c r="AL9">
        <f>age_moves!D350*pop_moves!$C$13*fuel_usdata!M9</f>
        <v>2.9299540247898166E-2</v>
      </c>
      <c r="AM9" s="5">
        <f>age_moves!D381*pop_moves!$C$14</f>
        <v>289.46987042682542</v>
      </c>
    </row>
    <row r="10" spans="1:39" ht="14.4" x14ac:dyDescent="0.3">
      <c r="A10">
        <f t="shared" si="0"/>
        <v>2011</v>
      </c>
      <c r="B10">
        <f>age_moves!D10*pop_moves!$C$2*fuel_usdata!V10</f>
        <v>42.321208729596627</v>
      </c>
      <c r="C10">
        <f>age_moves!D41*pop_moves!$C$3*fuel_usdata!T10</f>
        <v>6338.0942955032315</v>
      </c>
      <c r="D10">
        <f>age_moves!D41*pop_moves!$C$3*fuel_usdata!S10</f>
        <v>40.219150429378558</v>
      </c>
      <c r="E10">
        <f>age_moves!D41*pop_moves!$C$3*fuel_usdata!Q10</f>
        <v>28.051477147417671</v>
      </c>
      <c r="F10">
        <f>age_moves!D41*pop_moves!$C$3*fuel_usdata!R10</f>
        <v>3.6736605196845251</v>
      </c>
      <c r="G10">
        <f>age_moves!D72*pop_moves!$C$4*fuel_usdata!T10</f>
        <v>2322.5295552364314</v>
      </c>
      <c r="H10">
        <f>age_moves!D72*pop_moves!$C$4*fuel_usdata!S10</f>
        <v>14.737894578975357</v>
      </c>
      <c r="I10">
        <f>age_moves!D72*pop_moves!$C$4*fuel_usdata!Q10</f>
        <v>10.279175680478588</v>
      </c>
      <c r="J10">
        <f>age_moves!D72*pop_moves!$C$4*fuel_usdata!R10</f>
        <v>1.3461751648166509</v>
      </c>
      <c r="K10">
        <f>age_moves!D103*pop_moves!$C$5*fuel_usdata!T10</f>
        <v>3246.9564151163572</v>
      </c>
      <c r="L10">
        <f>age_moves!D103*pop_moves!$C$5*fuel_usdata!S10</f>
        <v>20.603957973590219</v>
      </c>
      <c r="M10">
        <f>age_moves!D103*pop_moves!$C$5*fuel_usdata!Q10</f>
        <v>14.37055358136889</v>
      </c>
      <c r="N10">
        <f>age_moves!D103*pop_moves!$C$5*fuel_usdata!R10</f>
        <v>1.881987713532792</v>
      </c>
      <c r="O10">
        <f>age_moves!D134*pop_moves!$C$6*fuel_usdata!P10</f>
        <v>0.37454660614411694</v>
      </c>
      <c r="P10">
        <f>age_moves!D134*pop_moves!$C$6*fuel_usdata!N10</f>
        <v>5.6267171536395297</v>
      </c>
      <c r="Q10">
        <f>age_moves!D134*pop_moves!$C$6*fuel_usdata!M10</f>
        <v>9.096958859759961E-4</v>
      </c>
      <c r="R10" s="5">
        <f>age_moves!D165*pop_moves!$C$7*fuel_usdata!P10</f>
        <v>3.1568438554978231</v>
      </c>
      <c r="S10" s="6">
        <f>age_moves!D165*pop_moves!$C$7*fuel_usdata!N10</f>
        <v>47.4244518084259</v>
      </c>
      <c r="T10" s="6">
        <f>age_moves!D165*pop_moves!$C$7*fuel_usdata!M10</f>
        <v>7.667317820816086E-3</v>
      </c>
      <c r="U10" s="5">
        <f>age_moves!D196*pop_moves!$C$8*fuel_usdata!P10</f>
        <v>0.9513830537629725</v>
      </c>
      <c r="V10">
        <f>age_moves!D196*pop_moves!$C$8*fuel_usdata!N10</f>
        <v>14.292382471169159</v>
      </c>
      <c r="W10">
        <f>age_moves!D196*pop_moves!$C$8*fuel_usdata!M10</f>
        <v>2.3107117667018539E-3</v>
      </c>
      <c r="X10" s="5">
        <f>age_moves!D227*pop_moves!$C$9*fuel_usdata!P10</f>
        <v>2.239393682974518</v>
      </c>
      <c r="Y10" s="5">
        <f>age_moves!D227*pop_moves!$C$9*fuel_usdata!N10</f>
        <v>33.64183426854057</v>
      </c>
      <c r="Z10" s="5">
        <f>age_moves!D227*pop_moves!$C$9*fuel_usdata!M10</f>
        <v>5.4390219723381974E-3</v>
      </c>
      <c r="AA10" s="5">
        <f>age_moves!D258*pop_moves!$C$10*fuel_usdata!P10</f>
        <v>7.0647359942053924</v>
      </c>
      <c r="AB10">
        <f>age_moves!D258*pop_moves!$C$10*fuel_usdata!N10</f>
        <v>106.13170845081618</v>
      </c>
      <c r="AC10">
        <f>age_moves!D258*pop_moves!$C$10*fuel_usdata!M10</f>
        <v>1.7158775874643258E-2</v>
      </c>
      <c r="AD10" s="5">
        <f>age_moves!D289*pop_moves!$C$11*fuel_usdata!P10</f>
        <v>7.0647446584357709</v>
      </c>
      <c r="AE10">
        <f>age_moves!D289*pop_moves!$C$11*fuel_usdata!N10</f>
        <v>106.13183861131662</v>
      </c>
      <c r="AF10">
        <f>age_moves!D289*pop_moves!$C$11*fuel_usdata!M10</f>
        <v>1.7158796918258664E-2</v>
      </c>
      <c r="AG10" s="5">
        <f>age_moves!D320*pop_moves!$C$12*fuel_usdata!P10</f>
        <v>1.9541549284174704</v>
      </c>
      <c r="AH10">
        <f>age_moves!D320*pop_moves!$C$12*fuel_usdata!N10</f>
        <v>29.3567659570916</v>
      </c>
      <c r="AI10">
        <f>age_moves!D320*pop_moves!$C$12*fuel_usdata!M10</f>
        <v>4.7462363021841848E-3</v>
      </c>
      <c r="AJ10" s="5">
        <f>age_moves!D351*pop_moves!$C$13*fuel_usdata!P10</f>
        <v>7.4243465910210755</v>
      </c>
      <c r="AK10">
        <f>age_moves!D351*pop_moves!$C$13*fuel_usdata!N10</f>
        <v>111.53404578491762</v>
      </c>
      <c r="AL10">
        <f>age_moves!D351*pop_moves!$C$13*fuel_usdata!M10</f>
        <v>1.8032195297247037E-2</v>
      </c>
      <c r="AM10" s="5">
        <f>age_moves!D382*pop_moves!$C$14</f>
        <v>152.19473855564144</v>
      </c>
    </row>
    <row r="11" spans="1:39" ht="14.4" x14ac:dyDescent="0.3">
      <c r="A11">
        <f t="shared" si="0"/>
        <v>2010</v>
      </c>
      <c r="B11">
        <f>age_moves!D11*pop_moves!$C$2*fuel_usdata!V11</f>
        <v>32.673287227712564</v>
      </c>
      <c r="C11">
        <f>age_moves!D42*pop_moves!$C$3*fuel_usdata!T11</f>
        <v>6445.8767867554479</v>
      </c>
      <c r="D11">
        <f>age_moves!D42*pop_moves!$C$3*fuel_usdata!S11</f>
        <v>36.188937368301772</v>
      </c>
      <c r="E11">
        <f>age_moves!D42*pop_moves!$C$3*fuel_usdata!Q11</f>
        <v>29.612115064597699</v>
      </c>
      <c r="F11">
        <f>age_moves!D42*pop_moves!$C$3*fuel_usdata!R11</f>
        <v>1.5101522095027653</v>
      </c>
      <c r="G11">
        <f>age_moves!D73*pop_moves!$C$4*fuel_usdata!T11</f>
        <v>1865.3750858060887</v>
      </c>
      <c r="H11">
        <f>age_moves!D73*pop_moves!$C$4*fuel_usdata!S11</f>
        <v>10.472732318950579</v>
      </c>
      <c r="I11">
        <f>age_moves!D73*pop_moves!$C$4*fuel_usdata!Q11</f>
        <v>8.5694628530632784</v>
      </c>
      <c r="J11">
        <f>age_moves!D73*pop_moves!$C$4*fuel_usdata!R11</f>
        <v>0.43702360447994554</v>
      </c>
      <c r="K11">
        <f>age_moves!D104*pop_moves!$C$5*fuel_usdata!T11</f>
        <v>2039.325329863952</v>
      </c>
      <c r="L11">
        <f>age_moves!D104*pop_moves!$C$5*fuel_usdata!S11</f>
        <v>11.449337161963637</v>
      </c>
      <c r="M11">
        <f>age_moves!D104*pop_moves!$C$5*fuel_usdata!Q11</f>
        <v>9.3685837194658603</v>
      </c>
      <c r="N11">
        <f>age_moves!D104*pop_moves!$C$5*fuel_usdata!R11</f>
        <v>0.47777699677985547</v>
      </c>
      <c r="O11">
        <f>age_moves!D135*pop_moves!$C$6*fuel_usdata!P11</f>
        <v>0.42987729357924948</v>
      </c>
      <c r="P11">
        <f>age_moves!D135*pop_moves!$C$6*fuel_usdata!N11</f>
        <v>5.9821129392567673</v>
      </c>
      <c r="Q11">
        <f>age_moves!D135*pop_moves!$C$6*fuel_usdata!M11</f>
        <v>7.5910605493375314E-4</v>
      </c>
      <c r="R11" s="5">
        <f>age_moves!D166*pop_moves!$C$7*fuel_usdata!P11</f>
        <v>4.3341579174575617</v>
      </c>
      <c r="S11" s="6">
        <f>age_moves!D166*pop_moves!$C$7*fuel_usdata!N11</f>
        <v>60.31354190152225</v>
      </c>
      <c r="T11" s="6">
        <f>age_moves!D166*pop_moves!$C$7*fuel_usdata!M11</f>
        <v>7.6535457148414416E-3</v>
      </c>
      <c r="U11" s="5">
        <f>age_moves!D197*pop_moves!$C$8*fuel_usdata!P11</f>
        <v>0.92507522593386315</v>
      </c>
      <c r="V11">
        <f>age_moves!D197*pop_moves!$C$8*fuel_usdata!N11</f>
        <v>12.873218849891741</v>
      </c>
      <c r="W11">
        <f>age_moves!D197*pop_moves!$C$8*fuel_usdata!M11</f>
        <v>1.6335596593825359E-3</v>
      </c>
      <c r="X11" s="5">
        <f>age_moves!D228*pop_moves!$C$9*fuel_usdata!P11</f>
        <v>1.7529867980209042</v>
      </c>
      <c r="Y11" s="5">
        <f>age_moves!D228*pop_moves!$C$9*fuel_usdata!N11</f>
        <v>24.394321736497819</v>
      </c>
      <c r="Z11" s="5">
        <f>age_moves!D228*pop_moves!$C$9*fuel_usdata!M11</f>
        <v>3.0955412450769056E-3</v>
      </c>
      <c r="AA11" s="5">
        <f>age_moves!D259*pop_moves!$C$10*fuel_usdata!P11</f>
        <v>3.7534530655910774</v>
      </c>
      <c r="AB11">
        <f>age_moves!D259*pop_moves!$C$10*fuel_usdata!N11</f>
        <v>52.232533529771011</v>
      </c>
      <c r="AC11">
        <f>age_moves!D259*pop_moves!$C$10*fuel_usdata!M11</f>
        <v>6.6280982772461113E-3</v>
      </c>
      <c r="AD11" s="5">
        <f>age_moves!D290*pop_moves!$C$11*fuel_usdata!P11</f>
        <v>3.7534545591808572</v>
      </c>
      <c r="AE11">
        <f>age_moves!D290*pop_moves!$C$11*fuel_usdata!N11</f>
        <v>52.232554314359724</v>
      </c>
      <c r="AF11">
        <f>age_moves!D290*pop_moves!$C$11*fuel_usdata!M11</f>
        <v>6.6281009147267653E-3</v>
      </c>
      <c r="AG11" s="5">
        <f>age_moves!D321*pop_moves!$C$12*fuel_usdata!P11</f>
        <v>0.35316575096978436</v>
      </c>
      <c r="AH11">
        <f>age_moves!D321*pop_moves!$C$12*fuel_usdata!N11</f>
        <v>4.9146057261784639</v>
      </c>
      <c r="AI11">
        <f>age_moves!D321*pop_moves!$C$12*fuel_usdata!M11</f>
        <v>6.2364368614171951E-4</v>
      </c>
      <c r="AJ11" s="5">
        <f>age_moves!D352*pop_moves!$C$13*fuel_usdata!P11</f>
        <v>6.112515453038629</v>
      </c>
      <c r="AK11">
        <f>age_moves!D352*pop_moves!$C$13*fuel_usdata!N11</f>
        <v>85.060919311590226</v>
      </c>
      <c r="AL11">
        <f>age_moves!D352*pop_moves!$C$13*fuel_usdata!M11</f>
        <v>1.0793888303901182E-2</v>
      </c>
      <c r="AM11" s="5">
        <f>age_moves!D383*pop_moves!$C$14</f>
        <v>123.95102973991807</v>
      </c>
    </row>
    <row r="12" spans="1:39" ht="14.4" x14ac:dyDescent="0.3">
      <c r="A12">
        <f t="shared" si="0"/>
        <v>2009</v>
      </c>
      <c r="B12">
        <f>age_moves!D12*pop_moves!$C$2*fuel_usdata!V12</f>
        <v>71.983070122859303</v>
      </c>
      <c r="C12">
        <f>age_moves!D43*pop_moves!$C$3*fuel_usdata!T12</f>
        <v>5744.3976472548102</v>
      </c>
      <c r="D12">
        <f>age_moves!D43*pop_moves!$C$3*fuel_usdata!S12</f>
        <v>26.509713456556941</v>
      </c>
      <c r="E12">
        <f>age_moves!D43*pop_moves!$C$3*fuel_usdata!Q12</f>
        <v>26.911680301993744</v>
      </c>
      <c r="F12">
        <f>age_moves!D43*pop_moves!$C$3*fuel_usdata!R12</f>
        <v>0.43211435884455973</v>
      </c>
      <c r="G12">
        <f>age_moves!D74*pop_moves!$C$4*fuel_usdata!T12</f>
        <v>1394.7623746222844</v>
      </c>
      <c r="H12">
        <f>age_moves!D74*pop_moves!$C$4*fuel_usdata!S12</f>
        <v>6.4366628429516108</v>
      </c>
      <c r="I12">
        <f>age_moves!D74*pop_moves!$C$4*fuel_usdata!Q12</f>
        <v>6.5342619762791569</v>
      </c>
      <c r="J12">
        <f>age_moves!D74*pop_moves!$C$4*fuel_usdata!R12</f>
        <v>0.10491906832711118</v>
      </c>
      <c r="K12">
        <f>age_moves!D105*pop_moves!$C$5*fuel_usdata!T12</f>
        <v>1499.8912541988234</v>
      </c>
      <c r="L12">
        <f>age_moves!D105*pop_moves!$C$5*fuel_usdata!S12</f>
        <v>6.9218201465924505</v>
      </c>
      <c r="M12">
        <f>age_moves!D105*pop_moves!$C$5*fuel_usdata!Q12</f>
        <v>7.0267757212185691</v>
      </c>
      <c r="N12">
        <f>age_moves!D105*pop_moves!$C$5*fuel_usdata!R12</f>
        <v>0.11282724272307634</v>
      </c>
      <c r="O12">
        <f>age_moves!D136*pop_moves!$C$6*fuel_usdata!P12</f>
        <v>0.52622529883952218</v>
      </c>
      <c r="P12">
        <f>age_moves!D136*pop_moves!$C$6*fuel_usdata!N12</f>
        <v>6.6433034809739624</v>
      </c>
      <c r="Q12">
        <f>age_moves!D136*pop_moves!$C$6*fuel_usdata!M12</f>
        <v>7.4276648937544312E-4</v>
      </c>
      <c r="R12" s="5">
        <f>age_moves!D167*pop_moves!$C$7*fuel_usdata!P12</f>
        <v>4.5566716308277337</v>
      </c>
      <c r="S12" s="6">
        <f>age_moves!D167*pop_moves!$C$7*fuel_usdata!N12</f>
        <v>57.525460242010801</v>
      </c>
      <c r="T12" s="6">
        <f>age_moves!D167*pop_moves!$C$7*fuel_usdata!M12</f>
        <v>6.431737504697093E-3</v>
      </c>
      <c r="U12" s="5">
        <f>age_moves!D198*pop_moves!$C$8*fuel_usdata!P12</f>
        <v>1.2642605281291115</v>
      </c>
      <c r="V12">
        <f>age_moves!D198*pop_moves!$C$8*fuel_usdata!N12</f>
        <v>15.960590237489564</v>
      </c>
      <c r="W12">
        <f>age_moves!D198*pop_moves!$C$8*fuel_usdata!M12</f>
        <v>1.7845024863025005E-3</v>
      </c>
      <c r="X12" s="5">
        <f>age_moves!D229*pop_moves!$C$9*fuel_usdata!P12</f>
        <v>3.493044576524666</v>
      </c>
      <c r="Y12" s="5">
        <f>age_moves!D229*pop_moves!$C$9*fuel_usdata!N12</f>
        <v>44.097756693944596</v>
      </c>
      <c r="Z12" s="5">
        <f>age_moves!D229*pop_moves!$C$9*fuel_usdata!M12</f>
        <v>4.9304289684642885E-3</v>
      </c>
      <c r="AA12" s="5">
        <f>age_moves!D260*pop_moves!$C$10*fuel_usdata!P12</f>
        <v>5.349689230401963</v>
      </c>
      <c r="AB12">
        <f>age_moves!D260*pop_moves!$C$10*fuel_usdata!N12</f>
        <v>67.536869027075127</v>
      </c>
      <c r="AC12">
        <f>age_moves!D260*pop_moves!$C$10*fuel_usdata!M12</f>
        <v>7.551081062955628E-3</v>
      </c>
      <c r="AD12" s="5">
        <f>age_moves!D291*pop_moves!$C$11*fuel_usdata!P12</f>
        <v>5.3496926283911126</v>
      </c>
      <c r="AE12">
        <f>age_moves!D291*pop_moves!$C$11*fuel_usdata!N12</f>
        <v>67.536911924809601</v>
      </c>
      <c r="AF12">
        <f>age_moves!D291*pop_moves!$C$11*fuel_usdata!M12</f>
        <v>7.5510858592139542E-3</v>
      </c>
      <c r="AG12" s="5">
        <f>age_moves!D322*pop_moves!$C$12*fuel_usdata!P12</f>
        <v>0.68399585772187976</v>
      </c>
      <c r="AH12">
        <f>age_moves!D322*pop_moves!$C$12*fuel_usdata!N12</f>
        <v>8.6350695654434357</v>
      </c>
      <c r="AI12">
        <f>age_moves!D322*pop_moves!$C$12*fuel_usdata!M12</f>
        <v>9.6545947735279932E-4</v>
      </c>
      <c r="AJ12" s="5">
        <f>age_moves!D353*pop_moves!$C$13*fuel_usdata!P12</f>
        <v>10.030373604260669</v>
      </c>
      <c r="AK12">
        <f>age_moves!D353*pop_moves!$C$13*fuel_usdata!N12</f>
        <v>126.62792159100513</v>
      </c>
      <c r="AL12">
        <f>age_moves!D353*pop_moves!$C$13*fuel_usdata!M12</f>
        <v>1.4157862431910235E-2</v>
      </c>
      <c r="AM12" s="5">
        <f>age_moves!D384*pop_moves!$C$14</f>
        <v>152.04120239822976</v>
      </c>
    </row>
    <row r="13" spans="1:39" ht="14.4" x14ac:dyDescent="0.3">
      <c r="A13">
        <f t="shared" si="0"/>
        <v>2008</v>
      </c>
      <c r="B13">
        <f>age_moves!D13*pop_moves!$C$2*fuel_usdata!V13</f>
        <v>88.784583987916221</v>
      </c>
      <c r="C13">
        <f>age_moves!D44*pop_moves!$C$3*fuel_usdata!T13</f>
        <v>7207.0033880854662</v>
      </c>
      <c r="D13">
        <f>age_moves!D44*pop_moves!$C$3*fuel_usdata!S13</f>
        <v>26.399569915000775</v>
      </c>
      <c r="E13">
        <f>age_moves!D44*pop_moves!$C$3*fuel_usdata!Q13</f>
        <v>32.260274436130949</v>
      </c>
      <c r="F13">
        <f>age_moves!D44*pop_moves!$C$3*fuel_usdata!R13</f>
        <v>0.2243963442775066</v>
      </c>
      <c r="G13">
        <f>age_moves!D75*pop_moves!$C$4*fuel_usdata!T13</f>
        <v>2365.2817778425001</v>
      </c>
      <c r="H13">
        <f>age_moves!D75*pop_moves!$C$4*fuel_usdata!S13</f>
        <v>8.6641310265039539</v>
      </c>
      <c r="I13">
        <f>age_moves!D75*pop_moves!$C$4*fuel_usdata!Q13</f>
        <v>10.587568114387834</v>
      </c>
      <c r="J13">
        <f>age_moves!D75*pop_moves!$C$4*fuel_usdata!R13</f>
        <v>7.3645113725283609E-2</v>
      </c>
      <c r="K13">
        <f>age_moves!D106*pop_moves!$C$5*fuel_usdata!T13</f>
        <v>2719.9468611558759</v>
      </c>
      <c r="L13">
        <f>age_moves!D106*pop_moves!$C$5*fuel_usdata!S13</f>
        <v>9.9632848022354672</v>
      </c>
      <c r="M13">
        <f>age_moves!D106*pop_moves!$C$5*fuel_usdata!Q13</f>
        <v>12.175134028331742</v>
      </c>
      <c r="N13">
        <f>age_moves!D106*pop_moves!$C$5*fuel_usdata!R13</f>
        <v>8.4687920819001478E-2</v>
      </c>
      <c r="O13">
        <f>age_moves!D137*pop_moves!$C$6*fuel_usdata!P13</f>
        <v>0.54841637681087019</v>
      </c>
      <c r="P13">
        <f>age_moves!D137*pop_moves!$C$6*fuel_usdata!N13</f>
        <v>6.5775570807197212</v>
      </c>
      <c r="Q13">
        <f>age_moves!D137*pop_moves!$C$6*fuel_usdata!M13</f>
        <v>4.4862274052879765E-4</v>
      </c>
      <c r="R13" s="5">
        <f>age_moves!D168*pop_moves!$C$7*fuel_usdata!P13</f>
        <v>4.2550282763775318</v>
      </c>
      <c r="S13" s="6">
        <f>age_moves!D168*pop_moves!$C$7*fuel_usdata!N13</f>
        <v>51.03365353657491</v>
      </c>
      <c r="T13" s="6">
        <f>age_moves!D168*pop_moves!$C$7*fuel_usdata!M13</f>
        <v>3.4807539072348468E-3</v>
      </c>
      <c r="U13" s="5">
        <f>age_moves!D199*pop_moves!$C$8*fuel_usdata!P13</f>
        <v>1.3196098615894292</v>
      </c>
      <c r="V13">
        <f>age_moves!D199*pop_moves!$C$8*fuel_usdata!N13</f>
        <v>15.827042291041003</v>
      </c>
      <c r="W13">
        <f>age_moves!D199*pop_moves!$C$8*fuel_usdata!M13</f>
        <v>1.0794845259320908E-3</v>
      </c>
      <c r="X13" s="5">
        <f>age_moves!D230*pop_moves!$C$9*fuel_usdata!P13</f>
        <v>3.0681987146799563</v>
      </c>
      <c r="Y13" s="5">
        <f>age_moves!D230*pop_moves!$C$9*fuel_usdata!N13</f>
        <v>36.799142101035592</v>
      </c>
      <c r="Z13" s="5">
        <f>age_moves!D230*pop_moves!$C$9*fuel_usdata!M13</f>
        <v>2.509888059636394E-3</v>
      </c>
      <c r="AA13" s="5">
        <f>age_moves!D261*pop_moves!$C$10*fuel_usdata!P13</f>
        <v>11.874602466902878</v>
      </c>
      <c r="AB13">
        <f>age_moves!D261*pop_moves!$C$10*fuel_usdata!N13</f>
        <v>142.42075700056074</v>
      </c>
      <c r="AC13">
        <f>age_moves!D261*pop_moves!$C$10*fuel_usdata!M13</f>
        <v>9.7138176878863759E-3</v>
      </c>
      <c r="AD13" s="5">
        <f>age_moves!D292*pop_moves!$C$11*fuel_usdata!P13</f>
        <v>11.874608949915414</v>
      </c>
      <c r="AE13">
        <f>age_moves!D292*pop_moves!$C$11*fuel_usdata!N13</f>
        <v>142.42083475605239</v>
      </c>
      <c r="AF13">
        <f>age_moves!D292*pop_moves!$C$11*fuel_usdata!M13</f>
        <v>9.7138229912051201E-3</v>
      </c>
      <c r="AG13" s="5">
        <f>age_moves!D323*pop_moves!$C$12*fuel_usdata!P13</f>
        <v>2.7028534370012958</v>
      </c>
      <c r="AH13">
        <f>age_moves!D323*pop_moves!$C$12*fuel_usdata!N13</f>
        <v>32.417290063579891</v>
      </c>
      <c r="AI13">
        <f>age_moves!D323*pop_moves!$C$12*fuel_usdata!M13</f>
        <v>2.2110235350855903E-3</v>
      </c>
      <c r="AJ13" s="5">
        <f>age_moves!D354*pop_moves!$C$13*fuel_usdata!P13</f>
        <v>8.1788953041514691</v>
      </c>
      <c r="AK13">
        <f>age_moves!D354*pop_moves!$C$13*fuel_usdata!N13</f>
        <v>98.0954489964831</v>
      </c>
      <c r="AL13">
        <f>age_moves!D354*pop_moves!$C$13*fuel_usdata!M13</f>
        <v>6.6906069566772608E-3</v>
      </c>
      <c r="AM13" s="5">
        <f>age_moves!D385*pop_moves!$C$14</f>
        <v>94.462467104791116</v>
      </c>
    </row>
    <row r="14" spans="1:39" ht="14.4" x14ac:dyDescent="0.3">
      <c r="A14">
        <f t="shared" si="0"/>
        <v>2007</v>
      </c>
      <c r="B14">
        <f>age_moves!D14*pop_moves!$C$2*fuel_usdata!V14</f>
        <v>109.38508648805917</v>
      </c>
      <c r="C14">
        <f>age_moves!D45*pop_moves!$C$3*fuel_usdata!T14</f>
        <v>7802.6517327601632</v>
      </c>
      <c r="D14">
        <f>age_moves!D45*pop_moves!$C$3*fuel_usdata!S14</f>
        <v>16.080264004402732</v>
      </c>
      <c r="E14">
        <f>age_moves!D45*pop_moves!$C$3*fuel_usdata!Q14</f>
        <v>3.7692868365707723</v>
      </c>
      <c r="F14">
        <f>age_moves!D45*pop_moves!$C$3*fuel_usdata!R14</f>
        <v>6.0794948976947941E-2</v>
      </c>
      <c r="G14">
        <f>age_moves!D76*pop_moves!$C$4*fuel_usdata!T14</f>
        <v>2500.1435031755482</v>
      </c>
      <c r="H14">
        <f>age_moves!D76*pop_moves!$C$4*fuel_usdata!S14</f>
        <v>5.1524749478640954</v>
      </c>
      <c r="I14">
        <f>age_moves!D76*pop_moves!$C$4*fuel_usdata!Q14</f>
        <v>1.2077635038471604</v>
      </c>
      <c r="J14">
        <f>age_moves!D76*pop_moves!$C$4*fuel_usdata!R14</f>
        <v>1.9480056513663874E-2</v>
      </c>
      <c r="K14">
        <f>age_moves!D107*pop_moves!$C$5*fuel_usdata!T14</f>
        <v>2390.9791405195692</v>
      </c>
      <c r="L14">
        <f>age_moves!D107*pop_moves!$C$5*fuel_usdata!S14</f>
        <v>4.9275012041289594</v>
      </c>
      <c r="M14">
        <f>age_moves!D107*pop_moves!$C$5*fuel_usdata!Q14</f>
        <v>1.1550286376408145</v>
      </c>
      <c r="N14">
        <f>age_moves!D107*pop_moves!$C$5*fuel_usdata!R14</f>
        <v>1.8629494155497008E-2</v>
      </c>
      <c r="O14">
        <f>age_moves!D138*pop_moves!$C$6*fuel_usdata!P14</f>
        <v>0.60653832713405664</v>
      </c>
      <c r="P14">
        <f>age_moves!D138*pop_moves!$C$6*fuel_usdata!N14</f>
        <v>6.6599680382199278</v>
      </c>
      <c r="Q14">
        <f>age_moves!D138*pop_moves!$C$6*fuel_usdata!M14</f>
        <v>2.0971158341569942E-4</v>
      </c>
      <c r="R14" s="5">
        <f>age_moves!D169*pop_moves!$C$7*fuel_usdata!P14</f>
        <v>3.1612970390310653</v>
      </c>
      <c r="S14" s="6">
        <f>age_moves!D169*pop_moves!$C$7*fuel_usdata!N14</f>
        <v>34.711965093366345</v>
      </c>
      <c r="T14" s="6">
        <f>age_moves!D169*pop_moves!$C$7*fuel_usdata!M14</f>
        <v>1.0930234381644275E-3</v>
      </c>
      <c r="U14" s="5">
        <f>age_moves!D200*pop_moves!$C$8*fuel_usdata!P14</f>
        <v>1.2299280601516236</v>
      </c>
      <c r="V14">
        <f>age_moves!D200*pop_moves!$C$8*fuel_usdata!N14</f>
        <v>13.504969436348942</v>
      </c>
      <c r="W14">
        <f>age_moves!D200*pop_moves!$C$8*fuel_usdata!M14</f>
        <v>4.252495669985733E-4</v>
      </c>
      <c r="X14" s="5">
        <f>age_moves!D231*pop_moves!$C$9*fuel_usdata!P14</f>
        <v>9.5126786006797488</v>
      </c>
      <c r="Y14" s="5">
        <f>age_moves!D231*pop_moves!$C$9*fuel_usdata!N14</f>
        <v>104.45199026043299</v>
      </c>
      <c r="Z14" s="5">
        <f>age_moves!D231*pop_moves!$C$9*fuel_usdata!M14</f>
        <v>3.2890236323553459E-3</v>
      </c>
      <c r="AA14" s="5">
        <f>age_moves!D262*pop_moves!$C$10*fuel_usdata!P14</f>
        <v>13.847234627412471</v>
      </c>
      <c r="AB14">
        <f>age_moves!D262*pop_moves!$C$10*fuel_usdata!N14</f>
        <v>152.04668181820674</v>
      </c>
      <c r="AC14">
        <f>age_moves!D262*pop_moves!$C$10*fuel_usdata!M14</f>
        <v>4.7877032163237869E-3</v>
      </c>
      <c r="AD14" s="5">
        <f>age_moves!D293*pop_moves!$C$11*fuel_usdata!P14</f>
        <v>13.847238120003594</v>
      </c>
      <c r="AE14">
        <f>age_moves!D293*pop_moves!$C$11*fuel_usdata!N14</f>
        <v>152.04672016787765</v>
      </c>
      <c r="AF14">
        <f>age_moves!D293*pop_moves!$C$11*fuel_usdata!M14</f>
        <v>4.7877044238926764E-3</v>
      </c>
      <c r="AG14" s="5">
        <f>age_moves!D324*pop_moves!$C$12*fuel_usdata!P14</f>
        <v>4.9642317149714819</v>
      </c>
      <c r="AH14">
        <f>age_moves!D324*pop_moves!$C$12*fuel_usdata!N14</f>
        <v>54.508714580736651</v>
      </c>
      <c r="AI14">
        <f>age_moves!D324*pop_moves!$C$12*fuel_usdata!M14</f>
        <v>1.7163909464850834E-3</v>
      </c>
      <c r="AJ14" s="5">
        <f>age_moves!D355*pop_moves!$C$13*fuel_usdata!P14</f>
        <v>30.959767229929867</v>
      </c>
      <c r="AK14">
        <f>age_moves!D355*pop_moves!$C$13*fuel_usdata!N14</f>
        <v>339.94728939279287</v>
      </c>
      <c r="AL14">
        <f>age_moves!D355*pop_moves!$C$13*fuel_usdata!M14</f>
        <v>1.0704388358520138E-2</v>
      </c>
      <c r="AM14" s="5">
        <f>age_moves!D386*pop_moves!$C$14</f>
        <v>359.25316260497328</v>
      </c>
    </row>
    <row r="15" spans="1:39" ht="14.4" x14ac:dyDescent="0.3">
      <c r="A15">
        <f t="shared" si="0"/>
        <v>2006</v>
      </c>
      <c r="B15">
        <f>age_moves!D15*pop_moves!$C$2*fuel_usdata!V15</f>
        <v>106.1891724184625</v>
      </c>
      <c r="C15">
        <f>age_moves!D46*pop_moves!$C$3*fuel_usdata!T15</f>
        <v>7026.3716178122104</v>
      </c>
      <c r="D15">
        <f>age_moves!D46*pop_moves!$C$3*fuel_usdata!S15</f>
        <v>5.6603383345352949</v>
      </c>
      <c r="E15">
        <f>age_moves!D46*pop_moves!$C$3*fuel_usdata!Q15</f>
        <v>3.1876642199751397</v>
      </c>
      <c r="F15">
        <f>age_moves!D46*pop_moves!$C$3*fuel_usdata!R15</f>
        <v>0.10426939037301859</v>
      </c>
      <c r="G15">
        <f>age_moves!D77*pop_moves!$C$4*fuel_usdata!T15</f>
        <v>2499.0963524965887</v>
      </c>
      <c r="H15">
        <f>age_moves!D77*pop_moves!$C$4*fuel_usdata!S15</f>
        <v>2.0132340922409542</v>
      </c>
      <c r="I15">
        <f>age_moves!D77*pop_moves!$C$4*fuel_usdata!Q15</f>
        <v>1.1337686729988532</v>
      </c>
      <c r="J15">
        <f>age_moves!D77*pop_moves!$C$4*fuel_usdata!R15</f>
        <v>3.7085891172859681E-2</v>
      </c>
      <c r="K15">
        <f>age_moves!D108*pop_moves!$C$5*fuel_usdata!T15</f>
        <v>2407.570056905688</v>
      </c>
      <c r="L15">
        <f>age_moves!D108*pop_moves!$C$5*fuel_usdata!S15</f>
        <v>1.9395018976274712</v>
      </c>
      <c r="M15">
        <f>age_moves!D108*pop_moves!$C$5*fuel_usdata!Q15</f>
        <v>1.0922458055059969</v>
      </c>
      <c r="N15">
        <f>age_moves!D108*pop_moves!$C$5*fuel_usdata!R15</f>
        <v>3.572766653524289E-2</v>
      </c>
      <c r="O15">
        <f>age_moves!D139*pop_moves!$C$6*fuel_usdata!P15</f>
        <v>0.77850183329695444</v>
      </c>
      <c r="P15">
        <f>age_moves!D139*pop_moves!$C$6*fuel_usdata!N15</f>
        <v>8.058089342598187</v>
      </c>
      <c r="Q15">
        <f>age_moves!D139*pop_moves!$C$6*fuel_usdata!M15</f>
        <v>1.9956468425966534E-4</v>
      </c>
      <c r="R15" s="5">
        <f>age_moves!D170*pop_moves!$C$7*fuel_usdata!P15</f>
        <v>2.8319798661054207</v>
      </c>
      <c r="S15" s="6">
        <f>age_moves!D170*pop_moves!$C$7*fuel_usdata!N15</f>
        <v>29.313157402433575</v>
      </c>
      <c r="T15" s="6">
        <f>age_moves!D170*pop_moves!$C$7*fuel_usdata!M15</f>
        <v>7.2596253937590898E-4</v>
      </c>
      <c r="U15" s="5">
        <f>age_moves!D201*pop_moves!$C$8*fuel_usdata!P15</f>
        <v>1.215622497315741</v>
      </c>
      <c r="V15">
        <f>age_moves!D201*pop_moves!$C$8*fuel_usdata!N15</f>
        <v>12.582622508104102</v>
      </c>
      <c r="W15">
        <f>age_moves!D201*pop_moves!$C$8*fuel_usdata!M15</f>
        <v>3.1161817413887237E-4</v>
      </c>
      <c r="X15" s="5">
        <f>age_moves!D232*pop_moves!$C$9*fuel_usdata!P15</f>
        <v>8.1153440668029795</v>
      </c>
      <c r="Y15" s="5">
        <f>age_moves!D232*pop_moves!$C$9*fuel_usdata!N15</f>
        <v>84.000017391453383</v>
      </c>
      <c r="Z15" s="5">
        <f>age_moves!D232*pop_moves!$C$9*fuel_usdata!M15</f>
        <v>2.0803240366067625E-3</v>
      </c>
      <c r="AA15" s="5">
        <f>age_moves!D263*pop_moves!$C$10*fuel_usdata!P15</f>
        <v>16.413270362457126</v>
      </c>
      <c r="AB15">
        <f>age_moves!D263*pop_moves!$C$10*fuel_usdata!N15</f>
        <v>169.88990048331573</v>
      </c>
      <c r="AC15">
        <f>age_moves!D263*pop_moves!$C$10*fuel_usdata!M15</f>
        <v>4.2074520283150799E-3</v>
      </c>
      <c r="AD15" s="5">
        <f>age_moves!D294*pop_moves!$C$11*fuel_usdata!P15</f>
        <v>16.413287061225237</v>
      </c>
      <c r="AE15">
        <f>age_moves!D294*pop_moves!$C$11*fuel_usdata!N15</f>
        <v>169.89007332833626</v>
      </c>
      <c r="AF15">
        <f>age_moves!D294*pop_moves!$C$11*fuel_usdata!M15</f>
        <v>4.2074563089528937E-3</v>
      </c>
      <c r="AG15" s="5">
        <f>age_moves!D325*pop_moves!$C$12*fuel_usdata!P15</f>
        <v>7.0331362543307678</v>
      </c>
      <c r="AH15">
        <f>age_moves!D325*pop_moves!$C$12*fuel_usdata!N15</f>
        <v>72.798338901850599</v>
      </c>
      <c r="AI15">
        <f>age_moves!D325*pop_moves!$C$12*fuel_usdata!M15</f>
        <v>1.8029059867548751E-3</v>
      </c>
      <c r="AJ15" s="5">
        <f>age_moves!D356*pop_moves!$C$13*fuel_usdata!P15</f>
        <v>21.601889539684954</v>
      </c>
      <c r="AK15">
        <f>age_moves!D356*pop_moves!$C$13*fuel_usdata!N15</f>
        <v>223.5960770221086</v>
      </c>
      <c r="AL15">
        <f>age_moves!D356*pop_moves!$C$13*fuel_usdata!M15</f>
        <v>5.5375261573147793E-3</v>
      </c>
      <c r="AM15" s="5">
        <f>age_moves!D387*pop_moves!$C$14</f>
        <v>260.50524474258287</v>
      </c>
    </row>
    <row r="16" spans="1:39" ht="14.4" x14ac:dyDescent="0.3">
      <c r="A16">
        <f t="shared" si="0"/>
        <v>2005</v>
      </c>
      <c r="B16">
        <f>age_moves!D16*pop_moves!$C$2*fuel_usdata!V16</f>
        <v>95.681565969399898</v>
      </c>
      <c r="C16">
        <f>age_moves!D47*pop_moves!$C$3*fuel_usdata!T16</f>
        <v>6364.0312381954718</v>
      </c>
      <c r="D16">
        <f>age_moves!D47*pop_moves!$C$3*fuel_usdata!S16</f>
        <v>5.1267669772004218</v>
      </c>
      <c r="E16">
        <f>age_moves!D47*pop_moves!$C$3*fuel_usdata!Q16</f>
        <v>2.8871792976865533</v>
      </c>
      <c r="F16">
        <f>age_moves!D47*pop_moves!$C$3*fuel_usdata!R16</f>
        <v>9.4440444316849878E-2</v>
      </c>
      <c r="G16">
        <f>age_moves!D78*pop_moves!$C$4*fuel_usdata!T16</f>
        <v>2597.3724041651617</v>
      </c>
      <c r="H16">
        <f>age_moves!D78*pop_moves!$C$4*fuel_usdata!S16</f>
        <v>2.0924037879080899</v>
      </c>
      <c r="I16">
        <f>age_moves!D78*pop_moves!$C$4*fuel_usdata!Q16</f>
        <v>1.1783537121377139</v>
      </c>
      <c r="J16">
        <f>age_moves!D78*pop_moves!$C$4*fuel_usdata!R16</f>
        <v>3.8544280303570086E-2</v>
      </c>
      <c r="K16">
        <f>age_moves!D109*pop_moves!$C$5*fuel_usdata!T16</f>
        <v>2005.5201042227359</v>
      </c>
      <c r="L16">
        <f>age_moves!D109*pop_moves!$C$5*fuel_usdata!S16</f>
        <v>1.6156165577458881</v>
      </c>
      <c r="M16">
        <f>age_moves!D109*pop_moves!$C$5*fuel_usdata!Q16</f>
        <v>0.90984721936215807</v>
      </c>
      <c r="N16">
        <f>age_moves!D109*pop_moves!$C$5*fuel_usdata!R16</f>
        <v>2.9761357642687416E-2</v>
      </c>
      <c r="O16">
        <f>age_moves!D140*pop_moves!$C$6*fuel_usdata!P16</f>
        <v>0.46732570511135663</v>
      </c>
      <c r="P16">
        <f>age_moves!D140*pop_moves!$C$6*fuel_usdata!N16</f>
        <v>4.8371784404566514</v>
      </c>
      <c r="Q16">
        <f>age_moves!D140*pop_moves!$C$6*fuel_usdata!M16</f>
        <v>1.1979638685243698E-4</v>
      </c>
      <c r="R16" s="5">
        <f>age_moves!D171*pop_moves!$C$7*fuel_usdata!P16</f>
        <v>2.0858793798291515</v>
      </c>
      <c r="S16" s="6">
        <f>age_moves!D171*pop_moves!$C$7*fuel_usdata!N16</f>
        <v>21.590446780791613</v>
      </c>
      <c r="T16" s="6">
        <f>age_moves!D171*pop_moves!$C$7*fuel_usdata!M16</f>
        <v>5.3470376309386087E-4</v>
      </c>
      <c r="U16" s="5">
        <f>age_moves!D202*pop_moves!$C$8*fuel_usdata!P16</f>
        <v>1.0470793213259395</v>
      </c>
      <c r="V16">
        <f>age_moves!D202*pop_moves!$C$8*fuel_usdata!N16</f>
        <v>10.838071741332794</v>
      </c>
      <c r="W16">
        <f>age_moves!D202*pop_moves!$C$8*fuel_usdata!M16</f>
        <v>2.6841305340321447E-4</v>
      </c>
      <c r="X16" s="5">
        <f>age_moves!D233*pop_moves!$C$9*fuel_usdata!P16</f>
        <v>6.8417124398236586</v>
      </c>
      <c r="Y16" s="5">
        <f>age_moves!D233*pop_moves!$C$9*fuel_usdata!N16</f>
        <v>70.816956028201233</v>
      </c>
      <c r="Z16" s="5">
        <f>age_moves!D233*pop_moves!$C$9*fuel_usdata!M16</f>
        <v>1.7538355395600254E-3</v>
      </c>
      <c r="AA16" s="5">
        <f>age_moves!D264*pop_moves!$C$10*fuel_usdata!P16</f>
        <v>13.656305399083852</v>
      </c>
      <c r="AB16">
        <f>age_moves!D264*pop_moves!$C$10*fuel_usdata!N16</f>
        <v>141.35320469264482</v>
      </c>
      <c r="AC16">
        <f>age_moves!D264*pop_moves!$C$10*fuel_usdata!M16</f>
        <v>3.5007191487013206E-3</v>
      </c>
      <c r="AD16" s="5">
        <f>age_moves!D295*pop_moves!$C$11*fuel_usdata!P16</f>
        <v>13.656308349733415</v>
      </c>
      <c r="AE16">
        <f>age_moves!D295*pop_moves!$C$11*fuel_usdata!N16</f>
        <v>141.35323523412436</v>
      </c>
      <c r="AF16">
        <f>age_moves!D295*pop_moves!$C$11*fuel_usdata!M16</f>
        <v>3.5007199050841875E-3</v>
      </c>
      <c r="AG16" s="5">
        <f>age_moves!D326*pop_moves!$C$12*fuel_usdata!P16</f>
        <v>5.4763214487040042</v>
      </c>
      <c r="AH16">
        <f>age_moves!D326*pop_moves!$C$12*fuel_usdata!N16</f>
        <v>56.684115072097718</v>
      </c>
      <c r="AI16">
        <f>age_moves!D326*pop_moves!$C$12*fuel_usdata!M16</f>
        <v>1.4038250317108445E-3</v>
      </c>
      <c r="AJ16" s="5">
        <f>age_moves!D357*pop_moves!$C$13*fuel_usdata!P16</f>
        <v>20.850863992183356</v>
      </c>
      <c r="AK16">
        <f>age_moves!D357*pop_moves!$C$13*fuel_usdata!N16</f>
        <v>215.82238825028887</v>
      </c>
      <c r="AL16">
        <f>age_moves!D357*pop_moves!$C$13*fuel_usdata!M16</f>
        <v>5.3450048685422602E-3</v>
      </c>
      <c r="AM16" s="5">
        <f>age_moves!D388*pop_moves!$C$14</f>
        <v>238.26733886025988</v>
      </c>
    </row>
    <row r="17" spans="1:39" ht="14.4" x14ac:dyDescent="0.3">
      <c r="A17">
        <f t="shared" si="0"/>
        <v>2004</v>
      </c>
      <c r="B17">
        <f>age_moves!D17*pop_moves!$C$2*fuel_usdata!V17</f>
        <v>77.869046528389816</v>
      </c>
      <c r="C17">
        <f>age_moves!D48*pop_moves!$C$3*fuel_usdata!T17</f>
        <v>5286.7200575729294</v>
      </c>
      <c r="D17">
        <f>age_moves!D48*pop_moves!$C$3*fuel_usdata!S17</f>
        <v>4.2589014406776098</v>
      </c>
      <c r="E17">
        <f>age_moves!D48*pop_moves!$C$3*fuel_usdata!Q17</f>
        <v>2.3984339692237069</v>
      </c>
      <c r="F17">
        <f>age_moves!D48*pop_moves!$C$3*fuel_usdata!R17</f>
        <v>7.8453447591429665E-2</v>
      </c>
      <c r="G17">
        <f>age_moves!D79*pop_moves!$C$4*fuel_usdata!T17</f>
        <v>2559.5430931630253</v>
      </c>
      <c r="H17">
        <f>age_moves!D79*pop_moves!$C$4*fuel_usdata!S17</f>
        <v>2.0619290691084715</v>
      </c>
      <c r="I17">
        <f>age_moves!D79*pop_moves!$C$4*fuel_usdata!Q17</f>
        <v>1.1611916336558235</v>
      </c>
      <c r="J17">
        <f>age_moves!D79*pop_moves!$C$4*fuel_usdata!R17</f>
        <v>3.7982903904629738E-2</v>
      </c>
      <c r="K17">
        <f>age_moves!D110*pop_moves!$C$5*fuel_usdata!T17</f>
        <v>1757.7073260647098</v>
      </c>
      <c r="L17">
        <f>age_moves!D110*pop_moves!$C$5*fuel_usdata!S17</f>
        <v>1.4159823447703548</v>
      </c>
      <c r="M17">
        <f>age_moves!D110*pop_moves!$C$5*fuel_usdata!Q17</f>
        <v>0.79742163626541041</v>
      </c>
      <c r="N17">
        <f>age_moves!D110*pop_moves!$C$5*fuel_usdata!R17</f>
        <v>2.6083885298401274E-2</v>
      </c>
      <c r="O17">
        <f>age_moves!D141*pop_moves!$C$6*fuel_usdata!P17</f>
        <v>0.45336487979112777</v>
      </c>
      <c r="P17">
        <f>age_moves!D141*pop_moves!$C$6*fuel_usdata!N17</f>
        <v>4.6926732216951441</v>
      </c>
      <c r="Q17">
        <f>age_moves!D141*pop_moves!$C$6*fuel_usdata!M17</f>
        <v>1.1621760568857417E-4</v>
      </c>
      <c r="R17" s="5">
        <f>age_moves!D172*pop_moves!$C$7*fuel_usdata!P17</f>
        <v>2.1703468423282324</v>
      </c>
      <c r="S17" s="6">
        <f>age_moves!D172*pop_moves!$C$7*fuel_usdata!N17</f>
        <v>22.464749615092749</v>
      </c>
      <c r="T17" s="6">
        <f>age_moves!D172*pop_moves!$C$7*fuel_usdata!M17</f>
        <v>5.5635653481882403E-4</v>
      </c>
      <c r="U17" s="5">
        <f>age_moves!D203*pop_moves!$C$8*fuel_usdata!P17</f>
        <v>1.1393584595773578</v>
      </c>
      <c r="V17">
        <f>age_moves!D203*pop_moves!$C$8*fuel_usdata!N17</f>
        <v>11.793231393736926</v>
      </c>
      <c r="W17">
        <f>age_moves!D203*pop_moves!$C$8*fuel_usdata!M17</f>
        <v>2.9206830545433428E-4</v>
      </c>
      <c r="X17" s="5">
        <f>age_moves!D234*pop_moves!$C$9*fuel_usdata!P17</f>
        <v>5.7718957915619686</v>
      </c>
      <c r="Y17" s="5">
        <f>age_moves!D234*pop_moves!$C$9*fuel_usdata!N17</f>
        <v>59.743535564458611</v>
      </c>
      <c r="Z17" s="5">
        <f>age_moves!D234*pop_moves!$C$9*fuel_usdata!M17</f>
        <v>1.4795938968372134E-3</v>
      </c>
      <c r="AA17" s="5">
        <f>age_moves!D265*pop_moves!$C$10*fuel_usdata!P17</f>
        <v>10.420824131862895</v>
      </c>
      <c r="AB17">
        <f>age_moves!D265*pop_moves!$C$10*fuel_usdata!N17</f>
        <v>107.86349920646089</v>
      </c>
      <c r="AC17">
        <f>age_moves!D265*pop_moves!$C$10*fuel_usdata!M17</f>
        <v>2.6713212334947183E-3</v>
      </c>
      <c r="AD17" s="5">
        <f>age_moves!D296*pop_moves!$C$11*fuel_usdata!P17</f>
        <v>10.420828832195877</v>
      </c>
      <c r="AE17">
        <f>age_moves!D296*pop_moves!$C$11*fuel_usdata!N17</f>
        <v>107.86354785850189</v>
      </c>
      <c r="AF17">
        <f>age_moves!D296*pop_moves!$C$11*fuel_usdata!M17</f>
        <v>2.6713224383993531E-3</v>
      </c>
      <c r="AG17" s="5">
        <f>age_moves!D327*pop_moves!$C$12*fuel_usdata!P17</f>
        <v>8.5063897240534665</v>
      </c>
      <c r="AH17">
        <f>age_moves!D327*pop_moves!$C$12*fuel_usdata!N17</f>
        <v>88.047639000531191</v>
      </c>
      <c r="AI17">
        <f>age_moves!D327*pop_moves!$C$12*fuel_usdata!M17</f>
        <v>2.1805664506673842E-3</v>
      </c>
      <c r="AJ17" s="5">
        <f>age_moves!D358*pop_moves!$C$13*fuel_usdata!P17</f>
        <v>11.674844508353376</v>
      </c>
      <c r="AK17">
        <f>age_moves!D358*pop_moves!$C$13*fuel_usdata!N17</f>
        <v>120.84356912923064</v>
      </c>
      <c r="AL17">
        <f>age_moves!D358*pop_moves!$C$13*fuel_usdata!M17</f>
        <v>2.9927824938101449E-3</v>
      </c>
      <c r="AM17" s="5">
        <f>age_moves!D389*pop_moves!$C$14</f>
        <v>131.88206580614289</v>
      </c>
    </row>
    <row r="18" spans="1:39" ht="14.4" x14ac:dyDescent="0.3">
      <c r="A18">
        <f t="shared" si="0"/>
        <v>2003</v>
      </c>
      <c r="B18">
        <f>age_moves!D18*pop_moves!$C$2*fuel_usdata!V18</f>
        <v>83.644237697933761</v>
      </c>
      <c r="C18">
        <f>age_moves!D49*pop_moves!$C$3*fuel_usdata!T18</f>
        <v>4771.4857775801202</v>
      </c>
      <c r="D18">
        <f>age_moves!D49*pop_moves!$C$3*fuel_usdata!S18</f>
        <v>3.8438365245384229</v>
      </c>
      <c r="E18">
        <f>age_moves!D49*pop_moves!$C$3*fuel_usdata!Q18</f>
        <v>2.1646868848716383</v>
      </c>
      <c r="F18">
        <f>age_moves!D49*pop_moves!$C$3*fuel_usdata!R18</f>
        <v>7.080751492570779E-2</v>
      </c>
      <c r="G18">
        <f>age_moves!D80*pop_moves!$C$4*fuel_usdata!T18</f>
        <v>2259.025190366599</v>
      </c>
      <c r="H18">
        <f>age_moves!D80*pop_moves!$C$4*fuel_usdata!S18</f>
        <v>1.8198364076414122</v>
      </c>
      <c r="I18">
        <f>age_moves!D80*pop_moves!$C$4*fuel_usdata!Q18</f>
        <v>1.0248552400927953</v>
      </c>
      <c r="J18">
        <f>age_moves!D80*pop_moves!$C$4*fuel_usdata!R18</f>
        <v>3.3523302246026017E-2</v>
      </c>
      <c r="K18">
        <f>age_moves!D111*pop_moves!$C$5*fuel_usdata!T18</f>
        <v>1498.2448197565234</v>
      </c>
      <c r="L18">
        <f>age_moves!D111*pop_moves!$C$5*fuel_usdata!S18</f>
        <v>1.2069632876075167</v>
      </c>
      <c r="M18">
        <f>age_moves!D111*pop_moves!$C$5*fuel_usdata!Q18</f>
        <v>0.67971090407370682</v>
      </c>
      <c r="N18">
        <f>age_moves!D111*pop_moves!$C$5*fuel_usdata!R18</f>
        <v>2.2233534245401625E-2</v>
      </c>
      <c r="O18">
        <f>age_moves!D142*pop_moves!$C$6*fuel_usdata!P18</f>
        <v>0.58132424071131406</v>
      </c>
      <c r="P18">
        <f>age_moves!D142*pop_moves!$C$6*fuel_usdata!N18</f>
        <v>6.0171504655699417</v>
      </c>
      <c r="Q18">
        <f>age_moves!D142*pop_moves!$C$6*fuel_usdata!M18</f>
        <v>1.490192875445563E-4</v>
      </c>
      <c r="R18" s="5">
        <f>age_moves!D173*pop_moves!$C$7*fuel_usdata!P18</f>
        <v>2.1907250105689324</v>
      </c>
      <c r="S18" s="6">
        <f>age_moves!D173*pop_moves!$C$7*fuel_usdata!N18</f>
        <v>22.675679240815828</v>
      </c>
      <c r="T18" s="6">
        <f>age_moves!D173*pop_moves!$C$7*fuel_usdata!M18</f>
        <v>5.6158036671851645E-4</v>
      </c>
      <c r="U18" s="5">
        <f>age_moves!D204*pop_moves!$C$8*fuel_usdata!P18</f>
        <v>0.82854178234226539</v>
      </c>
      <c r="V18">
        <f>age_moves!D204*pop_moves!$C$8*fuel_usdata!N18</f>
        <v>8.5760410838272509</v>
      </c>
      <c r="W18">
        <f>age_moves!D204*pop_moves!$C$8*fuel_usdata!M18</f>
        <v>2.1239215133100884E-4</v>
      </c>
      <c r="X18" s="5">
        <f>age_moves!D235*pop_moves!$C$9*fuel_usdata!P18</f>
        <v>6.3055516261821571</v>
      </c>
      <c r="Y18" s="5">
        <f>age_moves!D235*pop_moves!$C$9*fuel_usdata!N18</f>
        <v>65.26728157203928</v>
      </c>
      <c r="Z18" s="5">
        <f>age_moves!D235*pop_moves!$C$9*fuel_usdata!M18</f>
        <v>1.6163936493673822E-3</v>
      </c>
      <c r="AA18" s="5">
        <f>age_moves!D266*pop_moves!$C$10*fuel_usdata!P18</f>
        <v>9.0963653116077055</v>
      </c>
      <c r="AB18">
        <f>age_moves!D266*pop_moves!$C$10*fuel_usdata!N18</f>
        <v>94.154337522139571</v>
      </c>
      <c r="AC18">
        <f>age_moves!D266*pop_moves!$C$10*fuel_usdata!M18</f>
        <v>2.3318034636266869E-3</v>
      </c>
      <c r="AD18" s="5">
        <f>age_moves!D297*pop_moves!$C$11*fuel_usdata!P18</f>
        <v>9.0963686312807983</v>
      </c>
      <c r="AE18">
        <f>age_moves!D297*pop_moves!$C$11*fuel_usdata!N18</f>
        <v>94.154371883294843</v>
      </c>
      <c r="AF18">
        <f>age_moves!D297*pop_moves!$C$11*fuel_usdata!M18</f>
        <v>2.3318043146067159E-3</v>
      </c>
      <c r="AG18" s="5">
        <f>age_moves!D328*pop_moves!$C$12*fuel_usdata!P18</f>
        <v>6.3826664295531055</v>
      </c>
      <c r="AH18">
        <f>age_moves!D328*pop_moves!$C$12*fuel_usdata!N18</f>
        <v>66.065478761336024</v>
      </c>
      <c r="AI18">
        <f>age_moves!D328*pop_moves!$C$12*fuel_usdata!M18</f>
        <v>1.6361616071656256E-3</v>
      </c>
      <c r="AJ18" s="5">
        <f>age_moves!D359*pop_moves!$C$13*fuel_usdata!P18</f>
        <v>12.229319181661882</v>
      </c>
      <c r="AK18">
        <f>age_moves!D359*pop_moves!$C$13*fuel_usdata!N18</f>
        <v>126.58280603867489</v>
      </c>
      <c r="AL18">
        <f>age_moves!D359*pop_moves!$C$13*fuel_usdata!M18</f>
        <v>3.1349190416974835E-3</v>
      </c>
      <c r="AM18" s="5">
        <f>age_moves!D390*pop_moves!$C$14</f>
        <v>117.88785058267288</v>
      </c>
    </row>
    <row r="19" spans="1:39" ht="14.4" x14ac:dyDescent="0.3">
      <c r="A19">
        <f t="shared" si="0"/>
        <v>2002</v>
      </c>
      <c r="B19">
        <f>age_moves!D19*pop_moves!$C$2*fuel_usdata!V19</f>
        <v>67.278075928627004</v>
      </c>
      <c r="C19">
        <f>age_moves!D50*pop_moves!$C$3*fuel_usdata!T19</f>
        <v>4006.7681394441515</v>
      </c>
      <c r="D19">
        <f>age_moves!D50*pop_moves!$C$3*fuel_usdata!S19</f>
        <v>3.2277916015424357</v>
      </c>
      <c r="E19">
        <f>age_moves!D50*pop_moves!$C$3*fuel_usdata!Q19</f>
        <v>1.817756322973898</v>
      </c>
      <c r="F19">
        <f>age_moves!D50*pop_moves!$C$3*fuel_usdata!R19</f>
        <v>5.9459318975781709E-2</v>
      </c>
      <c r="G19">
        <f>age_moves!D81*pop_moves!$C$4*fuel_usdata!T19</f>
        <v>2106.3910413101512</v>
      </c>
      <c r="H19">
        <f>age_moves!D81*pop_moves!$C$4*fuel_usdata!S19</f>
        <v>1.6968766537233018</v>
      </c>
      <c r="I19">
        <f>age_moves!D81*pop_moves!$C$4*fuel_usdata!Q19</f>
        <v>0.95560948393891199</v>
      </c>
      <c r="J19">
        <f>age_moves!D81*pop_moves!$C$4*fuel_usdata!R19</f>
        <v>3.1258254147534505E-2</v>
      </c>
      <c r="K19">
        <f>age_moves!D112*pop_moves!$C$5*fuel_usdata!T19</f>
        <v>1278.4419200790535</v>
      </c>
      <c r="L19">
        <f>age_moves!D112*pop_moves!$C$5*fuel_usdata!S19</f>
        <v>1.0298934076238859</v>
      </c>
      <c r="M19">
        <f>age_moves!D112*pop_moves!$C$5*fuel_usdata!Q19</f>
        <v>0.57999260324082003</v>
      </c>
      <c r="N19">
        <f>age_moves!D112*pop_moves!$C$5*fuel_usdata!R19</f>
        <v>1.8971720666755794E-2</v>
      </c>
      <c r="O19">
        <f>age_moves!D143*pop_moves!$C$6*fuel_usdata!P19</f>
        <v>0.53107580302840507</v>
      </c>
      <c r="P19">
        <f>age_moves!D143*pop_moves!$C$6*fuel_usdata!N19</f>
        <v>5.4970407074977228</v>
      </c>
      <c r="Q19">
        <f>age_moves!D143*pop_moves!$C$6*fuel_usdata!M19</f>
        <v>1.3613837555201362E-4</v>
      </c>
      <c r="R19" s="5">
        <f>age_moves!D174*pop_moves!$C$7*fuel_usdata!P19</f>
        <v>2.0115604549747008</v>
      </c>
      <c r="S19" s="6">
        <f>age_moves!D174*pop_moves!$C$7*fuel_usdata!N19</f>
        <v>20.821189072319953</v>
      </c>
      <c r="T19" s="6">
        <f>age_moves!D174*pop_moves!$C$7*fuel_usdata!M19</f>
        <v>5.1565251345160243E-4</v>
      </c>
      <c r="U19" s="5">
        <f>age_moves!D205*pop_moves!$C$8*fuel_usdata!P19</f>
        <v>0.96593191125776434</v>
      </c>
      <c r="V19">
        <f>age_moves!D205*pop_moves!$C$8*fuel_usdata!N19</f>
        <v>9.9981339887387239</v>
      </c>
      <c r="W19">
        <f>age_moves!D205*pop_moves!$C$8*fuel_usdata!M19</f>
        <v>2.4761135894841435E-4</v>
      </c>
      <c r="X19" s="5">
        <f>age_moves!D236*pop_moves!$C$9*fuel_usdata!P19</f>
        <v>5.650999314704455</v>
      </c>
      <c r="Y19" s="5">
        <f>age_moves!D236*pop_moves!$C$9*fuel_usdata!N19</f>
        <v>58.492164572051962</v>
      </c>
      <c r="Z19" s="5">
        <f>age_moves!D236*pop_moves!$C$9*fuel_usdata!M19</f>
        <v>1.4486027466558459E-3</v>
      </c>
      <c r="AA19" s="5">
        <f>age_moves!D267*pop_moves!$C$10*fuel_usdata!P19</f>
        <v>8.4462880342063116</v>
      </c>
      <c r="AB19">
        <f>age_moves!D267*pop_moves!$C$10*fuel_usdata!N19</f>
        <v>87.425540547174379</v>
      </c>
      <c r="AC19">
        <f>age_moves!D267*pop_moves!$C$10*fuel_usdata!M19</f>
        <v>2.1651597114089498E-3</v>
      </c>
      <c r="AD19" s="5">
        <f>age_moves!D298*pop_moves!$C$11*fuel_usdata!P19</f>
        <v>8.4462885217817085</v>
      </c>
      <c r="AE19">
        <f>age_moves!D298*pop_moves!$C$11*fuel_usdata!N19</f>
        <v>87.425545593952592</v>
      </c>
      <c r="AF19">
        <f>age_moves!D298*pop_moves!$C$11*fuel_usdata!M19</f>
        <v>2.1651598363962338E-3</v>
      </c>
      <c r="AG19" s="5">
        <f>age_moves!D329*pop_moves!$C$12*fuel_usdata!P19</f>
        <v>5.9852017110899398</v>
      </c>
      <c r="AH19">
        <f>age_moves!D329*pop_moves!$C$12*fuel_usdata!N19</f>
        <v>61.951414959658194</v>
      </c>
      <c r="AI19">
        <f>age_moves!D329*pop_moves!$C$12*fuel_usdata!M19</f>
        <v>1.5342737018943706E-3</v>
      </c>
      <c r="AJ19" s="5">
        <f>age_moves!D360*pop_moves!$C$13*fuel_usdata!P19</f>
        <v>9.338027804770169</v>
      </c>
      <c r="AK19">
        <f>age_moves!D360*pop_moves!$C$13*fuel_usdata!N19</f>
        <v>96.655729140462668</v>
      </c>
      <c r="AL19">
        <f>age_moves!D360*pop_moves!$C$13*fuel_usdata!M19</f>
        <v>2.3937523211407766E-3</v>
      </c>
      <c r="AM19" s="5">
        <f>age_moves!D391*pop_moves!$C$14</f>
        <v>76.187778308952758</v>
      </c>
    </row>
    <row r="20" spans="1:39" ht="14.4" x14ac:dyDescent="0.3">
      <c r="A20">
        <f t="shared" si="0"/>
        <v>2001</v>
      </c>
      <c r="B20">
        <f>age_moves!D20*pop_moves!$C$2*fuel_usdata!V20</f>
        <v>55.880562342312103</v>
      </c>
      <c r="C20">
        <f>age_moves!D51*pop_moves!$C$3*fuel_usdata!T20</f>
        <v>3302.5644056968399</v>
      </c>
      <c r="D20">
        <f>age_moves!D51*pop_moves!$C$3*fuel_usdata!S20</f>
        <v>2.6604957614892277</v>
      </c>
      <c r="E20">
        <f>age_moves!D51*pop_moves!$C$3*fuel_usdata!Q20</f>
        <v>1.4982791919965652</v>
      </c>
      <c r="F20">
        <f>age_moves!D51*pop_moves!$C$3*fuel_usdata!R20</f>
        <v>4.9009132448485773E-2</v>
      </c>
      <c r="G20">
        <f>age_moves!D82*pop_moves!$C$4*fuel_usdata!T20</f>
        <v>1784.1410019448035</v>
      </c>
      <c r="H20">
        <f>age_moves!D82*pop_moves!$C$4*fuel_usdata!S20</f>
        <v>1.4372769128696954</v>
      </c>
      <c r="I20">
        <f>age_moves!D82*pop_moves!$C$4*fuel_usdata!Q20</f>
        <v>0.8094138404055653</v>
      </c>
      <c r="J20">
        <f>age_moves!D82*pop_moves!$C$4*fuel_usdata!R20</f>
        <v>2.6476153658125969E-2</v>
      </c>
      <c r="K20">
        <f>age_moves!D113*pop_moves!$C$5*fuel_usdata!T20</f>
        <v>1150.8556180577734</v>
      </c>
      <c r="L20">
        <f>age_moves!D113*pop_moves!$C$5*fuel_usdata!S20</f>
        <v>0.92711181912067009</v>
      </c>
      <c r="M20">
        <f>age_moves!D113*pop_moves!$C$5*fuel_usdata!Q20</f>
        <v>0.5221103402416406</v>
      </c>
      <c r="N20">
        <f>age_moves!D113*pop_moves!$C$5*fuel_usdata!R20</f>
        <v>1.7078375615380767E-2</v>
      </c>
      <c r="O20">
        <f>age_moves!D144*pop_moves!$C$6*fuel_usdata!P20</f>
        <v>0.59751496913810742</v>
      </c>
      <c r="P20">
        <f>age_moves!D144*pop_moves!$C$6*fuel_usdata!N20</f>
        <v>6.1847368868277064</v>
      </c>
      <c r="Q20">
        <f>age_moves!D144*pop_moves!$C$6*fuel_usdata!M20</f>
        <v>1.5316969216562612E-4</v>
      </c>
      <c r="R20" s="5">
        <f>age_moves!D175*pop_moves!$C$7*fuel_usdata!P20</f>
        <v>1.8045662564221694</v>
      </c>
      <c r="S20" s="6">
        <f>age_moves!D175*pop_moves!$C$7*fuel_usdata!N20</f>
        <v>18.678640816175296</v>
      </c>
      <c r="T20" s="6">
        <f>age_moves!D175*pop_moves!$C$7*fuel_usdata!M20</f>
        <v>4.6259068352272993E-4</v>
      </c>
      <c r="U20" s="5">
        <f>age_moves!D206*pop_moves!$C$8*fuel_usdata!P20</f>
        <v>1.0602698536371349</v>
      </c>
      <c r="V20">
        <f>age_moves!D206*pop_moves!$C$8*fuel_usdata!N20</f>
        <v>10.97460383836062</v>
      </c>
      <c r="W20">
        <f>age_moves!D206*pop_moves!$C$8*fuel_usdata!M20</f>
        <v>2.71794374169991E-4</v>
      </c>
      <c r="X20" s="5">
        <f>age_moves!D237*pop_moves!$C$9*fuel_usdata!P20</f>
        <v>5.9406682069784287</v>
      </c>
      <c r="Y20" s="5">
        <f>age_moves!D237*pop_moves!$C$9*fuel_usdata!N20</f>
        <v>61.490459134609246</v>
      </c>
      <c r="Z20" s="5">
        <f>age_moves!D237*pop_moves!$C$9*fuel_usdata!M20</f>
        <v>1.5228577818452778E-3</v>
      </c>
      <c r="AA20" s="5">
        <f>age_moves!D268*pop_moves!$C$10*fuel_usdata!P20</f>
        <v>9.8870956657634874</v>
      </c>
      <c r="AB20">
        <f>age_moves!D268*pop_moves!$C$10*fuel_usdata!N20</f>
        <v>102.33900140752456</v>
      </c>
      <c r="AC20">
        <f>age_moves!D268*pop_moves!$C$10*fuel_usdata!M20</f>
        <v>2.5345028622823602E-3</v>
      </c>
      <c r="AD20" s="5">
        <f>age_moves!D299*pop_moves!$C$11*fuel_usdata!P20</f>
        <v>9.8871040174138258</v>
      </c>
      <c r="AE20">
        <f>age_moves!D299*pop_moves!$C$11*fuel_usdata!N20</f>
        <v>102.3390878534926</v>
      </c>
      <c r="AF20">
        <f>age_moves!D299*pop_moves!$C$11*fuel_usdata!M20</f>
        <v>2.5345050031822165E-3</v>
      </c>
      <c r="AG20" s="5">
        <f>age_moves!D330*pop_moves!$C$12*fuel_usdata!P20</f>
        <v>3.9090183791352087</v>
      </c>
      <c r="AH20">
        <f>age_moves!D330*pop_moves!$C$12*fuel_usdata!N20</f>
        <v>40.461329689527773</v>
      </c>
      <c r="AI20">
        <f>age_moves!D330*pop_moves!$C$12*fuel_usdata!M20</f>
        <v>1.0020554676070774E-3</v>
      </c>
      <c r="AJ20" s="5">
        <f>age_moves!D361*pop_moves!$C$13*fuel_usdata!P20</f>
        <v>15.348081627778438</v>
      </c>
      <c r="AK20">
        <f>age_moves!D361*pop_moves!$C$13*fuel_usdata!N20</f>
        <v>158.86438246440582</v>
      </c>
      <c r="AL20">
        <f>age_moves!D361*pop_moves!$C$13*fuel_usdata!M20</f>
        <v>3.9343967259109049E-3</v>
      </c>
      <c r="AM20" s="5">
        <f>age_moves!D392*pop_moves!$C$14</f>
        <v>124.48738738775788</v>
      </c>
    </row>
    <row r="21" spans="1:39" ht="14.4" x14ac:dyDescent="0.3">
      <c r="A21">
        <f t="shared" si="0"/>
        <v>2000</v>
      </c>
      <c r="B21">
        <f>age_moves!D21*pop_moves!$C$2*fuel_usdata!V21</f>
        <v>44.366794034673283</v>
      </c>
      <c r="C21">
        <f>age_moves!D52*pop_moves!$C$3*fuel_usdata!T21</f>
        <v>3046.5021406330679</v>
      </c>
      <c r="D21">
        <f>age_moves!D52*pop_moves!$C$3*fuel_usdata!S21</f>
        <v>2.4542158870666873</v>
      </c>
      <c r="E21">
        <f>age_moves!D52*pop_moves!$C$3*fuel_usdata!Q21</f>
        <v>1.3821110521901869</v>
      </c>
      <c r="F21">
        <f>age_moves!D52*pop_moves!$C$3*fuel_usdata!R21</f>
        <v>4.520924002491266E-2</v>
      </c>
      <c r="G21">
        <f>age_moves!D83*pop_moves!$C$4*fuel_usdata!T21</f>
        <v>1648.9168759740355</v>
      </c>
      <c r="H21">
        <f>age_moves!D83*pop_moves!$C$4*fuel_usdata!S21</f>
        <v>1.3283424093136915</v>
      </c>
      <c r="I21">
        <f>age_moves!D83*pop_moves!$C$4*fuel_usdata!Q21</f>
        <v>0.74806651471876318</v>
      </c>
      <c r="J21">
        <f>age_moves!D83*pop_moves!$C$4*fuel_usdata!R21</f>
        <v>2.4469465434725897E-2</v>
      </c>
      <c r="K21">
        <f>age_moves!D114*pop_moves!$C$5*fuel_usdata!T21</f>
        <v>1032.7040503448375</v>
      </c>
      <c r="L21">
        <f>age_moves!D114*pop_moves!$C$5*fuel_usdata!S21</f>
        <v>0.83193070938323632</v>
      </c>
      <c r="M21">
        <f>age_moves!D114*pop_moves!$C$5*fuel_usdata!Q21</f>
        <v>0.46850834686319104</v>
      </c>
      <c r="N21">
        <f>age_moves!D114*pop_moves!$C$5*fuel_usdata!R21</f>
        <v>1.5325039383375408E-2</v>
      </c>
      <c r="O21">
        <f>age_moves!D145*pop_moves!$C$6*fuel_usdata!P21</f>
        <v>0.68851303968101452</v>
      </c>
      <c r="P21">
        <f>age_moves!D145*pop_moves!$C$6*fuel_usdata!N21</f>
        <v>7.1266365087379047</v>
      </c>
      <c r="Q21">
        <f>age_moves!D145*pop_moves!$C$6*fuel_usdata!M21</f>
        <v>1.7649654952089583E-4</v>
      </c>
      <c r="R21" s="5">
        <f>age_moves!D176*pop_moves!$C$7*fuel_usdata!P21</f>
        <v>1.2078297492869567</v>
      </c>
      <c r="S21" s="6">
        <f>age_moves!D176*pop_moves!$C$7*fuel_usdata!N21</f>
        <v>12.501961606415065</v>
      </c>
      <c r="T21" s="6">
        <f>age_moves!D176*pop_moves!$C$7*fuel_usdata!M21</f>
        <v>3.096205458310579E-4</v>
      </c>
      <c r="U21" s="5">
        <f>age_moves!D207*pop_moves!$C$8*fuel_usdata!P21</f>
        <v>0.91512569967184987</v>
      </c>
      <c r="V21">
        <f>age_moves!D207*pop_moves!$C$8*fuel_usdata!N21</f>
        <v>9.4722508442065738</v>
      </c>
      <c r="W21">
        <f>age_moves!D207*pop_moves!$C$8*fuel_usdata!M21</f>
        <v>2.3458746466850807E-4</v>
      </c>
      <c r="X21" s="5">
        <f>age_moves!D238*pop_moves!$C$9*fuel_usdata!P21</f>
        <v>7.1410527708888374</v>
      </c>
      <c r="Y21" s="5">
        <f>age_moves!D238*pop_moves!$C$9*fuel_usdata!N21</f>
        <v>73.91535737858834</v>
      </c>
      <c r="Z21" s="5">
        <f>age_moves!D238*pop_moves!$C$9*fuel_usdata!M21</f>
        <v>1.8305697951522273E-3</v>
      </c>
      <c r="AA21" s="5">
        <f>age_moves!D269*pop_moves!$C$10*fuel_usdata!P21</f>
        <v>10.404837764681368</v>
      </c>
      <c r="AB21">
        <f>age_moves!D269*pop_moves!$C$10*fuel_usdata!N21</f>
        <v>107.69802808037917</v>
      </c>
      <c r="AC21">
        <f>age_moves!D269*pop_moves!$C$10*fuel_usdata!M21</f>
        <v>2.6672232157604124E-3</v>
      </c>
      <c r="AD21" s="5">
        <f>age_moves!D300*pop_moves!$C$11*fuel_usdata!P21</f>
        <v>10.404837915439412</v>
      </c>
      <c r="AE21">
        <f>age_moves!D300*pop_moves!$C$11*fuel_usdata!N21</f>
        <v>107.69802964084023</v>
      </c>
      <c r="AF21">
        <f>age_moves!D300*pop_moves!$C$11*fuel_usdata!M21</f>
        <v>2.667223254406412E-3</v>
      </c>
      <c r="AG21" s="5">
        <f>age_moves!D331*pop_moves!$C$12*fuel_usdata!P21</f>
        <v>7.2508840771820147</v>
      </c>
      <c r="AH21">
        <f>age_moves!D331*pop_moves!$C$12*fuel_usdata!N21</f>
        <v>75.052195393441295</v>
      </c>
      <c r="AI21">
        <f>age_moves!D331*pop_moves!$C$12*fuel_usdata!M21</f>
        <v>1.8587244494186145E-3</v>
      </c>
      <c r="AJ21" s="5">
        <f>age_moves!D362*pop_moves!$C$13*fuel_usdata!P21</f>
        <v>20.787577853069944</v>
      </c>
      <c r="AK21">
        <f>age_moves!D362*pop_moves!$C$13*fuel_usdata!N21</f>
        <v>215.16732831168315</v>
      </c>
      <c r="AL21">
        <f>age_moves!D362*pop_moves!$C$13*fuel_usdata!M21</f>
        <v>5.3287818131427704E-3</v>
      </c>
      <c r="AM21" s="5">
        <f>age_moves!D393*pop_moves!$C$14</f>
        <v>192.74300288695238</v>
      </c>
    </row>
    <row r="22" spans="1:39" ht="14.4" x14ac:dyDescent="0.3">
      <c r="A22">
        <f t="shared" si="0"/>
        <v>1999</v>
      </c>
      <c r="B22">
        <f>age_moves!D22*pop_moves!$C$2*fuel_usdata!V22</f>
        <v>33.336972204859187</v>
      </c>
      <c r="C22">
        <f>age_moves!D53*pop_moves!$C$3*fuel_usdata!T22</f>
        <v>2325.3342790265792</v>
      </c>
      <c r="D22">
        <f>age_moves!D53*pop_moves!$C$3*fuel_usdata!S22</f>
        <v>1.8732540030783942</v>
      </c>
      <c r="E22">
        <f>age_moves!D53*pop_moves!$C$3*fuel_usdata!Q22</f>
        <v>1.0549377806809905</v>
      </c>
      <c r="F22">
        <f>age_moves!D53*pop_moves!$C$3*fuel_usdata!R22</f>
        <v>3.4507310583023053E-2</v>
      </c>
      <c r="G22">
        <f>age_moves!D84*pop_moves!$C$4*fuel_usdata!T22</f>
        <v>1418.4348144533235</v>
      </c>
      <c r="H22">
        <f>age_moves!D84*pop_moves!$C$4*fuel_usdata!S22</f>
        <v>1.1426695586291129</v>
      </c>
      <c r="I22">
        <f>age_moves!D84*pop_moves!$C$4*fuel_usdata!Q22</f>
        <v>0.64350338301744781</v>
      </c>
      <c r="J22">
        <f>age_moves!D84*pop_moves!$C$4*fuel_usdata!R22</f>
        <v>2.1049176080009977E-2</v>
      </c>
      <c r="K22">
        <f>age_moves!D115*pop_moves!$C$5*fuel_usdata!T22</f>
        <v>858.99432027723742</v>
      </c>
      <c r="L22">
        <f>age_moves!D115*pop_moves!$C$5*fuel_usdata!S22</f>
        <v>0.69199278727123026</v>
      </c>
      <c r="M22">
        <f>age_moves!D115*pop_moves!$C$5*fuel_usdata!Q22</f>
        <v>0.38970120125274549</v>
      </c>
      <c r="N22">
        <f>age_moves!D115*pop_moves!$C$5*fuel_usdata!R22</f>
        <v>1.2747235554996348E-2</v>
      </c>
      <c r="O22">
        <f>age_moves!D146*pop_moves!$C$6*fuel_usdata!P22</f>
        <v>0.39773945816042633</v>
      </c>
      <c r="P22">
        <f>age_moves!D146*pop_moves!$C$6*fuel_usdata!N22</f>
        <v>4.1169075676547244</v>
      </c>
      <c r="Q22">
        <f>age_moves!D146*pop_moves!$C$6*fuel_usdata!M22</f>
        <v>1.0195833328900957E-4</v>
      </c>
      <c r="R22" s="5">
        <f>age_moves!D177*pop_moves!$C$7*fuel_usdata!P22</f>
        <v>0.75278148152424207</v>
      </c>
      <c r="S22" s="6">
        <f>age_moves!D177*pop_moves!$C$7*fuel_usdata!N22</f>
        <v>7.7918640318242387</v>
      </c>
      <c r="T22" s="6">
        <f>age_moves!D177*pop_moves!$C$7*fuel_usdata!M22</f>
        <v>1.9297141284907514E-4</v>
      </c>
      <c r="U22" s="5">
        <f>age_moves!D208*pop_moves!$C$8*fuel_usdata!P22</f>
        <v>0.47787148523489437</v>
      </c>
      <c r="V22">
        <f>age_moves!D208*pop_moves!$C$8*fuel_usdata!N22</f>
        <v>4.9463353297384378</v>
      </c>
      <c r="W22">
        <f>age_moves!D208*pop_moves!$C$8*fuel_usdata!M22</f>
        <v>1.2249973987051894E-4</v>
      </c>
      <c r="X22" s="5">
        <f>age_moves!D239*pop_moves!$C$9*fuel_usdata!P22</f>
        <v>5.7544218838697736</v>
      </c>
      <c r="Y22" s="5">
        <f>age_moves!D239*pop_moves!$C$9*fuel_usdata!N22</f>
        <v>59.56266725647825</v>
      </c>
      <c r="Z22" s="5">
        <f>age_moves!D239*pop_moves!$C$9*fuel_usdata!M22</f>
        <v>1.4751145562342408E-3</v>
      </c>
      <c r="AA22" s="5">
        <f>age_moves!D270*pop_moves!$C$10*fuel_usdata!P22</f>
        <v>9.2211061959102221</v>
      </c>
      <c r="AB22">
        <f>age_moves!D270*pop_moves!$C$10*fuel_usdata!N22</f>
        <v>95.445501071655542</v>
      </c>
      <c r="AC22">
        <f>age_moves!D270*pop_moves!$C$10*fuel_usdata!M22</f>
        <v>2.3637801066163093E-3</v>
      </c>
      <c r="AD22" s="5">
        <f>age_moves!D301*pop_moves!$C$11*fuel_usdata!P22</f>
        <v>9.2211131240469371</v>
      </c>
      <c r="AE22">
        <f>age_moves!D301*pop_moves!$C$11*fuel_usdata!N22</f>
        <v>95.445572783168913</v>
      </c>
      <c r="AF22">
        <f>age_moves!D301*pop_moves!$C$11*fuel_usdata!M22</f>
        <v>2.3637818826062391E-3</v>
      </c>
      <c r="AG22" s="5">
        <f>age_moves!D332*pop_moves!$C$12*fuel_usdata!P22</f>
        <v>11.14961715571069</v>
      </c>
      <c r="AH22">
        <f>age_moves!D332*pop_moves!$C$12*fuel_usdata!N22</f>
        <v>115.40706435589289</v>
      </c>
      <c r="AI22">
        <f>age_moves!D332*pop_moves!$C$12*fuel_usdata!M22</f>
        <v>2.858143336506201E-3</v>
      </c>
      <c r="AJ22" s="5">
        <f>age_moves!D363*pop_moves!$C$13*fuel_usdata!P22</f>
        <v>15.929173321176126</v>
      </c>
      <c r="AK22">
        <f>age_moves!D363*pop_moves!$C$13*fuel_usdata!N22</f>
        <v>164.87912588743654</v>
      </c>
      <c r="AL22">
        <f>age_moves!D363*pop_moves!$C$13*fuel_usdata!M22</f>
        <v>4.0833564012243339E-3</v>
      </c>
      <c r="AM22" s="5">
        <f>age_moves!D394*pop_moves!$C$14</f>
        <v>155.14154392478906</v>
      </c>
    </row>
    <row r="23" spans="1:39" ht="14.4" x14ac:dyDescent="0.3">
      <c r="A23">
        <f t="shared" si="0"/>
        <v>1998</v>
      </c>
      <c r="B23">
        <f>age_moves!D23*pop_moves!$C$2*fuel_usdata!V23</f>
        <v>24.525609020666035</v>
      </c>
      <c r="C23">
        <f>age_moves!D54*pop_moves!$C$3*fuel_usdata!T23</f>
        <v>1855.0950602445837</v>
      </c>
      <c r="D23">
        <f>age_moves!D54*pop_moves!$C$3*fuel_usdata!S23</f>
        <v>1.4944364253507831</v>
      </c>
      <c r="E23">
        <f>age_moves!D54*pop_moves!$C$3*fuel_usdata!Q23</f>
        <v>0.84160367111859891</v>
      </c>
      <c r="F23">
        <f>age_moves!D54*pop_moves!$C$3*fuel_usdata!R23</f>
        <v>2.7529092045935479E-2</v>
      </c>
      <c r="G23">
        <f>age_moves!D85*pop_moves!$C$4*fuel_usdata!T23</f>
        <v>1099.3293372838666</v>
      </c>
      <c r="H23">
        <f>age_moves!D85*pop_moves!$C$4*fuel_usdata!S23</f>
        <v>0.88560302935480995</v>
      </c>
      <c r="I23">
        <f>age_moves!D85*pop_moves!$C$4*fuel_usdata!Q23</f>
        <v>0.49873433758402458</v>
      </c>
      <c r="J23">
        <f>age_moves!D85*pop_moves!$C$4*fuel_usdata!R23</f>
        <v>1.631374001443071E-2</v>
      </c>
      <c r="K23">
        <f>age_moves!D116*pop_moves!$C$5*fuel_usdata!T23</f>
        <v>604.71171966833765</v>
      </c>
      <c r="L23">
        <f>age_moves!D116*pop_moves!$C$5*fuel_usdata!S23</f>
        <v>0.48714658352317924</v>
      </c>
      <c r="M23">
        <f>age_moves!D116*pop_moves!$C$5*fuel_usdata!Q23</f>
        <v>0.27434044440515887</v>
      </c>
      <c r="N23">
        <f>age_moves!D116*pop_moves!$C$5*fuel_usdata!R23</f>
        <v>8.9737528543743558E-3</v>
      </c>
      <c r="O23">
        <f>age_moves!D147*pop_moves!$C$6*fuel_usdata!P23</f>
        <v>0.31570451375245667</v>
      </c>
      <c r="P23">
        <f>age_moves!D147*pop_moves!$C$6*fuel_usdata!N23</f>
        <v>3.2677831558919799</v>
      </c>
      <c r="Q23">
        <f>age_moves!D147*pop_moves!$C$6*fuel_usdata!M23</f>
        <v>8.0929124263639238E-5</v>
      </c>
      <c r="R23" s="5">
        <f>age_moves!D178*pop_moves!$C$7*fuel_usdata!P23</f>
        <v>0.39232930970998703</v>
      </c>
      <c r="S23" s="6">
        <f>age_moves!D178*pop_moves!$C$7*fuel_usdata!N23</f>
        <v>4.0609083937212063</v>
      </c>
      <c r="T23" s="6">
        <f>age_moves!D178*pop_moves!$C$7*fuel_usdata!M23</f>
        <v>1.0057147134324201E-4</v>
      </c>
      <c r="U23" s="5">
        <f>age_moves!D209*pop_moves!$C$8*fuel_usdata!P23</f>
        <v>0.43954739847475321</v>
      </c>
      <c r="V23">
        <f>age_moves!D209*pop_moves!$C$8*fuel_usdata!N23</f>
        <v>4.5496517229974565</v>
      </c>
      <c r="W23">
        <f>age_moves!D209*pop_moves!$C$8*fuel_usdata!M23</f>
        <v>1.1267556997558401E-4</v>
      </c>
      <c r="X23" s="5">
        <f>age_moves!D240*pop_moves!$C$9*fuel_usdata!P23</f>
        <v>3.5725817908520554</v>
      </c>
      <c r="Y23" s="5">
        <f>age_moves!D240*pop_moves!$C$9*fuel_usdata!N23</f>
        <v>36.978953707157459</v>
      </c>
      <c r="Z23" s="5">
        <f>age_moves!D240*pop_moves!$C$9*fuel_usdata!M23</f>
        <v>9.1581178950321854E-4</v>
      </c>
      <c r="AA23" s="5">
        <f>age_moves!D271*pop_moves!$C$10*fuel_usdata!P23</f>
        <v>4.9244649661391984</v>
      </c>
      <c r="AB23">
        <f>age_moves!D271*pop_moves!$C$10*fuel_usdata!N23</f>
        <v>50.971978439141395</v>
      </c>
      <c r="AC23">
        <f>age_moves!D271*pop_moves!$C$10*fuel_usdata!M23</f>
        <v>1.262359642691412E-3</v>
      </c>
      <c r="AD23" s="5">
        <f>age_moves!D302*pop_moves!$C$11*fuel_usdata!P23</f>
        <v>4.9244645035925778</v>
      </c>
      <c r="AE23">
        <f>age_moves!D302*pop_moves!$C$11*fuel_usdata!N23</f>
        <v>50.97197365143014</v>
      </c>
      <c r="AF23">
        <f>age_moves!D302*pop_moves!$C$11*fuel_usdata!M23</f>
        <v>1.2623595241201175E-3</v>
      </c>
      <c r="AG23" s="5">
        <f>age_moves!D333*pop_moves!$C$12*fuel_usdata!P23</f>
        <v>5.0070540063887092</v>
      </c>
      <c r="AH23">
        <f>age_moves!D333*pop_moves!$C$12*fuel_usdata!N23</f>
        <v>51.826838166615076</v>
      </c>
      <c r="AI23">
        <f>age_moves!D333*pop_moves!$C$12*fuel_usdata!M23</f>
        <v>1.2835308911532195E-3</v>
      </c>
      <c r="AJ23" s="5">
        <f>age_moves!D364*pop_moves!$C$13*fuel_usdata!P23</f>
        <v>11.742187013737439</v>
      </c>
      <c r="AK23">
        <f>age_moves!D364*pop_moves!$C$13*fuel_usdata!N23</f>
        <v>121.54061556088907</v>
      </c>
      <c r="AL23">
        <f>age_moves!D364*pop_moves!$C$13*fuel_usdata!M23</f>
        <v>3.0100453765028044E-3</v>
      </c>
      <c r="AM23" s="5">
        <f>age_moves!D395*pop_moves!$C$14</f>
        <v>113.65531356114852</v>
      </c>
    </row>
    <row r="24" spans="1:39" ht="14.4" x14ac:dyDescent="0.3">
      <c r="A24">
        <f t="shared" si="0"/>
        <v>1997</v>
      </c>
      <c r="B24">
        <f>age_moves!D24*pop_moves!$C$2*fuel_usdata!V24</f>
        <v>19.856389145710565</v>
      </c>
      <c r="C24">
        <f>age_moves!D55*pop_moves!$C$3*fuel_usdata!T24</f>
        <v>1541.6021426910695</v>
      </c>
      <c r="D24">
        <f>age_moves!D55*pop_moves!$C$3*fuel_usdata!S24</f>
        <v>1.2418912889200424</v>
      </c>
      <c r="E24">
        <f>age_moves!D55*pop_moves!$C$3*fuel_usdata!Q24</f>
        <v>0.69938088376023433</v>
      </c>
      <c r="F24">
        <f>age_moves!D55*pop_moves!$C$3*fuel_usdata!R24</f>
        <v>2.2876944795895516E-2</v>
      </c>
      <c r="G24">
        <f>age_moves!D86*pop_moves!$C$4*fuel_usdata!T24</f>
        <v>981.77204514045252</v>
      </c>
      <c r="H24">
        <f>age_moves!D86*pop_moves!$C$4*fuel_usdata!S24</f>
        <v>0.79090065899673312</v>
      </c>
      <c r="I24">
        <f>age_moves!D86*pop_moves!$C$4*fuel_usdata!Q24</f>
        <v>0.44540195006658129</v>
      </c>
      <c r="J24">
        <f>age_moves!D86*pop_moves!$C$4*fuel_usdata!R24</f>
        <v>1.4569222665729294E-2</v>
      </c>
      <c r="K24">
        <f>age_moves!D117*pop_moves!$C$5*fuel_usdata!T24</f>
        <v>577.56632729903822</v>
      </c>
      <c r="L24">
        <f>age_moves!D117*pop_moves!$C$5*fuel_usdata!S24</f>
        <v>0.46527866742201096</v>
      </c>
      <c r="M24">
        <f>age_moves!D117*pop_moves!$C$5*fuel_usdata!Q24</f>
        <v>0.26202535481134304</v>
      </c>
      <c r="N24">
        <f>age_moves!D117*pop_moves!$C$5*fuel_usdata!R24</f>
        <v>8.5709228209317825E-3</v>
      </c>
      <c r="O24">
        <f>age_moves!D148*pop_moves!$C$6*fuel_usdata!P24</f>
        <v>0.27966796215056478</v>
      </c>
      <c r="P24">
        <f>age_moves!D148*pop_moves!$C$6*fuel_usdata!N24</f>
        <v>2.894777287456948</v>
      </c>
      <c r="Q24">
        <f>age_moves!D148*pop_moves!$C$6*fuel_usdata!M24</f>
        <v>7.1691351486943028E-5</v>
      </c>
      <c r="R24" s="5">
        <f>age_moves!D179*pop_moves!$C$7*fuel_usdata!P24</f>
        <v>0.1696176134031406</v>
      </c>
      <c r="S24" s="6">
        <f>age_moves!D179*pop_moves!$C$7*fuel_usdata!N24</f>
        <v>1.7556720156873826</v>
      </c>
      <c r="T24" s="6">
        <f>age_moves!D179*pop_moves!$C$7*fuel_usdata!M24</f>
        <v>4.3480546886219074E-5</v>
      </c>
      <c r="U24" s="5">
        <f>age_moves!D210*pop_moves!$C$8*fuel_usdata!P24</f>
        <v>0.37535080633575446</v>
      </c>
      <c r="V24">
        <f>age_moves!D210*pop_moves!$C$8*fuel_usdata!N24</f>
        <v>3.8851678992977545</v>
      </c>
      <c r="W24">
        <f>age_moves!D210*pop_moves!$C$8*fuel_usdata!M24</f>
        <v>9.6219124925853497E-5</v>
      </c>
      <c r="X24" s="5">
        <f>age_moves!D241*pop_moves!$C$9*fuel_usdata!P24</f>
        <v>2.3099919231928463</v>
      </c>
      <c r="Y24" s="5">
        <f>age_moves!D241*pop_moves!$C$9*fuel_usdata!N24</f>
        <v>23.910182997177259</v>
      </c>
      <c r="Z24" s="5">
        <f>age_moves!D241*pop_moves!$C$9*fuel_usdata!M24</f>
        <v>5.9215378702713313E-4</v>
      </c>
      <c r="AA24" s="5">
        <f>age_moves!D272*pop_moves!$C$10*fuel_usdata!P24</f>
        <v>5.4845577902973188</v>
      </c>
      <c r="AB24">
        <f>age_moves!D272*pop_moves!$C$10*fuel_usdata!N24</f>
        <v>56.769367506422775</v>
      </c>
      <c r="AC24">
        <f>age_moves!D272*pop_moves!$C$10*fuel_usdata!M24</f>
        <v>1.4059363728011584E-3</v>
      </c>
      <c r="AD24" s="5">
        <f>age_moves!D303*pop_moves!$C$11*fuel_usdata!P24</f>
        <v>5.4845585431276707</v>
      </c>
      <c r="AE24">
        <f>age_moves!D303*pop_moves!$C$11*fuel_usdata!N24</f>
        <v>56.769375298792653</v>
      </c>
      <c r="AF24">
        <f>age_moves!D303*pop_moves!$C$11*fuel_usdata!M24</f>
        <v>1.4059365657850991E-3</v>
      </c>
      <c r="AG24" s="5">
        <f>age_moves!D334*pop_moves!$C$12*fuel_usdata!P24</f>
        <v>8.3346625490801536</v>
      </c>
      <c r="AH24">
        <f>age_moves!D334*pop_moves!$C$12*fuel_usdata!N24</f>
        <v>86.27013140928176</v>
      </c>
      <c r="AI24">
        <f>age_moves!D334*pop_moves!$C$12*fuel_usdata!M24</f>
        <v>2.1365451292181888E-3</v>
      </c>
      <c r="AJ24" s="5">
        <f>age_moves!D365*pop_moves!$C$13*fuel_usdata!P24</f>
        <v>10.862237065197668</v>
      </c>
      <c r="AK24">
        <f>age_moves!D365*pop_moves!$C$13*fuel_usdata!N24</f>
        <v>112.43246064194818</v>
      </c>
      <c r="AL24">
        <f>age_moves!D365*pop_moves!$C$13*fuel_usdata!M24</f>
        <v>2.7844750231216788E-3</v>
      </c>
      <c r="AM24" s="5">
        <f>age_moves!D396*pop_moves!$C$14</f>
        <v>80.162016765868103</v>
      </c>
    </row>
    <row r="25" spans="1:39" ht="14.4" x14ac:dyDescent="0.3">
      <c r="A25">
        <f t="shared" si="0"/>
        <v>1996</v>
      </c>
      <c r="B25">
        <f>age_moves!D25*pop_moves!$C$2*fuel_usdata!V25</f>
        <v>17.931670187420444</v>
      </c>
      <c r="C25">
        <f>age_moves!D56*pop_moves!$C$3*fuel_usdata!T25</f>
        <v>1137.7256337155673</v>
      </c>
      <c r="D25">
        <f>age_moves!D56*pop_moves!$C$3*fuel_usdata!S25</f>
        <v>0.91653450301122419</v>
      </c>
      <c r="E25">
        <f>age_moves!D56*pop_moves!$C$3*fuel_usdata!Q25</f>
        <v>0.51615364116947893</v>
      </c>
      <c r="F25">
        <f>age_moves!D56*pop_moves!$C$3*fuel_usdata!R25</f>
        <v>1.6883530318627816E-2</v>
      </c>
      <c r="G25">
        <f>age_moves!D87*pop_moves!$C$4*fuel_usdata!T25</f>
        <v>691.47863714361597</v>
      </c>
      <c r="H25">
        <f>age_moves!D87*pop_moves!$C$4*fuel_usdata!S25</f>
        <v>0.55704469536083645</v>
      </c>
      <c r="I25">
        <f>age_moves!D87*pop_moves!$C$4*fuel_usdata!Q25</f>
        <v>0.31370411791373426</v>
      </c>
      <c r="J25">
        <f>age_moves!D87*pop_moves!$C$4*fuel_usdata!R25</f>
        <v>1.026134965138383E-2</v>
      </c>
      <c r="K25">
        <f>age_moves!D118*pop_moves!$C$5*fuel_usdata!T25</f>
        <v>392.88428312857519</v>
      </c>
      <c r="L25">
        <f>age_moves!D118*pop_moves!$C$5*fuel_usdata!S25</f>
        <v>0.31650161559794232</v>
      </c>
      <c r="M25">
        <f>age_moves!D118*pop_moves!$C$5*fuel_usdata!Q25</f>
        <v>0.17824038352094648</v>
      </c>
      <c r="N25">
        <f>age_moves!D118*pop_moves!$C$5*fuel_usdata!R25</f>
        <v>5.8302929189094641E-3</v>
      </c>
      <c r="O25">
        <f>age_moves!D149*pop_moves!$C$6*fuel_usdata!P25</f>
        <v>0.21087232516546689</v>
      </c>
      <c r="P25">
        <f>age_moves!D149*pop_moves!$C$6*fuel_usdata!N25</f>
        <v>2.1826898324291921</v>
      </c>
      <c r="Q25">
        <f>age_moves!D149*pop_moves!$C$6*fuel_usdata!M25</f>
        <v>5.405596646128349E-5</v>
      </c>
      <c r="R25" s="5">
        <f>age_moves!D180*pop_moves!$C$7*fuel_usdata!P25</f>
        <v>0.21968064414578556</v>
      </c>
      <c r="S25" s="6">
        <f>age_moves!D180*pop_moves!$C$7*fuel_usdata!N25</f>
        <v>2.27386267013584</v>
      </c>
      <c r="T25" s="6">
        <f>age_moves!D180*pop_moves!$C$7*fuel_usdata!M25</f>
        <v>5.6313930824349031E-5</v>
      </c>
      <c r="U25" s="5">
        <f>age_moves!D211*pop_moves!$C$8*fuel_usdata!P25</f>
        <v>0.31454556310240733</v>
      </c>
      <c r="V25">
        <f>age_moves!D211*pop_moves!$C$8*fuel_usdata!N25</f>
        <v>3.2557871303435113</v>
      </c>
      <c r="W25">
        <f>age_moves!D211*pop_moves!$C$8*fuel_usdata!M25</f>
        <v>8.0632033607384599E-5</v>
      </c>
      <c r="X25" s="5">
        <f>age_moves!D242*pop_moves!$C$9*fuel_usdata!P25</f>
        <v>2.8867084550780415</v>
      </c>
      <c r="Y25" s="5">
        <f>age_moves!D242*pop_moves!$C$9*fuel_usdata!N25</f>
        <v>29.879640152600064</v>
      </c>
      <c r="Z25" s="5">
        <f>age_moves!D242*pop_moves!$C$9*fuel_usdata!M25</f>
        <v>7.3999191363189991E-4</v>
      </c>
      <c r="AA25" s="5">
        <f>age_moves!D273*pop_moves!$C$10*fuel_usdata!P25</f>
        <v>4.1318824069972857</v>
      </c>
      <c r="AB25">
        <f>age_moves!D273*pop_moves!$C$10*fuel_usdata!N25</f>
        <v>42.768142815655494</v>
      </c>
      <c r="AC25">
        <f>age_moves!D273*pop_moves!$C$10*fuel_usdata!M25</f>
        <v>1.0591854414245799E-3</v>
      </c>
      <c r="AD25" s="5">
        <f>age_moves!D304*pop_moves!$C$11*fuel_usdata!P25</f>
        <v>4.1318826421481374</v>
      </c>
      <c r="AE25">
        <f>age_moves!D304*pop_moves!$C$11*fuel_usdata!N25</f>
        <v>42.768145249646636</v>
      </c>
      <c r="AF25">
        <f>age_moves!D304*pop_moves!$C$11*fuel_usdata!M25</f>
        <v>1.0591855017042136E-3</v>
      </c>
      <c r="AG25" s="5">
        <f>age_moves!D335*pop_moves!$C$12*fuel_usdata!P25</f>
        <v>4.3381681725001222</v>
      </c>
      <c r="AH25">
        <f>age_moves!D335*pop_moves!$C$12*fuel_usdata!N25</f>
        <v>44.903358247953712</v>
      </c>
      <c r="AI25">
        <f>age_moves!D335*pop_moves!$C$12*fuel_usdata!M25</f>
        <v>1.1120656684183857E-3</v>
      </c>
      <c r="AJ25" s="5">
        <f>age_moves!D366*pop_moves!$C$13*fuel_usdata!P25</f>
        <v>11.639667437966001</v>
      </c>
      <c r="AK25">
        <f>age_moves!D366*pop_moves!$C$13*fuel_usdata!N25</f>
        <v>120.47945954866371</v>
      </c>
      <c r="AL25">
        <f>age_moves!D366*pop_moves!$C$13*fuel_usdata!M25</f>
        <v>2.9837650443388878E-3</v>
      </c>
      <c r="AM25" s="5">
        <f>age_moves!D397*pop_moves!$C$14</f>
        <v>84.780898918481938</v>
      </c>
    </row>
    <row r="26" spans="1:39" ht="14.4" x14ac:dyDescent="0.3">
      <c r="A26">
        <f t="shared" si="0"/>
        <v>1995</v>
      </c>
      <c r="B26">
        <f>age_moves!D26*pop_moves!$C$2*fuel_usdata!V26</f>
        <v>14.74645631029107</v>
      </c>
      <c r="C26">
        <f>age_moves!D57*pop_moves!$C$3*fuel_usdata!T26</f>
        <v>1051.4990648080784</v>
      </c>
      <c r="D26">
        <f>age_moves!D57*pop_moves!$C$3*fuel_usdata!S26</f>
        <v>0.84707168777879027</v>
      </c>
      <c r="E26">
        <f>age_moves!D57*pop_moves!$C$3*fuel_usdata!Q26</f>
        <v>0.47703510838068719</v>
      </c>
      <c r="F26">
        <f>age_moves!D57*pop_moves!$C$3*fuel_usdata!R26</f>
        <v>1.5603952143293506E-2</v>
      </c>
      <c r="G26">
        <f>age_moves!D88*pop_moves!$C$4*fuel_usdata!T26</f>
        <v>658.25548322179463</v>
      </c>
      <c r="H26">
        <f>age_moves!D88*pop_moves!$C$4*fuel_usdata!S26</f>
        <v>0.53028062679646892</v>
      </c>
      <c r="I26">
        <f>age_moves!D88*pop_moves!$C$4*fuel_usdata!Q26</f>
        <v>0.29863172140643252</v>
      </c>
      <c r="J26">
        <f>age_moves!D88*pop_moves!$C$4*fuel_usdata!R26</f>
        <v>9.7683273357244277E-3</v>
      </c>
      <c r="K26">
        <f>age_moves!D119*pop_moves!$C$5*fuel_usdata!T26</f>
        <v>393.03620193208087</v>
      </c>
      <c r="L26">
        <f>age_moves!D119*pop_moves!$C$5*fuel_usdata!S26</f>
        <v>0.31662399908034172</v>
      </c>
      <c r="M26">
        <f>age_moves!D119*pop_moves!$C$5*fuel_usdata!Q26</f>
        <v>0.17830930474524506</v>
      </c>
      <c r="N26">
        <f>age_moves!D119*pop_moves!$C$5*fuel_usdata!R26</f>
        <v>5.8325473514799792E-3</v>
      </c>
      <c r="O26">
        <f>age_moves!D150*pop_moves!$C$6*fuel_usdata!P26</f>
        <v>0.20676385312937806</v>
      </c>
      <c r="P26">
        <f>age_moves!D150*pop_moves!$C$6*fuel_usdata!N26</f>
        <v>2.1401640048557815</v>
      </c>
      <c r="Q26">
        <f>age_moves!D150*pop_moves!$C$6*fuel_usdata!M26</f>
        <v>5.3002782140317375E-5</v>
      </c>
      <c r="R26" s="5">
        <f>age_moves!D181*pop_moves!$C$7*fuel_usdata!P26</f>
        <v>3.8386399114488948E-2</v>
      </c>
      <c r="S26" s="6">
        <f>age_moves!D181*pop_moves!$C$7*fuel_usdata!N26</f>
        <v>0.39732858726254966</v>
      </c>
      <c r="T26" s="6">
        <f>age_moves!D181*pop_moves!$C$7*fuel_usdata!M26</f>
        <v>9.8401433259392337E-6</v>
      </c>
      <c r="U26" s="5">
        <f>age_moves!D212*pop_moves!$C$8*fuel_usdata!P26</f>
        <v>0.33746786369006593</v>
      </c>
      <c r="V26">
        <f>age_moves!D212*pop_moves!$C$8*fuel_usdata!N26</f>
        <v>3.4930504715112485</v>
      </c>
      <c r="W26">
        <f>age_moves!D212*pop_moves!$C$8*fuel_usdata!M26</f>
        <v>8.6508039910296319E-5</v>
      </c>
      <c r="X26" s="5">
        <f>age_moves!D243*pop_moves!$C$9*fuel_usdata!P26</f>
        <v>3.1985201474434892</v>
      </c>
      <c r="Y26" s="5">
        <f>age_moves!D243*pop_moves!$C$9*fuel_usdata!N26</f>
        <v>33.107129630057855</v>
      </c>
      <c r="Z26" s="5">
        <f>age_moves!D243*pop_moves!$C$9*fuel_usdata!M26</f>
        <v>8.1992313443821822E-4</v>
      </c>
      <c r="AA26" s="5">
        <f>age_moves!D274*pop_moves!$C$10*fuel_usdata!P26</f>
        <v>5.0491813705063402</v>
      </c>
      <c r="AB26">
        <f>age_moves!D274*pop_moves!$C$10*fuel_usdata!N26</f>
        <v>52.262888602604932</v>
      </c>
      <c r="AC26">
        <f>age_moves!D274*pop_moves!$C$10*fuel_usdata!M26</f>
        <v>1.2943300103835785E-3</v>
      </c>
      <c r="AD26" s="5">
        <f>age_moves!D305*pop_moves!$C$11*fuel_usdata!P26</f>
        <v>5.0491799953526098</v>
      </c>
      <c r="AE26">
        <f>age_moves!D305*pop_moves!$C$11*fuel_usdata!N26</f>
        <v>52.262874368712161</v>
      </c>
      <c r="AF26">
        <f>age_moves!D305*pop_moves!$C$11*fuel_usdata!M26</f>
        <v>1.2943296578704459E-3</v>
      </c>
      <c r="AG26" s="5">
        <f>age_moves!D336*pop_moves!$C$12*fuel_usdata!P26</f>
        <v>4.7376134346942145</v>
      </c>
      <c r="AH26">
        <f>age_moves!D336*pop_moves!$C$12*fuel_usdata!N26</f>
        <v>49.037922191889578</v>
      </c>
      <c r="AI26">
        <f>age_moves!D336*pop_moves!$C$12*fuel_usdata!M26</f>
        <v>1.2144612752356357E-3</v>
      </c>
      <c r="AJ26" s="5">
        <f>age_moves!D367*pop_moves!$C$13*fuel_usdata!P26</f>
        <v>15.280183896666012</v>
      </c>
      <c r="AK26">
        <f>age_moves!D367*pop_moves!$C$13*fuel_usdata!N26</f>
        <v>158.16158902184375</v>
      </c>
      <c r="AL26">
        <f>age_moves!D367*pop_moves!$C$13*fuel_usdata!M26</f>
        <v>3.9169915141415053E-3</v>
      </c>
      <c r="AM26" s="5">
        <f>age_moves!D398*pop_moves!$C$14</f>
        <v>77.143222320508755</v>
      </c>
    </row>
    <row r="27" spans="1:39" ht="14.4" x14ac:dyDescent="0.3">
      <c r="A27">
        <f t="shared" si="0"/>
        <v>1994</v>
      </c>
      <c r="B27">
        <f>age_moves!D27*pop_moves!$C$2*fuel_usdata!V27</f>
        <v>12.220398428711318</v>
      </c>
      <c r="C27">
        <f>age_moves!D58*pop_moves!$C$3*fuel_usdata!T27</f>
        <v>764.60543990056283</v>
      </c>
      <c r="D27">
        <f>age_moves!D58*pop_moves!$C$3*fuel_usdata!S27</f>
        <v>0.61595453780040132</v>
      </c>
      <c r="E27">
        <f>age_moves!D58*pop_moves!$C$3*fuel_usdata!Q27</f>
        <v>0.34687966076127863</v>
      </c>
      <c r="F27">
        <f>age_moves!D58*pop_moves!$C$3*fuel_usdata!R27</f>
        <v>1.1346530959481077E-2</v>
      </c>
      <c r="G27">
        <f>age_moves!D89*pop_moves!$C$4*fuel_usdata!T27</f>
        <v>554.42463968111815</v>
      </c>
      <c r="H27">
        <f>age_moves!D89*pop_moves!$C$4*fuel_usdata!S27</f>
        <v>0.44663607510345388</v>
      </c>
      <c r="I27">
        <f>age_moves!D89*pop_moves!$C$4*fuel_usdata!Q27</f>
        <v>0.2515266317687872</v>
      </c>
      <c r="J27">
        <f>age_moves!D89*pop_moves!$C$4*fuel_usdata!R27</f>
        <v>8.2275066466425718E-3</v>
      </c>
      <c r="K27">
        <f>age_moves!D120*pop_moves!$C$5*fuel_usdata!T27</f>
        <v>318.37511946339816</v>
      </c>
      <c r="L27">
        <f>age_moves!D120*pop_moves!$C$5*fuel_usdata!S27</f>
        <v>0.25647816419110026</v>
      </c>
      <c r="M27">
        <f>age_moves!D120*pop_moves!$C$5*fuel_usdata!Q27</f>
        <v>0.14443770299183015</v>
      </c>
      <c r="N27">
        <f>age_moves!D120*pop_moves!$C$5*fuel_usdata!R27</f>
        <v>4.7245977614150045E-3</v>
      </c>
      <c r="O27">
        <f>age_moves!D151*pop_moves!$C$6*fuel_usdata!P27</f>
        <v>0.15495651516434303</v>
      </c>
      <c r="P27">
        <f>age_moves!D151*pop_moves!$C$6*fuel_usdata!N27</f>
        <v>1.6039184366771506</v>
      </c>
      <c r="Q27">
        <f>age_moves!D151*pop_moves!$C$6*fuel_usdata!M27</f>
        <v>3.9722254592243795E-5</v>
      </c>
      <c r="R27" s="5">
        <f>age_moves!D182*pop_moves!$C$7*fuel_usdata!P27</f>
        <v>6.8419175109540292E-2</v>
      </c>
      <c r="S27" s="6">
        <f>age_moves!D182*pop_moves!$C$7*fuel_usdata!N27</f>
        <v>0.70819078671230995</v>
      </c>
      <c r="T27" s="6">
        <f>age_moves!D182*pop_moves!$C$7*fuel_usdata!M27</f>
        <v>1.7538881084219504E-5</v>
      </c>
      <c r="U27" s="5">
        <f>age_moves!D213*pop_moves!$C$8*fuel_usdata!P27</f>
        <v>0.16718633712355369</v>
      </c>
      <c r="V27">
        <f>age_moves!D213*pop_moves!$C$8*fuel_usdata!N27</f>
        <v>1.7305064468479601</v>
      </c>
      <c r="W27">
        <f>age_moves!D213*pop_moves!$C$8*fuel_usdata!M27</f>
        <v>4.2857302518214228E-5</v>
      </c>
      <c r="X27" s="5">
        <f>age_moves!D244*pop_moves!$C$9*fuel_usdata!P27</f>
        <v>1.9686375617168341</v>
      </c>
      <c r="Y27" s="5">
        <f>age_moves!D244*pop_moves!$C$9*fuel_usdata!N27</f>
        <v>20.376904301338865</v>
      </c>
      <c r="Z27" s="5">
        <f>age_moves!D244*pop_moves!$C$9*fuel_usdata!M27</f>
        <v>5.0464946468003959E-4</v>
      </c>
      <c r="AA27" s="5">
        <f>age_moves!D275*pop_moves!$C$10*fuel_usdata!P27</f>
        <v>3.409211346042182</v>
      </c>
      <c r="AB27">
        <f>age_moves!D275*pop_moves!$C$10*fuel_usdata!N27</f>
        <v>35.287944664002367</v>
      </c>
      <c r="AC27">
        <f>age_moves!D275*pop_moves!$C$10*fuel_usdata!M27</f>
        <v>8.739326700954069E-4</v>
      </c>
      <c r="AD27" s="5">
        <f>age_moves!D306*pop_moves!$C$11*fuel_usdata!P27</f>
        <v>3.4092114218876235</v>
      </c>
      <c r="AE27">
        <f>age_moves!D306*pop_moves!$C$11*fuel_usdata!N27</f>
        <v>35.287945449060693</v>
      </c>
      <c r="AF27">
        <f>age_moves!D306*pop_moves!$C$11*fuel_usdata!M27</f>
        <v>8.7393268953797078E-4</v>
      </c>
      <c r="AG27" s="5">
        <f>age_moves!D337*pop_moves!$C$12*fuel_usdata!P27</f>
        <v>4.9568491661101142</v>
      </c>
      <c r="AH27">
        <f>age_moves!D337*pop_moves!$C$12*fuel_usdata!N27</f>
        <v>51.307179675019121</v>
      </c>
      <c r="AI27">
        <f>age_moves!D337*pop_moves!$C$12*fuel_usdata!M27</f>
        <v>1.2706611551166662E-3</v>
      </c>
      <c r="AJ27" s="5">
        <f>age_moves!D368*pop_moves!$C$13*fuel_usdata!P27</f>
        <v>10.616998907682399</v>
      </c>
      <c r="AK27">
        <f>age_moves!D368*pop_moves!$C$13*fuel_usdata!N27</f>
        <v>109.89405816304431</v>
      </c>
      <c r="AL27">
        <f>age_moves!D368*pop_moves!$C$13*fuel_usdata!M27</f>
        <v>2.7216095636202003E-3</v>
      </c>
      <c r="AM27" s="5">
        <f>age_moves!D399*pop_moves!$C$14</f>
        <v>65.315516460967515</v>
      </c>
    </row>
    <row r="28" spans="1:39" ht="14.4" x14ac:dyDescent="0.3">
      <c r="A28">
        <f t="shared" si="0"/>
        <v>1993</v>
      </c>
      <c r="B28">
        <f>age_moves!D28*pop_moves!$C$2*fuel_usdata!V28</f>
        <v>10.845820807362767</v>
      </c>
      <c r="C28">
        <f>age_moves!D59*pop_moves!$C$3*fuel_usdata!T28</f>
        <v>598.04410689150643</v>
      </c>
      <c r="D28">
        <f>age_moves!D59*pop_moves!$C$3*fuel_usdata!S28</f>
        <v>0.48177525586597714</v>
      </c>
      <c r="E28">
        <f>age_moves!D59*pop_moves!$C$3*fuel_usdata!Q28</f>
        <v>0.2713155388297871</v>
      </c>
      <c r="F28">
        <f>age_moves!D59*pop_moves!$C$3*fuel_usdata!R28</f>
        <v>8.8748073448995796E-3</v>
      </c>
      <c r="G28">
        <f>age_moves!D90*pop_moves!$C$4*fuel_usdata!T28</f>
        <v>382.92359018073728</v>
      </c>
      <c r="H28">
        <f>age_moves!D90*pop_moves!$C$4*fuel_usdata!S28</f>
        <v>0.308477432534773</v>
      </c>
      <c r="I28">
        <f>age_moves!D90*pop_moves!$C$4*fuel_usdata!Q28</f>
        <v>0.17372150148010901</v>
      </c>
      <c r="J28">
        <f>age_moves!D90*pop_moves!$C$4*fuel_usdata!R28</f>
        <v>5.6824790203773975E-3</v>
      </c>
      <c r="K28">
        <f>age_moves!D121*pop_moves!$C$5*fuel_usdata!T28</f>
        <v>222.94636768547028</v>
      </c>
      <c r="L28">
        <f>age_moves!D121*pop_moves!$C$5*fuel_usdata!S28</f>
        <v>0.17960221010177654</v>
      </c>
      <c r="M28">
        <f>age_moves!D121*pop_moves!$C$5*fuel_usdata!Q28</f>
        <v>0.10114440253100049</v>
      </c>
      <c r="N28">
        <f>age_moves!D121*pop_moves!$C$5*fuel_usdata!R28</f>
        <v>3.3084617650327259E-3</v>
      </c>
      <c r="O28">
        <f>age_moves!D152*pop_moves!$C$6*fuel_usdata!P28</f>
        <v>0.13284960667520632</v>
      </c>
      <c r="P28">
        <f>age_moves!D152*pop_moves!$C$6*fuel_usdata!N28</f>
        <v>1.3750950273093325</v>
      </c>
      <c r="Q28">
        <f>age_moves!D152*pop_moves!$C$6*fuel_usdata!M28</f>
        <v>3.4055269591183374E-5</v>
      </c>
      <c r="R28" s="5">
        <f>age_moves!D183*pop_moves!$C$7*fuel_usdata!P28</f>
        <v>9.4114456460879774E-3</v>
      </c>
      <c r="S28" s="6">
        <f>age_moves!D183*pop_moves!$C$7*fuel_usdata!N28</f>
        <v>9.7415659945216379E-2</v>
      </c>
      <c r="T28" s="6">
        <f>age_moves!D183*pop_moves!$C$7*fuel_usdata!M28</f>
        <v>2.4125725829500074E-6</v>
      </c>
      <c r="U28" s="5">
        <f>age_moves!D214*pop_moves!$C$8*fuel_usdata!P28</f>
        <v>0.1904315162878118</v>
      </c>
      <c r="V28">
        <f>age_moves!D214*pop_moves!$C$8*fuel_usdata!N28</f>
        <v>1.9711118282085005</v>
      </c>
      <c r="W28">
        <f>age_moves!D214*pop_moves!$C$8*fuel_usdata!M28</f>
        <v>4.8816076977137096E-5</v>
      </c>
      <c r="X28" s="5">
        <f>age_moves!D245*pop_moves!$C$9*fuel_usdata!P28</f>
        <v>1.501277537731601</v>
      </c>
      <c r="Y28" s="5">
        <f>age_moves!D245*pop_moves!$C$9*fuel_usdata!N28</f>
        <v>15.539370634291847</v>
      </c>
      <c r="Z28" s="5">
        <f>age_moves!D245*pop_moves!$C$9*fuel_usdata!M28</f>
        <v>3.8484428037210999E-4</v>
      </c>
      <c r="AA28" s="5">
        <f>age_moves!D276*pop_moves!$C$10*fuel_usdata!P28</f>
        <v>2.675068431435101</v>
      </c>
      <c r="AB28">
        <f>age_moves!D276*pop_moves!$C$10*fuel_usdata!N28</f>
        <v>27.689004053823034</v>
      </c>
      <c r="AC28">
        <f>age_moves!D276*pop_moves!$C$10*fuel_usdata!M28</f>
        <v>6.8573915186749578E-4</v>
      </c>
      <c r="AD28" s="5">
        <f>age_moves!D307*pop_moves!$C$11*fuel_usdata!P28</f>
        <v>2.6750682820154816</v>
      </c>
      <c r="AE28">
        <f>age_moves!D307*pop_moves!$C$11*fuel_usdata!N28</f>
        <v>27.689002507215704</v>
      </c>
      <c r="AF28">
        <f>age_moves!D307*pop_moves!$C$11*fuel_usdata!M28</f>
        <v>6.8573911356459413E-4</v>
      </c>
      <c r="AG28" s="5">
        <f>age_moves!D338*pop_moves!$C$12*fuel_usdata!P28</f>
        <v>2.9140551144898796</v>
      </c>
      <c r="AH28">
        <f>age_moves!D338*pop_moves!$C$12*fuel_usdata!N28</f>
        <v>30.162698991175905</v>
      </c>
      <c r="AI28">
        <f>age_moves!D338*pop_moves!$C$12*fuel_usdata!M28</f>
        <v>7.4700208010507045E-4</v>
      </c>
      <c r="AJ28" s="5">
        <f>age_moves!D369*pop_moves!$C$13*fuel_usdata!P28</f>
        <v>7.7984407027053235</v>
      </c>
      <c r="AK28">
        <f>age_moves!D369*pop_moves!$C$13*fuel_usdata!N28</f>
        <v>80.719825217654403</v>
      </c>
      <c r="AL28">
        <f>age_moves!D369*pop_moves!$C$13*fuel_usdata!M28</f>
        <v>1.9990875936183863E-3</v>
      </c>
      <c r="AM28" s="5">
        <f>age_moves!D400*pop_moves!$C$14</f>
        <v>50.842622019420801</v>
      </c>
    </row>
    <row r="29" spans="1:39" ht="14.4" x14ac:dyDescent="0.3">
      <c r="A29">
        <f t="shared" si="0"/>
        <v>1992</v>
      </c>
      <c r="B29">
        <f>age_moves!D29*pop_moves!$C$2*fuel_usdata!V29</f>
        <v>7.8690173069841043</v>
      </c>
      <c r="C29">
        <f>age_moves!D60*pop_moves!$C$3*fuel_usdata!T29</f>
        <v>480.03064477078993</v>
      </c>
      <c r="D29">
        <f>age_moves!D60*pop_moves!$C$3*fuel_usdata!S29</f>
        <v>0.38670540189757663</v>
      </c>
      <c r="E29">
        <f>age_moves!D60*pop_moves!$C$3*fuel_usdata!Q29</f>
        <v>0.2177762000160037</v>
      </c>
      <c r="F29">
        <f>age_moves!D60*pop_moves!$C$3*fuel_usdata!R29</f>
        <v>7.1235205612711489E-3</v>
      </c>
      <c r="G29">
        <f>age_moves!D91*pop_moves!$C$4*fuel_usdata!T29</f>
        <v>280.72354090541324</v>
      </c>
      <c r="H29">
        <f>age_moves!D91*pop_moves!$C$4*fuel_usdata!S29</f>
        <v>0.22614662395100568</v>
      </c>
      <c r="I29">
        <f>age_moves!D91*pop_moves!$C$4*fuel_usdata!Q29</f>
        <v>0.12735625664609268</v>
      </c>
      <c r="J29">
        <f>age_moves!D91*pop_moves!$C$4*fuel_usdata!R29</f>
        <v>4.1658588622553684E-3</v>
      </c>
      <c r="K29">
        <f>age_moves!D122*pop_moves!$C$5*fuel_usdata!T29</f>
        <v>174.86274579368913</v>
      </c>
      <c r="L29">
        <f>age_moves!D122*pop_moves!$C$5*fuel_usdata!S29</f>
        <v>0.14086677408137227</v>
      </c>
      <c r="M29">
        <f>age_moves!D122*pop_moves!$C$5*fuel_usdata!Q29</f>
        <v>7.9330235930035964E-2</v>
      </c>
      <c r="N29">
        <f>age_moves!D122*pop_moves!$C$5*fuel_usdata!R29</f>
        <v>2.5949142593936999E-3</v>
      </c>
      <c r="O29">
        <f>age_moves!D153*pop_moves!$C$6*fuel_usdata!P29</f>
        <v>7.9603627656233106E-2</v>
      </c>
      <c r="P29">
        <f>age_moves!D153*pop_moves!$C$6*fuel_usdata!N29</f>
        <v>0.82395842400562236</v>
      </c>
      <c r="Q29">
        <f>age_moves!D153*pop_moves!$C$6*fuel_usdata!M29</f>
        <v>2.0405954282551426E-5</v>
      </c>
      <c r="R29" s="5">
        <f>age_moves!D184*pop_moves!$C$7*fuel_usdata!P29</f>
        <v>1.3452077449028163E-2</v>
      </c>
      <c r="S29" s="6">
        <f>age_moves!D184*pop_moves!$C$7*fuel_usdata!N29</f>
        <v>0.13923928922396195</v>
      </c>
      <c r="T29" s="6">
        <f>age_moves!D184*pop_moves!$C$7*fuel_usdata!M29</f>
        <v>3.4483664314350588E-6</v>
      </c>
      <c r="U29" s="5">
        <f>age_moves!D215*pop_moves!$C$8*fuel_usdata!P29</f>
        <v>0.16700659360835632</v>
      </c>
      <c r="V29">
        <f>age_moves!D215*pop_moves!$C$8*fuel_usdata!N29</f>
        <v>1.728645964004806</v>
      </c>
      <c r="W29">
        <f>age_moves!D215*pop_moves!$C$8*fuel_usdata!M29</f>
        <v>4.2811226251821667E-5</v>
      </c>
      <c r="X29" s="5">
        <f>age_moves!D246*pop_moves!$C$9*fuel_usdata!P29</f>
        <v>1.1731589298321923</v>
      </c>
      <c r="Y29" s="5">
        <f>age_moves!D246*pop_moves!$C$9*fuel_usdata!N29</f>
        <v>12.143092110161721</v>
      </c>
      <c r="Z29" s="5">
        <f>age_moves!D246*pop_moves!$C$9*fuel_usdata!M29</f>
        <v>3.0073287101568629E-4</v>
      </c>
      <c r="AA29" s="5">
        <f>age_moves!D277*pop_moves!$C$10*fuel_usdata!P29</f>
        <v>2.1008193667734076</v>
      </c>
      <c r="AB29">
        <f>age_moves!D277*pop_moves!$C$10*fuel_usdata!N29</f>
        <v>21.745087071186596</v>
      </c>
      <c r="AC29">
        <f>age_moves!D277*pop_moves!$C$10*fuel_usdata!M29</f>
        <v>5.3853354698113498E-4</v>
      </c>
      <c r="AD29" s="5">
        <f>age_moves!D308*pop_moves!$C$11*fuel_usdata!P29</f>
        <v>2.100818541151328</v>
      </c>
      <c r="AE29">
        <f>age_moves!D308*pop_moves!$C$11*fuel_usdata!N29</f>
        <v>21.745078525366672</v>
      </c>
      <c r="AF29">
        <f>age_moves!D308*pop_moves!$C$11*fuel_usdata!M29</f>
        <v>5.385333353374336E-4</v>
      </c>
      <c r="AG29" s="5">
        <f>age_moves!D339*pop_moves!$C$12*fuel_usdata!P29</f>
        <v>2.8122699370892179</v>
      </c>
      <c r="AH29">
        <f>age_moves!D339*pop_moves!$C$12*fuel_usdata!N29</f>
        <v>29.109144563727455</v>
      </c>
      <c r="AI29">
        <f>age_moves!D339*pop_moves!$C$12*fuel_usdata!M29</f>
        <v>7.2091000694417273E-4</v>
      </c>
      <c r="AJ29" s="5">
        <f>age_moves!D370*pop_moves!$C$13*fuel_usdata!P29</f>
        <v>5.3225023413383976</v>
      </c>
      <c r="AK29">
        <f>age_moves!D370*pop_moves!$C$13*fuel_usdata!N29</f>
        <v>55.09196967598281</v>
      </c>
      <c r="AL29">
        <f>age_moves!D370*pop_moves!$C$13*fuel_usdata!M29</f>
        <v>1.3643943453828244E-3</v>
      </c>
      <c r="AM29" s="5">
        <f>age_moves!D401*pop_moves!$C$14</f>
        <v>34.111123559338061</v>
      </c>
    </row>
    <row r="30" spans="1:39" ht="14.4" x14ac:dyDescent="0.3">
      <c r="A30">
        <f t="shared" si="0"/>
        <v>1991</v>
      </c>
      <c r="B30">
        <f>age_moves!D30*pop_moves!$C$2*fuel_usdata!V30</f>
        <v>6.4392083500599107</v>
      </c>
      <c r="C30">
        <f>age_moves!D61*pop_moves!$C$3*fuel_usdata!T30</f>
        <v>396.34250519474534</v>
      </c>
      <c r="D30">
        <f>age_moves!D61*pop_moves!$C$3*fuel_usdata!S30</f>
        <v>0.31928750680825857</v>
      </c>
      <c r="E30">
        <f>age_moves!D61*pop_moves!$C$3*fuel_usdata!Q30</f>
        <v>0.17980928014991404</v>
      </c>
      <c r="F30">
        <f>age_moves!D61*pop_moves!$C$3*fuel_usdata!R30</f>
        <v>5.8816119675205534E-3</v>
      </c>
      <c r="G30">
        <f>age_moves!D92*pop_moves!$C$4*fuel_usdata!T30</f>
        <v>236.1920876890033</v>
      </c>
      <c r="H30">
        <f>age_moves!D92*pop_moves!$C$4*fuel_usdata!S30</f>
        <v>0.19027276110344188</v>
      </c>
      <c r="I30">
        <f>age_moves!D92*pop_moves!$C$4*fuel_usdata!Q30</f>
        <v>0.10715360756878044</v>
      </c>
      <c r="J30">
        <f>age_moves!D92*pop_moves!$C$4*fuel_usdata!R30</f>
        <v>3.5050245466423506E-3</v>
      </c>
      <c r="K30">
        <f>age_moves!D123*pop_moves!$C$5*fuel_usdata!T30</f>
        <v>152.66752154959926</v>
      </c>
      <c r="L30">
        <f>age_moves!D123*pop_moves!$C$5*fuel_usdata!S30</f>
        <v>0.12298663829209175</v>
      </c>
      <c r="M30">
        <f>age_moves!D123*pop_moves!$C$5*fuel_usdata!Q30</f>
        <v>6.9260896301335875E-2</v>
      </c>
      <c r="N30">
        <f>age_moves!D123*pop_moves!$C$5*fuel_usdata!R30</f>
        <v>2.2655433369595849E-3</v>
      </c>
      <c r="O30">
        <f>age_moves!D154*pop_moves!$C$6*fuel_usdata!P30</f>
        <v>6.8390198579422898E-2</v>
      </c>
      <c r="P30">
        <f>age_moves!D154*pop_moves!$C$6*fuel_usdata!N30</f>
        <v>0.70789085746546976</v>
      </c>
      <c r="Q30">
        <f>age_moves!D154*pop_moves!$C$6*fuel_usdata!M30</f>
        <v>1.7531453109311175E-5</v>
      </c>
      <c r="R30" s="5">
        <f>age_moves!D185*pop_moves!$C$7*fuel_usdata!P30</f>
        <v>1.0479719885214846E-2</v>
      </c>
      <c r="S30" s="6">
        <f>age_moves!D185*pop_moves!$C$7*fuel_usdata!N30</f>
        <v>0.10847311529483895</v>
      </c>
      <c r="T30" s="6">
        <f>age_moves!D185*pop_moves!$C$7*fuel_usdata!M30</f>
        <v>2.6864188375326442E-6</v>
      </c>
      <c r="U30" s="5">
        <f>age_moves!D216*pop_moves!$C$8*fuel_usdata!P30</f>
        <v>0.20698023129963319</v>
      </c>
      <c r="V30">
        <f>age_moves!D216*pop_moves!$C$8*fuel_usdata!N30</f>
        <v>2.1424036843955454</v>
      </c>
      <c r="W30">
        <f>age_moves!D216*pop_moves!$C$8*fuel_usdata!M30</f>
        <v>5.3058249500034144E-5</v>
      </c>
      <c r="X30" s="5">
        <f>age_moves!D247*pop_moves!$C$9*fuel_usdata!P30</f>
        <v>1.456404493370441</v>
      </c>
      <c r="Y30" s="5">
        <f>age_moves!D247*pop_moves!$C$9*fuel_usdata!N30</f>
        <v>15.074900307991829</v>
      </c>
      <c r="Z30" s="5">
        <f>age_moves!D247*pop_moves!$C$9*fuel_usdata!M30</f>
        <v>3.7334132103830842E-4</v>
      </c>
      <c r="AA30" s="5">
        <f>age_moves!D278*pop_moves!$C$10*fuel_usdata!P30</f>
        <v>2.2301165223557731</v>
      </c>
      <c r="AB30">
        <f>age_moves!D278*pop_moves!$C$10*fuel_usdata!N30</f>
        <v>23.083411512908363</v>
      </c>
      <c r="AC30">
        <f>age_moves!D278*pop_moves!$C$10*fuel_usdata!M30</f>
        <v>5.7167816517707595E-4</v>
      </c>
      <c r="AD30" s="5">
        <f>age_moves!D309*pop_moves!$C$11*fuel_usdata!P30</f>
        <v>2.2301163034797655</v>
      </c>
      <c r="AE30">
        <f>age_moves!D309*pop_moves!$C$11*fuel_usdata!N30</f>
        <v>23.083409247374298</v>
      </c>
      <c r="AF30">
        <f>age_moves!D309*pop_moves!$C$11*fuel_usdata!M30</f>
        <v>5.7167810906940926E-4</v>
      </c>
      <c r="AG30" s="5">
        <f>age_moves!D340*pop_moves!$C$12*fuel_usdata!P30</f>
        <v>1.862199908834369</v>
      </c>
      <c r="AH30">
        <f>age_moves!D340*pop_moves!$C$12*fuel_usdata!N30</f>
        <v>19.275193194621149</v>
      </c>
      <c r="AI30">
        <f>age_moves!D340*pop_moves!$C$12*fuel_usdata!M30</f>
        <v>4.7736475489217354E-4</v>
      </c>
      <c r="AJ30" s="5">
        <f>age_moves!D371*pop_moves!$C$13*fuel_usdata!P30</f>
        <v>5.1671148157848199</v>
      </c>
      <c r="AK30">
        <f>age_moves!D371*pop_moves!$C$13*fuel_usdata!N30</f>
        <v>53.483589952157068</v>
      </c>
      <c r="AL30">
        <f>age_moves!D371*pop_moves!$C$13*fuel_usdata!M30</f>
        <v>1.3245616036362011E-3</v>
      </c>
      <c r="AM30" s="5">
        <f>age_moves!D402*pop_moves!$C$14</f>
        <v>30.309607157760649</v>
      </c>
    </row>
    <row r="31" spans="1:39" ht="14.4" x14ac:dyDescent="0.3">
      <c r="A31">
        <f t="shared" si="0"/>
        <v>1990</v>
      </c>
      <c r="B31">
        <f>age_moves!D31*pop_moves!$C$2*fuel_usdata!V31</f>
        <v>6.677716701815358</v>
      </c>
      <c r="C31">
        <f>age_moves!D62*pop_moves!$C$3*fuel_usdata!T31</f>
        <v>320.58072318696082</v>
      </c>
      <c r="D31">
        <f>age_moves!D62*pop_moves!$C$3*fuel_usdata!S31</f>
        <v>0.25825496507587364</v>
      </c>
      <c r="E31">
        <f>age_moves!D62*pop_moves!$C$3*fuel_usdata!Q31</f>
        <v>0.14543832243746568</v>
      </c>
      <c r="F31">
        <f>age_moves!D62*pop_moves!$C$3*fuel_usdata!R31</f>
        <v>4.7573283040292513E-3</v>
      </c>
      <c r="G31">
        <f>age_moves!D93*pop_moves!$C$4*fuel_usdata!T31</f>
        <v>211.92778178908483</v>
      </c>
      <c r="H31">
        <f>age_moves!D93*pop_moves!$C$4*fuel_usdata!S31</f>
        <v>0.17072580453512931</v>
      </c>
      <c r="I31">
        <f>age_moves!D93*pop_moves!$C$4*fuel_usdata!Q31</f>
        <v>9.614558465925703E-2</v>
      </c>
      <c r="J31">
        <f>age_moves!D93*pop_moves!$C$4*fuel_usdata!R31</f>
        <v>3.1449490309102767E-3</v>
      </c>
      <c r="K31">
        <f>age_moves!D124*pop_moves!$C$5*fuel_usdata!T31</f>
        <v>140.22946987230327</v>
      </c>
      <c r="L31">
        <f>age_moves!D124*pop_moves!$C$5*fuel_usdata!S31</f>
        <v>0.11296673263588466</v>
      </c>
      <c r="M31">
        <f>age_moves!D124*pop_moves!$C$5*fuel_usdata!Q31</f>
        <v>6.3618107326524523E-2</v>
      </c>
      <c r="N31">
        <f>age_moves!D124*pop_moves!$C$5*fuel_usdata!R31</f>
        <v>2.0809661275031388E-3</v>
      </c>
      <c r="O31">
        <f>age_moves!D155*pop_moves!$C$6*fuel_usdata!P31</f>
        <v>9.4545711994357989E-2</v>
      </c>
      <c r="P31">
        <f>age_moves!D155*pop_moves!$C$6*fuel_usdata!N31</f>
        <v>0.97862042403115057</v>
      </c>
      <c r="Q31">
        <f>age_moves!D155*pop_moves!$C$6*fuel_usdata!M31</f>
        <v>2.4236275825264802E-5</v>
      </c>
      <c r="R31" s="5">
        <f>age_moves!D186*pop_moves!$C$7*fuel_usdata!P31</f>
        <v>1.2073950706794765E-2</v>
      </c>
      <c r="S31" s="6">
        <f>age_moves!D186*pop_moves!$C$7*fuel_usdata!N31</f>
        <v>0.12497462350402323</v>
      </c>
      <c r="T31" s="6">
        <f>age_moves!D186*pop_moves!$C$7*fuel_usdata!M31</f>
        <v>3.0950911834900709E-6</v>
      </c>
      <c r="U31" s="5">
        <f>age_moves!D217*pop_moves!$C$8*fuel_usdata!P31</f>
        <v>0.20697443551222949</v>
      </c>
      <c r="V31">
        <f>age_moves!D217*pop_moves!$C$8*fuel_usdata!N31</f>
        <v>2.1423436935635238</v>
      </c>
      <c r="W31">
        <f>age_moves!D217*pop_moves!$C$8*fuel_usdata!M31</f>
        <v>5.3056763781653295E-5</v>
      </c>
      <c r="X31" s="5">
        <f>age_moves!D248*pop_moves!$C$9*fuel_usdata!P31</f>
        <v>1.6064473373772108</v>
      </c>
      <c r="Y31" s="5">
        <f>age_moves!D248*pop_moves!$C$9*fuel_usdata!N31</f>
        <v>16.627958490403181</v>
      </c>
      <c r="Z31" s="5">
        <f>age_moves!D248*pop_moves!$C$9*fuel_usdata!M31</f>
        <v>4.1180398292161262E-4</v>
      </c>
      <c r="AA31" s="5">
        <f>age_moves!D279*pop_moves!$C$10*fuel_usdata!P31</f>
        <v>2.5838278529419854</v>
      </c>
      <c r="AB31">
        <f>age_moves!D279*pop_moves!$C$10*fuel_usdata!N31</f>
        <v>26.744594289167512</v>
      </c>
      <c r="AC31">
        <f>age_moves!D279*pop_moves!$C$10*fuel_usdata!M31</f>
        <v>6.6235012892642533E-4</v>
      </c>
      <c r="AD31" s="5">
        <f>age_moves!D310*pop_moves!$C$11*fuel_usdata!P31</f>
        <v>2.5838274037994609</v>
      </c>
      <c r="AE31">
        <f>age_moves!D310*pop_moves!$C$11*fuel_usdata!N31</f>
        <v>26.744589640198896</v>
      </c>
      <c r="AF31">
        <f>age_moves!D310*pop_moves!$C$11*fuel_usdata!M31</f>
        <v>6.6235001379119738E-4</v>
      </c>
      <c r="AG31" s="5">
        <f>age_moves!D341*pop_moves!$C$12*fuel_usdata!P31</f>
        <v>2.805787065152241</v>
      </c>
      <c r="AH31">
        <f>age_moves!D341*pop_moves!$C$12*fuel_usdata!N31</f>
        <v>29.042041881331006</v>
      </c>
      <c r="AI31">
        <f>age_moves!D341*pop_moves!$C$12*fuel_usdata!M31</f>
        <v>7.1924815820359944E-4</v>
      </c>
      <c r="AJ31" s="5">
        <f>age_moves!D372*pop_moves!$C$13*fuel_usdata!P31</f>
        <v>5.9022387975561168</v>
      </c>
      <c r="AK31">
        <f>age_moves!D372*pop_moves!$C$13*fuel_usdata!N31</f>
        <v>61.092685357768119</v>
      </c>
      <c r="AL31">
        <f>age_moves!D372*pop_moves!$C$13*fuel_usdata!M31</f>
        <v>1.5130066130623217E-3</v>
      </c>
      <c r="AM31" s="5">
        <f>age_moves!D403*pop_moves!$C$14</f>
        <v>34.344592244554953</v>
      </c>
    </row>
    <row r="32" spans="1:39" ht="14.4" x14ac:dyDescent="0.3">
      <c r="A32">
        <f t="shared" si="0"/>
        <v>1989</v>
      </c>
      <c r="B32">
        <f>age_moves!D32*pop_moves!$C$2*fuel_usdata!V32</f>
        <v>104.97208606522085</v>
      </c>
      <c r="C32">
        <f>age_moves!D63*pop_moves!$C$3*fuel_usdata!T32</f>
        <v>4707.2285155415693</v>
      </c>
      <c r="D32">
        <f>age_moves!D63*pop_moves!$C$3*fuel_usdata!S32</f>
        <v>3.7920718494866446</v>
      </c>
      <c r="E32">
        <f>age_moves!D63*pop_moves!$C$3*fuel_usdata!Q32</f>
        <v>2.1355351994477418</v>
      </c>
      <c r="F32">
        <f>age_moves!D63*pop_moves!$C$3*fuel_usdata!R32</f>
        <v>6.9853955122122405E-2</v>
      </c>
      <c r="G32">
        <f>age_moves!D94*pop_moves!$C$4*fuel_usdata!T32</f>
        <v>1400.8969245241703</v>
      </c>
      <c r="H32">
        <f>age_moves!D94*pop_moves!$C$4*fuel_usdata!S32</f>
        <v>1.1285413006785667</v>
      </c>
      <c r="I32">
        <f>age_moves!D94*pop_moves!$C$4*fuel_usdata!Q32</f>
        <v>0.63554694301371928</v>
      </c>
      <c r="J32">
        <f>age_moves!D94*pop_moves!$C$4*fuel_usdata!R32</f>
        <v>2.0788918696710443E-2</v>
      </c>
      <c r="K32">
        <f>age_moves!D125*pop_moves!$C$5*fuel_usdata!T32</f>
        <v>1623.1359000356763</v>
      </c>
      <c r="L32">
        <f>age_moves!D125*pop_moves!$C$5*fuel_usdata!S32</f>
        <v>1.3075736463812431</v>
      </c>
      <c r="M32">
        <f>age_moves!D125*pop_moves!$C$5*fuel_usdata!Q32</f>
        <v>0.73637042190943691</v>
      </c>
      <c r="N32">
        <f>age_moves!D125*pop_moves!$C$5*fuel_usdata!R32</f>
        <v>2.4086882959654478E-2</v>
      </c>
      <c r="O32">
        <f>age_moves!D156*pop_moves!$C$6*fuel_usdata!P32</f>
        <v>0.31071593875457665</v>
      </c>
      <c r="P32">
        <f>age_moves!D156*pop_moves!$C$6*fuel_usdata!N32</f>
        <v>3.2161475895954581</v>
      </c>
      <c r="Q32">
        <f>age_moves!D156*pop_moves!$C$6*fuel_usdata!M32</f>
        <v>7.9650330365182433E-5</v>
      </c>
      <c r="R32" s="5">
        <f>age_moves!D187*pop_moves!$C$7*fuel_usdata!P32</f>
        <v>1.3068478544374084E-2</v>
      </c>
      <c r="S32" s="6">
        <f>age_moves!D187*pop_moves!$C$7*fuel_usdata!N32</f>
        <v>0.1352687471992442</v>
      </c>
      <c r="T32" s="6">
        <f>age_moves!D187*pop_moves!$C$7*fuel_usdata!M32</f>
        <v>3.350032951646779E-6</v>
      </c>
      <c r="U32" s="5">
        <f>age_moves!D218*pop_moves!$C$8*fuel_usdata!P32</f>
        <v>0.34391755704326898</v>
      </c>
      <c r="V32">
        <f>age_moves!D218*pop_moves!$C$8*fuel_usdata!N32</f>
        <v>3.55980973019195</v>
      </c>
      <c r="W32">
        <f>age_moves!D218*pop_moves!$C$8*fuel_usdata!M32</f>
        <v>8.8161383502504233E-5</v>
      </c>
      <c r="X32" s="5">
        <f>age_moves!D249*pop_moves!$C$9*fuel_usdata!P32</f>
        <v>1.8958401953542192</v>
      </c>
      <c r="Y32" s="5">
        <f>age_moves!D249*pop_moves!$C$9*fuel_usdata!N32</f>
        <v>19.623395886886556</v>
      </c>
      <c r="Z32" s="5">
        <f>age_moves!D249*pop_moves!$C$9*fuel_usdata!M32</f>
        <v>4.8598825822974089E-4</v>
      </c>
      <c r="AA32" s="5">
        <f>age_moves!D280*pop_moves!$C$10*fuel_usdata!P32</f>
        <v>20.04691055407255</v>
      </c>
      <c r="AB32">
        <f>age_moves!D280*pop_moves!$C$10*fuel_usdata!N32</f>
        <v>207.50085533346822</v>
      </c>
      <c r="AC32">
        <f>age_moves!D280*pop_moves!$C$10*fuel_usdata!M32</f>
        <v>5.1389158046840685E-3</v>
      </c>
      <c r="AD32" s="5">
        <f>age_moves!D311*pop_moves!$C$11*fuel_usdata!P32</f>
        <v>20.046912230043333</v>
      </c>
      <c r="AE32">
        <f>age_moves!D311*pop_moves!$C$11*fuel_usdata!N32</f>
        <v>207.5008726810475</v>
      </c>
      <c r="AF32">
        <f>age_moves!D311*pop_moves!$C$11*fuel_usdata!M32</f>
        <v>5.1389162343100057E-3</v>
      </c>
      <c r="AG32" s="5">
        <f>age_moves!D342*pop_moves!$C$12*fuel_usdata!P32</f>
        <v>4.3912204963696908</v>
      </c>
      <c r="AH32">
        <f>age_moves!D342*pop_moves!$C$12*fuel_usdata!N32</f>
        <v>45.452490372361147</v>
      </c>
      <c r="AI32">
        <f>age_moves!D342*pop_moves!$C$12*fuel_usdata!M32</f>
        <v>1.1256653412893339E-3</v>
      </c>
      <c r="AJ32" s="5">
        <f>age_moves!D373*pop_moves!$C$13*fuel_usdata!P32</f>
        <v>7.5451148292731389</v>
      </c>
      <c r="AK32">
        <f>age_moves!D373*pop_moves!$C$13*fuel_usdata!N32</f>
        <v>78.097708693839323</v>
      </c>
      <c r="AL32">
        <f>age_moves!D373*pop_moves!$C$13*fuel_usdata!M32</f>
        <v>1.9341488924053162E-3</v>
      </c>
      <c r="AM32" s="5">
        <f>age_moves!D404*pop_moves!$C$14</f>
        <v>78.502155095235935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25"/>
  <sheetViews>
    <sheetView zoomScale="140" zoomScaleNormal="140" workbookViewId="0">
      <selection activeCell="A2" sqref="A2"/>
    </sheetView>
  </sheetViews>
  <sheetFormatPr defaultColWidth="11.6640625" defaultRowHeight="13.2" x14ac:dyDescent="0.25"/>
  <cols>
    <col min="1" max="1" width="13.77734375" customWidth="1"/>
    <col min="2" max="24" width="18.21875" customWidth="1"/>
    <col min="25" max="27" width="16.6640625" customWidth="1"/>
    <col min="28" max="29" width="19.6640625" customWidth="1"/>
    <col min="30" max="38" width="20.77734375" customWidth="1"/>
    <col min="39" max="39" width="17.6640625" customWidth="1"/>
  </cols>
  <sheetData>
    <row r="1" spans="1:39" x14ac:dyDescent="0.25">
      <c r="A1" s="8" t="s">
        <v>60</v>
      </c>
      <c r="B1" s="8" t="str">
        <f>vmt_age!B1</f>
        <v>MC_G</v>
      </c>
      <c r="C1" s="8" t="str">
        <f>vmt_age!C1</f>
        <v>PC_G</v>
      </c>
      <c r="D1" s="8" t="str">
        <f>vmt_age!D1</f>
        <v>PC_ELEC</v>
      </c>
      <c r="E1" s="8" t="str">
        <f>vmt_age!E1</f>
        <v>PC_E85</v>
      </c>
      <c r="F1" s="8" t="str">
        <f>vmt_age!F1</f>
        <v>PC_D</v>
      </c>
      <c r="G1" s="8" t="str">
        <f>vmt_age!G1</f>
        <v>PT_G</v>
      </c>
      <c r="H1" s="8" t="str">
        <f>vmt_age!H1</f>
        <v>PT_ELEC</v>
      </c>
      <c r="I1" s="8" t="str">
        <f>vmt_age!I1</f>
        <v>PT_E85</v>
      </c>
      <c r="J1" s="8" t="str">
        <f>vmt_age!J1</f>
        <v>PT_D</v>
      </c>
      <c r="K1" s="8" t="str">
        <f>vmt_age!K1</f>
        <v>LCT_G</v>
      </c>
      <c r="L1" s="8" t="str">
        <f>vmt_age!L1</f>
        <v>LCT_ELEC</v>
      </c>
      <c r="M1" s="8" t="str">
        <f>vmt_age!M1</f>
        <v>LCT_E85</v>
      </c>
      <c r="N1" s="8" t="str">
        <f>vmt_age!N1</f>
        <v>LCT_D</v>
      </c>
      <c r="O1" s="8" t="str">
        <f>vmt_age!O1</f>
        <v>BUS_INTERCITY_G</v>
      </c>
      <c r="P1" s="8" t="str">
        <f>vmt_age!P1</f>
        <v>BUS_INTERCITY_D</v>
      </c>
      <c r="Q1" s="8" t="str">
        <f>vmt_age!Q1</f>
        <v>BUS_INTERCITY_CNG</v>
      </c>
      <c r="R1" s="8" t="str">
        <f>vmt_age!R1</f>
        <v>BUS_TRANSIT_G</v>
      </c>
      <c r="S1" s="8" t="str">
        <f>vmt_age!S1</f>
        <v>BUS_TRANSIT_D</v>
      </c>
      <c r="T1" s="8" t="str">
        <f>vmt_age!T1</f>
        <v>BUS_TRANSIT_CNG</v>
      </c>
      <c r="U1" s="8" t="str">
        <f>vmt_age!U1</f>
        <v>BUS_SCHOOL_G</v>
      </c>
      <c r="V1" s="8" t="str">
        <f>vmt_age!V1</f>
        <v>BUS_SCHOOL_D</v>
      </c>
      <c r="W1" s="8" t="str">
        <f>vmt_age!W1</f>
        <v>BUS_SCHOOL_CNG</v>
      </c>
      <c r="X1" s="8" t="str">
        <f>vmt_age!X1</f>
        <v>TRUCKS_REFUSE_G</v>
      </c>
      <c r="Y1" s="8" t="str">
        <f>vmt_age!Y1</f>
        <v>TRUCKS_REFUSE_D</v>
      </c>
      <c r="Z1" s="8" t="str">
        <f>vmt_age!Z1</f>
        <v>TRUCKS_REFUSE_CNG</v>
      </c>
      <c r="AA1" s="8" t="str">
        <f>vmt_age!AA1</f>
        <v>TRUCKS_SU_SH_G</v>
      </c>
      <c r="AB1" s="8" t="str">
        <f>vmt_age!AB1</f>
        <v>TRUCKS_SU_SH_D</v>
      </c>
      <c r="AC1" s="8" t="str">
        <f>vmt_age!AC1</f>
        <v>TRUCKS_SU_SH_CNG</v>
      </c>
      <c r="AD1" s="8" t="str">
        <f>vmt_age!AD1</f>
        <v>TRUCKS_SU_LH_G</v>
      </c>
      <c r="AE1" s="8" t="str">
        <f>vmt_age!AE1</f>
        <v>TRUCKS_SU_LH_D</v>
      </c>
      <c r="AF1" s="8" t="str">
        <f>vmt_age!AF1</f>
        <v>TRUCKS_SU_LH_CNG</v>
      </c>
      <c r="AG1" s="8" t="str">
        <f>vmt_age!AG1</f>
        <v>TRUCKS_MH_G</v>
      </c>
      <c r="AH1" s="8" t="str">
        <f>vmt_age!AH1</f>
        <v>TRUCKS_MH_D</v>
      </c>
      <c r="AI1" s="8" t="str">
        <f>vmt_age!AI1</f>
        <v>TRUCKS_MH_CNG</v>
      </c>
      <c r="AJ1" s="8" t="str">
        <f>vmt_age!AJ1</f>
        <v>TRUCKS_CU_SH_G</v>
      </c>
      <c r="AK1" s="8" t="str">
        <f>vmt_age!AK1</f>
        <v>TRUCKS_CU_SH_D</v>
      </c>
      <c r="AL1" s="8" t="str">
        <f>vmt_age!AL1</f>
        <v>TRUCKS_CU_SH_CNG</v>
      </c>
      <c r="AM1" s="8" t="str">
        <f>vmt_age!AM1</f>
        <v>TRUCKS_CU_LH_D</v>
      </c>
    </row>
    <row r="2" spans="1:39" x14ac:dyDescent="0.25">
      <c r="A2" s="9">
        <v>43532</v>
      </c>
      <c r="B2" s="10">
        <v>0.11939716772768599</v>
      </c>
      <c r="C2" s="10">
        <v>0.11939716772768599</v>
      </c>
      <c r="D2" s="10">
        <v>0.11939716772768599</v>
      </c>
      <c r="E2" s="10">
        <v>0.11939716772768599</v>
      </c>
      <c r="F2" s="10">
        <v>0.11939716772768599</v>
      </c>
      <c r="G2" s="10">
        <v>0.11939716772768599</v>
      </c>
      <c r="H2" s="10">
        <v>0.11939716772768599</v>
      </c>
      <c r="I2" s="10">
        <v>0.11939716772768599</v>
      </c>
      <c r="J2" s="10">
        <v>0.11939716772768599</v>
      </c>
      <c r="K2" s="10">
        <v>0.11939716772768599</v>
      </c>
      <c r="L2" s="10">
        <v>0.11939716772768599</v>
      </c>
      <c r="M2" s="10">
        <v>0.11939716772768599</v>
      </c>
      <c r="N2">
        <v>7.3559460563955903E-2</v>
      </c>
      <c r="O2">
        <v>7.3559460563955903E-2</v>
      </c>
      <c r="P2">
        <v>7.3559460563955903E-2</v>
      </c>
      <c r="Q2">
        <v>7.3559460563955903E-2</v>
      </c>
      <c r="R2">
        <v>7.3559460563955903E-2</v>
      </c>
      <c r="S2">
        <v>7.3559460563955903E-2</v>
      </c>
      <c r="T2">
        <v>7.3559460563955903E-2</v>
      </c>
      <c r="U2">
        <v>7.3559460563955903E-2</v>
      </c>
      <c r="V2">
        <v>7.3559460563955903E-2</v>
      </c>
      <c r="W2">
        <v>7.3559460563955903E-2</v>
      </c>
      <c r="X2">
        <v>7.3559460563955903E-2</v>
      </c>
      <c r="Y2">
        <f t="shared" ref="Y2:Z25" si="0">X2</f>
        <v>7.3559460563955903E-2</v>
      </c>
      <c r="Z2">
        <f t="shared" si="0"/>
        <v>7.3559460563955903E-2</v>
      </c>
      <c r="AA2" s="11">
        <v>0.75</v>
      </c>
      <c r="AB2" s="11">
        <v>0.75</v>
      </c>
      <c r="AC2" s="11">
        <v>0.75</v>
      </c>
      <c r="AD2" s="11">
        <v>0.75</v>
      </c>
      <c r="AE2" s="11">
        <v>0.75</v>
      </c>
      <c r="AF2" s="11">
        <v>0.75</v>
      </c>
      <c r="AG2" s="11">
        <v>0.75</v>
      </c>
      <c r="AH2" s="11">
        <v>0.75</v>
      </c>
      <c r="AI2" s="11">
        <v>0.75</v>
      </c>
      <c r="AJ2" s="11">
        <v>0.75</v>
      </c>
      <c r="AK2" s="11">
        <v>0.75</v>
      </c>
      <c r="AL2" s="11">
        <v>0.75</v>
      </c>
      <c r="AM2" s="11">
        <v>0.75</v>
      </c>
    </row>
    <row r="3" spans="1:39" x14ac:dyDescent="0.25">
      <c r="A3" s="9">
        <f t="shared" ref="A3:A25" si="1">A2+1/24</f>
        <v>43532.041666666664</v>
      </c>
      <c r="B3" s="10">
        <v>6.1365900134251403E-2</v>
      </c>
      <c r="C3" s="10">
        <v>6.1365900134251403E-2</v>
      </c>
      <c r="D3" s="10">
        <v>6.1365900134251403E-2</v>
      </c>
      <c r="E3" s="10">
        <v>6.1365900134251403E-2</v>
      </c>
      <c r="F3" s="10">
        <v>6.1365900134251403E-2</v>
      </c>
      <c r="G3" s="10">
        <v>6.1365900134251403E-2</v>
      </c>
      <c r="H3" s="10">
        <v>6.1365900134251403E-2</v>
      </c>
      <c r="I3" s="10">
        <v>6.1365900134251403E-2</v>
      </c>
      <c r="J3" s="10">
        <v>6.1365900134251403E-2</v>
      </c>
      <c r="K3" s="10">
        <v>6.1365900134251403E-2</v>
      </c>
      <c r="L3" s="10">
        <v>6.1365900134251403E-2</v>
      </c>
      <c r="M3" s="10">
        <v>6.1365900134251403E-2</v>
      </c>
      <c r="N3">
        <v>7.3559460563955903E-2</v>
      </c>
      <c r="O3">
        <v>7.3559460563955903E-2</v>
      </c>
      <c r="P3">
        <v>7.3559460563955903E-2</v>
      </c>
      <c r="Q3">
        <v>7.3559460563955903E-2</v>
      </c>
      <c r="R3">
        <v>7.3559460563955903E-2</v>
      </c>
      <c r="S3">
        <v>7.3559460563955903E-2</v>
      </c>
      <c r="T3">
        <v>7.3559460563955903E-2</v>
      </c>
      <c r="U3">
        <v>7.3559460563955903E-2</v>
      </c>
      <c r="V3">
        <v>7.3559460563955903E-2</v>
      </c>
      <c r="W3">
        <v>7.3559460563955903E-2</v>
      </c>
      <c r="X3">
        <v>7.3559460563955903E-2</v>
      </c>
      <c r="Y3">
        <f t="shared" si="0"/>
        <v>7.3559460563955903E-2</v>
      </c>
      <c r="Z3">
        <f t="shared" si="0"/>
        <v>7.3559460563955903E-2</v>
      </c>
      <c r="AA3" s="11">
        <v>0.375</v>
      </c>
      <c r="AB3" s="11">
        <v>0.375</v>
      </c>
      <c r="AC3" s="11">
        <v>0.375</v>
      </c>
      <c r="AD3" s="11">
        <v>0.375</v>
      </c>
      <c r="AE3" s="11">
        <v>0.375</v>
      </c>
      <c r="AF3" s="11">
        <v>0.375</v>
      </c>
      <c r="AG3" s="11">
        <v>0.375</v>
      </c>
      <c r="AH3" s="11">
        <v>0.375</v>
      </c>
      <c r="AI3" s="11">
        <v>0.375</v>
      </c>
      <c r="AJ3" s="11">
        <v>0.375</v>
      </c>
      <c r="AK3" s="11">
        <v>0.375</v>
      </c>
      <c r="AL3" s="11">
        <v>0.375</v>
      </c>
      <c r="AM3" s="11">
        <v>0.375</v>
      </c>
    </row>
    <row r="4" spans="1:39" x14ac:dyDescent="0.25">
      <c r="A4" s="9">
        <f t="shared" si="1"/>
        <v>43532.083333333328</v>
      </c>
      <c r="B4" s="10">
        <v>4.0362045818717301E-2</v>
      </c>
      <c r="C4" s="10">
        <v>4.0362045818717301E-2</v>
      </c>
      <c r="D4" s="10">
        <v>4.0362045818717301E-2</v>
      </c>
      <c r="E4" s="10">
        <v>4.0362045818717301E-2</v>
      </c>
      <c r="F4" s="10">
        <v>4.0362045818717301E-2</v>
      </c>
      <c r="G4" s="10">
        <v>4.0362045818717301E-2</v>
      </c>
      <c r="H4" s="10">
        <v>4.0362045818717301E-2</v>
      </c>
      <c r="I4" s="10">
        <v>4.0362045818717301E-2</v>
      </c>
      <c r="J4" s="10">
        <v>4.0362045818717301E-2</v>
      </c>
      <c r="K4" s="10">
        <v>4.0362045818717301E-2</v>
      </c>
      <c r="L4" s="10">
        <v>4.0362045818717301E-2</v>
      </c>
      <c r="M4" s="10">
        <v>4.0362045818717301E-2</v>
      </c>
      <c r="N4">
        <v>7.0698814875357605E-2</v>
      </c>
      <c r="O4">
        <v>7.0698814875357605E-2</v>
      </c>
      <c r="P4">
        <v>7.0698814875357605E-2</v>
      </c>
      <c r="Q4">
        <v>7.0698814875357605E-2</v>
      </c>
      <c r="R4">
        <v>7.0698814875357605E-2</v>
      </c>
      <c r="S4">
        <v>7.0698814875357605E-2</v>
      </c>
      <c r="T4">
        <v>7.0698814875357605E-2</v>
      </c>
      <c r="U4">
        <v>7.0698814875357605E-2</v>
      </c>
      <c r="V4">
        <v>7.0698814875357605E-2</v>
      </c>
      <c r="W4">
        <v>7.0698814875357605E-2</v>
      </c>
      <c r="X4">
        <v>7.0698814875357605E-2</v>
      </c>
      <c r="Y4">
        <f t="shared" si="0"/>
        <v>7.0698814875357605E-2</v>
      </c>
      <c r="Z4">
        <f t="shared" si="0"/>
        <v>7.0698814875357605E-2</v>
      </c>
      <c r="AA4" s="11">
        <v>0.125</v>
      </c>
      <c r="AB4" s="11">
        <v>0.125</v>
      </c>
      <c r="AC4" s="11">
        <v>0.125</v>
      </c>
      <c r="AD4" s="11">
        <v>0.125</v>
      </c>
      <c r="AE4" s="11">
        <v>0.125</v>
      </c>
      <c r="AF4" s="11">
        <v>0.125</v>
      </c>
      <c r="AG4" s="11">
        <v>0.125</v>
      </c>
      <c r="AH4" s="11">
        <v>0.125</v>
      </c>
      <c r="AI4" s="11">
        <v>0.125</v>
      </c>
      <c r="AJ4" s="11">
        <v>0.125</v>
      </c>
      <c r="AK4" s="11">
        <v>0.125</v>
      </c>
      <c r="AL4" s="11">
        <v>0.125</v>
      </c>
      <c r="AM4" s="11">
        <v>0.125</v>
      </c>
    </row>
    <row r="5" spans="1:39" x14ac:dyDescent="0.25">
      <c r="A5" s="9">
        <f t="shared" si="1"/>
        <v>43532.124999999993</v>
      </c>
      <c r="B5" s="10">
        <v>4.7117924732579801E-2</v>
      </c>
      <c r="C5" s="10">
        <v>4.7117924732579801E-2</v>
      </c>
      <c r="D5" s="10">
        <v>4.7117924732579801E-2</v>
      </c>
      <c r="E5" s="10">
        <v>4.7117924732579801E-2</v>
      </c>
      <c r="F5" s="10">
        <v>4.7117924732579801E-2</v>
      </c>
      <c r="G5" s="10">
        <v>4.7117924732579801E-2</v>
      </c>
      <c r="H5" s="10">
        <v>4.7117924732579801E-2</v>
      </c>
      <c r="I5" s="10">
        <v>4.7117924732579801E-2</v>
      </c>
      <c r="J5" s="10">
        <v>4.7117924732579801E-2</v>
      </c>
      <c r="K5" s="10">
        <v>4.7117924732579801E-2</v>
      </c>
      <c r="L5" s="10">
        <v>4.7117924732579801E-2</v>
      </c>
      <c r="M5" s="10">
        <v>4.7117924732579801E-2</v>
      </c>
      <c r="N5">
        <v>0.11033919084593399</v>
      </c>
      <c r="O5">
        <v>0.11033919084593399</v>
      </c>
      <c r="P5">
        <v>0.11033919084593399</v>
      </c>
      <c r="Q5">
        <v>0.11033919084593399</v>
      </c>
      <c r="R5">
        <v>0.11033919084593399</v>
      </c>
      <c r="S5">
        <v>0.11033919084593399</v>
      </c>
      <c r="T5">
        <v>0.11033919084593399</v>
      </c>
      <c r="U5">
        <v>0.11033919084593399</v>
      </c>
      <c r="V5">
        <v>0.11033919084593399</v>
      </c>
      <c r="W5">
        <v>0.11033919084593399</v>
      </c>
      <c r="X5">
        <v>0.11033919084593399</v>
      </c>
      <c r="Y5">
        <f t="shared" si="0"/>
        <v>0.11033919084593399</v>
      </c>
      <c r="Z5">
        <f t="shared" si="0"/>
        <v>0.11033919084593399</v>
      </c>
      <c r="AA5" s="11">
        <v>0.375</v>
      </c>
      <c r="AB5" s="11">
        <v>0.375</v>
      </c>
      <c r="AC5" s="11">
        <v>0.375</v>
      </c>
      <c r="AD5" s="11">
        <v>0.375</v>
      </c>
      <c r="AE5" s="11">
        <v>0.375</v>
      </c>
      <c r="AF5" s="11">
        <v>0.375</v>
      </c>
      <c r="AG5" s="11">
        <v>0.375</v>
      </c>
      <c r="AH5" s="11">
        <v>0.375</v>
      </c>
      <c r="AI5" s="11">
        <v>0.375</v>
      </c>
      <c r="AJ5" s="11">
        <v>0.375</v>
      </c>
      <c r="AK5" s="11">
        <v>0.375</v>
      </c>
      <c r="AL5" s="11">
        <v>0.375</v>
      </c>
      <c r="AM5" s="11">
        <v>0.375</v>
      </c>
    </row>
    <row r="6" spans="1:39" x14ac:dyDescent="0.25">
      <c r="A6" s="9">
        <f t="shared" si="1"/>
        <v>43532.166666666657</v>
      </c>
      <c r="B6" s="10">
        <v>0.118747563985969</v>
      </c>
      <c r="C6" s="10">
        <v>0.118747563985969</v>
      </c>
      <c r="D6" s="10">
        <v>0.118747563985969</v>
      </c>
      <c r="E6" s="10">
        <v>0.118747563985969</v>
      </c>
      <c r="F6" s="10">
        <v>0.118747563985969</v>
      </c>
      <c r="G6" s="10">
        <v>0.118747563985969</v>
      </c>
      <c r="H6" s="10">
        <v>0.118747563985969</v>
      </c>
      <c r="I6" s="10">
        <v>0.118747563985969</v>
      </c>
      <c r="J6" s="10">
        <v>0.118747563985969</v>
      </c>
      <c r="K6" s="10">
        <v>0.118747563985969</v>
      </c>
      <c r="L6" s="10">
        <v>0.118747563985969</v>
      </c>
      <c r="M6" s="10">
        <v>0.118747563985969</v>
      </c>
      <c r="N6">
        <v>0.19861054352268101</v>
      </c>
      <c r="O6">
        <v>0.19861054352268101</v>
      </c>
      <c r="P6">
        <v>0.19861054352268101</v>
      </c>
      <c r="Q6">
        <v>0.19861054352268101</v>
      </c>
      <c r="R6">
        <v>0.19861054352268101</v>
      </c>
      <c r="S6">
        <v>0.19861054352268101</v>
      </c>
      <c r="T6">
        <v>0.19861054352268101</v>
      </c>
      <c r="U6">
        <v>0.19861054352268101</v>
      </c>
      <c r="V6">
        <v>0.19861054352268101</v>
      </c>
      <c r="W6">
        <v>0.19861054352268101</v>
      </c>
      <c r="X6">
        <v>0.19861054352268101</v>
      </c>
      <c r="Y6">
        <f t="shared" si="0"/>
        <v>0.19861054352268101</v>
      </c>
      <c r="Z6">
        <f t="shared" si="0"/>
        <v>0.19861054352268101</v>
      </c>
      <c r="AA6" s="11">
        <v>0.75</v>
      </c>
      <c r="AB6" s="11">
        <v>0.75</v>
      </c>
      <c r="AC6" s="11">
        <v>0.75</v>
      </c>
      <c r="AD6" s="11">
        <v>0.75</v>
      </c>
      <c r="AE6" s="11">
        <v>0.75</v>
      </c>
      <c r="AF6" s="11">
        <v>0.75</v>
      </c>
      <c r="AG6" s="11">
        <v>0.75</v>
      </c>
      <c r="AH6" s="11">
        <v>0.75</v>
      </c>
      <c r="AI6" s="11">
        <v>0.75</v>
      </c>
      <c r="AJ6" s="11">
        <v>0.75</v>
      </c>
      <c r="AK6" s="11">
        <v>0.75</v>
      </c>
      <c r="AL6" s="11">
        <v>0.75</v>
      </c>
      <c r="AM6" s="11">
        <v>0.75</v>
      </c>
    </row>
    <row r="7" spans="1:39" x14ac:dyDescent="0.25">
      <c r="A7" s="9">
        <f t="shared" si="1"/>
        <v>43532.208333333321</v>
      </c>
      <c r="B7" s="10">
        <v>0.42748256896626402</v>
      </c>
      <c r="C7" s="10">
        <v>0.42748256896626402</v>
      </c>
      <c r="D7" s="10">
        <v>0.42748256896626402</v>
      </c>
      <c r="E7" s="10">
        <v>0.42748256896626402</v>
      </c>
      <c r="F7" s="10">
        <v>0.42748256896626402</v>
      </c>
      <c r="G7" s="10">
        <v>0.42748256896626402</v>
      </c>
      <c r="H7" s="10">
        <v>0.42748256896626402</v>
      </c>
      <c r="I7" s="10">
        <v>0.42748256896626402</v>
      </c>
      <c r="J7" s="10">
        <v>0.42748256896626402</v>
      </c>
      <c r="K7" s="10">
        <v>0.42748256896626402</v>
      </c>
      <c r="L7" s="10">
        <v>0.42748256896626402</v>
      </c>
      <c r="M7" s="10">
        <v>0.42748256896626402</v>
      </c>
      <c r="N7">
        <v>0.45770331017572502</v>
      </c>
      <c r="O7">
        <v>0.45770331017572502</v>
      </c>
      <c r="P7">
        <v>0.45770331017572502</v>
      </c>
      <c r="Q7">
        <v>0.45770331017572502</v>
      </c>
      <c r="R7">
        <v>0.45770331017572502</v>
      </c>
      <c r="S7">
        <v>0.45770331017572502</v>
      </c>
      <c r="T7">
        <v>0.45770331017572502</v>
      </c>
      <c r="U7">
        <v>0.45770331017572502</v>
      </c>
      <c r="V7">
        <v>0.45770331017572502</v>
      </c>
      <c r="W7">
        <v>0.45770331017572502</v>
      </c>
      <c r="X7">
        <v>0.45770331017572502</v>
      </c>
      <c r="Y7">
        <f t="shared" si="0"/>
        <v>0.45770331017572502</v>
      </c>
      <c r="Z7">
        <f t="shared" si="0"/>
        <v>0.45770331017572502</v>
      </c>
      <c r="AA7" s="11">
        <v>2</v>
      </c>
      <c r="AB7" s="11">
        <v>2</v>
      </c>
      <c r="AC7" s="11">
        <v>2</v>
      </c>
      <c r="AD7" s="11">
        <v>2</v>
      </c>
      <c r="AE7" s="11">
        <v>2</v>
      </c>
      <c r="AF7" s="11">
        <v>2</v>
      </c>
      <c r="AG7" s="11">
        <v>2</v>
      </c>
      <c r="AH7" s="11">
        <v>2</v>
      </c>
      <c r="AI7" s="11">
        <v>2</v>
      </c>
      <c r="AJ7" s="11">
        <v>2</v>
      </c>
      <c r="AK7" s="11">
        <v>2</v>
      </c>
      <c r="AL7" s="11">
        <v>2</v>
      </c>
      <c r="AM7" s="11">
        <v>2</v>
      </c>
    </row>
    <row r="8" spans="1:39" x14ac:dyDescent="0.25">
      <c r="A8" s="9">
        <f t="shared" si="1"/>
        <v>43532.249999999985</v>
      </c>
      <c r="B8" s="10">
        <v>0.87428002251959602</v>
      </c>
      <c r="C8" s="10">
        <v>0.87428002251959602</v>
      </c>
      <c r="D8" s="10">
        <v>0.87428002251959602</v>
      </c>
      <c r="E8" s="10">
        <v>0.87428002251959602</v>
      </c>
      <c r="F8" s="10">
        <v>0.87428002251959602</v>
      </c>
      <c r="G8" s="10">
        <v>0.87428002251959602</v>
      </c>
      <c r="H8" s="10">
        <v>0.87428002251959602</v>
      </c>
      <c r="I8" s="10">
        <v>0.87428002251959602</v>
      </c>
      <c r="J8" s="10">
        <v>0.87428002251959602</v>
      </c>
      <c r="K8" s="10">
        <v>0.87428002251959602</v>
      </c>
      <c r="L8" s="10">
        <v>0.87428002251959602</v>
      </c>
      <c r="M8" s="10">
        <v>0.87428002251959602</v>
      </c>
      <c r="N8">
        <v>0.84756845116469104</v>
      </c>
      <c r="O8">
        <v>0.84756845116469104</v>
      </c>
      <c r="P8">
        <v>0.84756845116469104</v>
      </c>
      <c r="Q8">
        <v>0.84756845116469104</v>
      </c>
      <c r="R8">
        <v>0.84756845116469104</v>
      </c>
      <c r="S8">
        <v>0.84756845116469104</v>
      </c>
      <c r="T8">
        <v>0.84756845116469104</v>
      </c>
      <c r="U8">
        <v>0.84756845116469104</v>
      </c>
      <c r="V8">
        <v>0.84756845116469104</v>
      </c>
      <c r="W8">
        <v>0.84756845116469104</v>
      </c>
      <c r="X8">
        <v>0.84756845116469104</v>
      </c>
      <c r="Y8">
        <f t="shared" si="0"/>
        <v>0.84756845116469104</v>
      </c>
      <c r="Z8">
        <f t="shared" si="0"/>
        <v>0.84756845116469104</v>
      </c>
      <c r="AA8" s="11">
        <v>1.5</v>
      </c>
      <c r="AB8" s="11">
        <v>1.5</v>
      </c>
      <c r="AC8" s="11">
        <v>1.5</v>
      </c>
      <c r="AD8" s="11">
        <v>1.5</v>
      </c>
      <c r="AE8" s="11">
        <v>1.5</v>
      </c>
      <c r="AF8" s="11">
        <v>1.5</v>
      </c>
      <c r="AG8" s="11">
        <v>1.5</v>
      </c>
      <c r="AH8" s="11">
        <v>1.5</v>
      </c>
      <c r="AI8" s="11">
        <v>1.5</v>
      </c>
      <c r="AJ8" s="11">
        <v>1.5</v>
      </c>
      <c r="AK8" s="11">
        <v>1.5</v>
      </c>
      <c r="AL8" s="11">
        <v>1.5</v>
      </c>
      <c r="AM8" s="11">
        <v>1.5</v>
      </c>
    </row>
    <row r="9" spans="1:39" x14ac:dyDescent="0.25">
      <c r="A9" s="9">
        <f t="shared" si="1"/>
        <v>43532.29166666665</v>
      </c>
      <c r="B9" s="10">
        <v>1.0171928456974599</v>
      </c>
      <c r="C9" s="10">
        <v>1.0171928456974599</v>
      </c>
      <c r="D9" s="10">
        <v>1.0171928456974599</v>
      </c>
      <c r="E9" s="10">
        <v>1.0171928456974599</v>
      </c>
      <c r="F9" s="10">
        <v>1.0171928456974599</v>
      </c>
      <c r="G9" s="10">
        <v>1.0171928456974599</v>
      </c>
      <c r="H9" s="10">
        <v>1.0171928456974599</v>
      </c>
      <c r="I9" s="10">
        <v>1.0171928456974599</v>
      </c>
      <c r="J9" s="10">
        <v>1.0171928456974599</v>
      </c>
      <c r="K9" s="10">
        <v>1.0171928456974599</v>
      </c>
      <c r="L9" s="10">
        <v>1.0171928456974599</v>
      </c>
      <c r="M9" s="10">
        <v>1.0171928456974599</v>
      </c>
      <c r="N9">
        <v>0.92930118512464199</v>
      </c>
      <c r="O9">
        <v>0.92930118512464199</v>
      </c>
      <c r="P9">
        <v>0.92930118512464199</v>
      </c>
      <c r="Q9">
        <v>0.92930118512464199</v>
      </c>
      <c r="R9">
        <v>0.92930118512464199</v>
      </c>
      <c r="S9">
        <v>0.92930118512464199</v>
      </c>
      <c r="T9">
        <v>0.92930118512464199</v>
      </c>
      <c r="U9">
        <v>0.92930118512464199</v>
      </c>
      <c r="V9">
        <v>0.92930118512464199</v>
      </c>
      <c r="W9">
        <v>0.92930118512464199</v>
      </c>
      <c r="X9">
        <v>0.92930118512464199</v>
      </c>
      <c r="Y9">
        <f t="shared" si="0"/>
        <v>0.92930118512464199</v>
      </c>
      <c r="Z9">
        <f t="shared" si="0"/>
        <v>0.92930118512464199</v>
      </c>
      <c r="AA9" s="11">
        <v>2.375</v>
      </c>
      <c r="AB9" s="11">
        <v>2.375</v>
      </c>
      <c r="AC9" s="11">
        <v>2.375</v>
      </c>
      <c r="AD9" s="11">
        <v>2.375</v>
      </c>
      <c r="AE9" s="11">
        <v>2.375</v>
      </c>
      <c r="AF9" s="11">
        <v>2.375</v>
      </c>
      <c r="AG9" s="11">
        <v>2.375</v>
      </c>
      <c r="AH9" s="11">
        <v>2.375</v>
      </c>
      <c r="AI9" s="11">
        <v>2.375</v>
      </c>
      <c r="AJ9" s="11">
        <v>2.375</v>
      </c>
      <c r="AK9" s="11">
        <v>2.375</v>
      </c>
      <c r="AL9" s="11">
        <v>2.375</v>
      </c>
      <c r="AM9" s="11">
        <v>2.375</v>
      </c>
    </row>
    <row r="10" spans="1:39" x14ac:dyDescent="0.25">
      <c r="A10" s="9">
        <f t="shared" si="1"/>
        <v>43532.333333333314</v>
      </c>
      <c r="B10" s="12">
        <v>1</v>
      </c>
      <c r="C10" s="12">
        <v>1</v>
      </c>
      <c r="D10" s="12">
        <v>1</v>
      </c>
      <c r="E10" s="12">
        <v>1</v>
      </c>
      <c r="F10" s="12">
        <v>1</v>
      </c>
      <c r="G10" s="12">
        <v>1</v>
      </c>
      <c r="H10" s="12">
        <v>1</v>
      </c>
      <c r="I10" s="12">
        <v>1</v>
      </c>
      <c r="J10" s="12">
        <v>1</v>
      </c>
      <c r="K10" s="12">
        <v>1</v>
      </c>
      <c r="L10" s="12">
        <v>1</v>
      </c>
      <c r="M10" s="12">
        <v>1</v>
      </c>
      <c r="N10" s="1">
        <v>1</v>
      </c>
      <c r="O10" s="1">
        <v>1</v>
      </c>
      <c r="P10" s="19">
        <v>1</v>
      </c>
      <c r="Q10" s="19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9">
        <v>1</v>
      </c>
      <c r="X10" s="1">
        <v>1</v>
      </c>
      <c r="Y10">
        <f t="shared" si="0"/>
        <v>1</v>
      </c>
      <c r="Z10">
        <f t="shared" si="0"/>
        <v>1</v>
      </c>
      <c r="AA10" s="13">
        <v>1</v>
      </c>
      <c r="AB10" s="13">
        <v>1</v>
      </c>
      <c r="AC10" s="13">
        <v>1</v>
      </c>
      <c r="AD10" s="13">
        <v>1</v>
      </c>
      <c r="AE10" s="13">
        <v>1</v>
      </c>
      <c r="AF10" s="13">
        <v>1</v>
      </c>
      <c r="AG10" s="13">
        <v>1</v>
      </c>
      <c r="AH10" s="13">
        <v>1</v>
      </c>
      <c r="AI10" s="13">
        <v>1</v>
      </c>
      <c r="AJ10" s="13">
        <v>1</v>
      </c>
      <c r="AK10" s="13">
        <v>1</v>
      </c>
      <c r="AL10" s="13">
        <v>1</v>
      </c>
      <c r="AM10" s="13">
        <v>1</v>
      </c>
    </row>
    <row r="11" spans="1:39" x14ac:dyDescent="0.25">
      <c r="A11" s="9">
        <f t="shared" si="1"/>
        <v>43532.374999999978</v>
      </c>
      <c r="B11" s="10">
        <v>0.82850461218656601</v>
      </c>
      <c r="C11" s="10">
        <v>0.82850461218656601</v>
      </c>
      <c r="D11" s="10">
        <v>0.82850461218656601</v>
      </c>
      <c r="E11" s="10">
        <v>0.82850461218656601</v>
      </c>
      <c r="F11" s="10">
        <v>0.82850461218656601</v>
      </c>
      <c r="G11" s="10">
        <v>0.82850461218656601</v>
      </c>
      <c r="H11" s="10">
        <v>0.82850461218656601</v>
      </c>
      <c r="I11" s="10">
        <v>0.82850461218656601</v>
      </c>
      <c r="J11" s="10">
        <v>0.82850461218656601</v>
      </c>
      <c r="K11" s="10">
        <v>0.82850461218656601</v>
      </c>
      <c r="L11" s="10">
        <v>0.82850461218656601</v>
      </c>
      <c r="M11" s="10">
        <v>0.82850461218656601</v>
      </c>
      <c r="N11">
        <v>1.15038823048631</v>
      </c>
      <c r="O11">
        <v>1.15038823048631</v>
      </c>
      <c r="P11">
        <v>1.15038823048631</v>
      </c>
      <c r="Q11">
        <v>1.15038823048631</v>
      </c>
      <c r="R11">
        <v>1.15038823048631</v>
      </c>
      <c r="S11">
        <v>1.15038823048631</v>
      </c>
      <c r="T11">
        <v>1.15038823048631</v>
      </c>
      <c r="U11">
        <v>1.15038823048631</v>
      </c>
      <c r="V11">
        <v>1.15038823048631</v>
      </c>
      <c r="W11">
        <v>1.15038823048631</v>
      </c>
      <c r="X11">
        <v>1.15038823048631</v>
      </c>
      <c r="Y11">
        <f t="shared" si="0"/>
        <v>1.15038823048631</v>
      </c>
      <c r="Z11">
        <f t="shared" si="0"/>
        <v>1.15038823048631</v>
      </c>
      <c r="AA11" s="11">
        <v>0.5</v>
      </c>
      <c r="AB11" s="11">
        <v>0.5</v>
      </c>
      <c r="AC11" s="11">
        <v>0.5</v>
      </c>
      <c r="AD11" s="11">
        <v>0.5</v>
      </c>
      <c r="AE11" s="11">
        <v>0.5</v>
      </c>
      <c r="AF11" s="11">
        <v>0.5</v>
      </c>
      <c r="AG11" s="11">
        <v>0.5</v>
      </c>
      <c r="AH11" s="11">
        <v>0.5</v>
      </c>
      <c r="AI11" s="11">
        <v>0.5</v>
      </c>
      <c r="AJ11" s="11">
        <v>0.5</v>
      </c>
      <c r="AK11" s="11">
        <v>0.5</v>
      </c>
      <c r="AL11" s="11">
        <v>0.5</v>
      </c>
      <c r="AM11" s="11">
        <v>0.5</v>
      </c>
    </row>
    <row r="12" spans="1:39" x14ac:dyDescent="0.25">
      <c r="A12" s="9">
        <f t="shared" si="1"/>
        <v>43532.416666666642</v>
      </c>
      <c r="B12" s="10">
        <v>0.84028409336971099</v>
      </c>
      <c r="C12" s="10">
        <v>0.84028409336971099</v>
      </c>
      <c r="D12" s="10">
        <v>0.84028409336971099</v>
      </c>
      <c r="E12" s="10">
        <v>0.84028409336971099</v>
      </c>
      <c r="F12" s="10">
        <v>0.84028409336971099</v>
      </c>
      <c r="G12" s="10">
        <v>0.84028409336971099</v>
      </c>
      <c r="H12" s="10">
        <v>0.84028409336971099</v>
      </c>
      <c r="I12" s="10">
        <v>0.84028409336971099</v>
      </c>
      <c r="J12" s="10">
        <v>0.84028409336971099</v>
      </c>
      <c r="K12" s="10">
        <v>0.84028409336971099</v>
      </c>
      <c r="L12" s="10">
        <v>0.84028409336971099</v>
      </c>
      <c r="M12" s="10">
        <v>0.84028409336971099</v>
      </c>
      <c r="N12">
        <v>1.1315897016755201</v>
      </c>
      <c r="O12">
        <v>1.1315897016755201</v>
      </c>
      <c r="P12">
        <v>1.1315897016755201</v>
      </c>
      <c r="Q12">
        <v>1.1315897016755201</v>
      </c>
      <c r="R12">
        <v>1.1315897016755201</v>
      </c>
      <c r="S12">
        <v>1.1315897016755201</v>
      </c>
      <c r="T12">
        <v>1.1315897016755201</v>
      </c>
      <c r="U12">
        <v>1.1315897016755201</v>
      </c>
      <c r="V12">
        <v>1.1315897016755201</v>
      </c>
      <c r="W12">
        <v>1.1315897016755201</v>
      </c>
      <c r="X12">
        <v>1.1315897016755201</v>
      </c>
      <c r="Y12">
        <f t="shared" si="0"/>
        <v>1.1315897016755201</v>
      </c>
      <c r="Z12">
        <f t="shared" si="0"/>
        <v>1.1315897016755201</v>
      </c>
      <c r="AA12" s="11">
        <v>0.375</v>
      </c>
      <c r="AB12" s="11">
        <v>0.375</v>
      </c>
      <c r="AC12" s="11">
        <v>0.375</v>
      </c>
      <c r="AD12" s="11">
        <v>0.375</v>
      </c>
      <c r="AE12" s="11">
        <v>0.375</v>
      </c>
      <c r="AF12" s="11">
        <v>0.375</v>
      </c>
      <c r="AG12" s="11">
        <v>0.375</v>
      </c>
      <c r="AH12" s="11">
        <v>0.375</v>
      </c>
      <c r="AI12" s="11">
        <v>0.375</v>
      </c>
      <c r="AJ12" s="11">
        <v>0.375</v>
      </c>
      <c r="AK12" s="11">
        <v>0.375</v>
      </c>
      <c r="AL12" s="11">
        <v>0.375</v>
      </c>
      <c r="AM12" s="11">
        <v>0.375</v>
      </c>
    </row>
    <row r="13" spans="1:39" x14ac:dyDescent="0.25">
      <c r="A13" s="9">
        <f t="shared" si="1"/>
        <v>43532.458333333307</v>
      </c>
      <c r="B13" s="10">
        <v>0.81274089472088695</v>
      </c>
      <c r="C13" s="10">
        <v>0.81274089472088695</v>
      </c>
      <c r="D13" s="10">
        <v>0.81274089472088695</v>
      </c>
      <c r="E13" s="10">
        <v>0.81274089472088695</v>
      </c>
      <c r="F13" s="10">
        <v>0.81274089472088695</v>
      </c>
      <c r="G13" s="10">
        <v>0.81274089472088695</v>
      </c>
      <c r="H13" s="10">
        <v>0.81274089472088695</v>
      </c>
      <c r="I13" s="10">
        <v>0.81274089472088695</v>
      </c>
      <c r="J13" s="10">
        <v>0.81274089472088695</v>
      </c>
      <c r="K13" s="10">
        <v>0.81274089472088695</v>
      </c>
      <c r="L13" s="10">
        <v>0.81274089472088695</v>
      </c>
      <c r="M13" s="10">
        <v>0.81274089472088695</v>
      </c>
      <c r="N13">
        <v>1.12750306497752</v>
      </c>
      <c r="O13">
        <v>1.12750306497752</v>
      </c>
      <c r="P13">
        <v>1.12750306497752</v>
      </c>
      <c r="Q13">
        <v>1.12750306497752</v>
      </c>
      <c r="R13">
        <v>1.12750306497752</v>
      </c>
      <c r="S13">
        <v>1.12750306497752</v>
      </c>
      <c r="T13">
        <v>1.12750306497752</v>
      </c>
      <c r="U13">
        <v>1.12750306497752</v>
      </c>
      <c r="V13">
        <v>1.12750306497752</v>
      </c>
      <c r="W13">
        <v>1.12750306497752</v>
      </c>
      <c r="X13">
        <v>1.12750306497752</v>
      </c>
      <c r="Y13">
        <f t="shared" si="0"/>
        <v>1.12750306497752</v>
      </c>
      <c r="Z13">
        <f t="shared" si="0"/>
        <v>1.12750306497752</v>
      </c>
      <c r="AA13" s="11">
        <v>0.625</v>
      </c>
      <c r="AB13" s="11">
        <v>0.625</v>
      </c>
      <c r="AC13" s="11">
        <v>0.625</v>
      </c>
      <c r="AD13" s="11">
        <v>0.625</v>
      </c>
      <c r="AE13" s="11">
        <v>0.625</v>
      </c>
      <c r="AF13" s="11">
        <v>0.625</v>
      </c>
      <c r="AG13" s="11">
        <v>0.625</v>
      </c>
      <c r="AH13" s="11">
        <v>0.625</v>
      </c>
      <c r="AI13" s="11">
        <v>0.625</v>
      </c>
      <c r="AJ13" s="11">
        <v>0.625</v>
      </c>
      <c r="AK13" s="11">
        <v>0.625</v>
      </c>
      <c r="AL13" s="11">
        <v>0.625</v>
      </c>
      <c r="AM13" s="11">
        <v>0.625</v>
      </c>
    </row>
    <row r="14" spans="1:39" x14ac:dyDescent="0.25">
      <c r="A14" s="9">
        <f t="shared" si="1"/>
        <v>43532.499999999971</v>
      </c>
      <c r="B14" s="10">
        <v>0.77393789788229195</v>
      </c>
      <c r="C14" s="10">
        <v>0.77393789788229195</v>
      </c>
      <c r="D14" s="10">
        <v>0.77393789788229195</v>
      </c>
      <c r="E14" s="10">
        <v>0.77393789788229195</v>
      </c>
      <c r="F14" s="10">
        <v>0.77393789788229195</v>
      </c>
      <c r="G14" s="10">
        <v>0.77393789788229195</v>
      </c>
      <c r="H14" s="10">
        <v>0.77393789788229195</v>
      </c>
      <c r="I14" s="10">
        <v>0.77393789788229195</v>
      </c>
      <c r="J14" s="10">
        <v>0.77393789788229195</v>
      </c>
      <c r="K14" s="10">
        <v>0.77393789788229195</v>
      </c>
      <c r="L14" s="10">
        <v>0.77393789788229195</v>
      </c>
      <c r="M14" s="10">
        <v>0.77393789788229195</v>
      </c>
      <c r="N14">
        <v>1.04413567633837</v>
      </c>
      <c r="O14">
        <v>1.04413567633837</v>
      </c>
      <c r="P14">
        <v>1.04413567633837</v>
      </c>
      <c r="Q14">
        <v>1.04413567633837</v>
      </c>
      <c r="R14">
        <v>1.04413567633837</v>
      </c>
      <c r="S14">
        <v>1.04413567633837</v>
      </c>
      <c r="T14">
        <v>1.04413567633837</v>
      </c>
      <c r="U14">
        <v>1.04413567633837</v>
      </c>
      <c r="V14">
        <v>1.04413567633837</v>
      </c>
      <c r="W14">
        <v>1.04413567633837</v>
      </c>
      <c r="X14">
        <v>1.04413567633837</v>
      </c>
      <c r="Y14">
        <f t="shared" si="0"/>
        <v>1.04413567633837</v>
      </c>
      <c r="Z14">
        <f t="shared" si="0"/>
        <v>1.04413567633837</v>
      </c>
      <c r="AA14" s="11">
        <v>0.875</v>
      </c>
      <c r="AB14" s="11">
        <v>0.875</v>
      </c>
      <c r="AC14" s="11">
        <v>0.875</v>
      </c>
      <c r="AD14" s="11">
        <v>0.875</v>
      </c>
      <c r="AE14" s="11">
        <v>0.875</v>
      </c>
      <c r="AF14" s="11">
        <v>0.875</v>
      </c>
      <c r="AG14" s="11">
        <v>0.875</v>
      </c>
      <c r="AH14" s="11">
        <v>0.875</v>
      </c>
      <c r="AI14" s="11">
        <v>0.875</v>
      </c>
      <c r="AJ14" s="11">
        <v>0.875</v>
      </c>
      <c r="AK14" s="11">
        <v>0.875</v>
      </c>
      <c r="AL14" s="11">
        <v>0.875</v>
      </c>
      <c r="AM14" s="11">
        <v>0.875</v>
      </c>
    </row>
    <row r="15" spans="1:39" x14ac:dyDescent="0.25">
      <c r="A15" s="9">
        <f t="shared" si="1"/>
        <v>43532.541666666635</v>
      </c>
      <c r="B15" s="10">
        <v>0.77644969901693295</v>
      </c>
      <c r="C15" s="10">
        <v>0.77644969901693295</v>
      </c>
      <c r="D15" s="10">
        <v>0.77644969901693295</v>
      </c>
      <c r="E15" s="10">
        <v>0.77644969901693295</v>
      </c>
      <c r="F15" s="10">
        <v>0.77644969901693295</v>
      </c>
      <c r="G15" s="10">
        <v>0.77644969901693295</v>
      </c>
      <c r="H15" s="10">
        <v>0.77644969901693295</v>
      </c>
      <c r="I15" s="10">
        <v>0.77644969901693295</v>
      </c>
      <c r="J15" s="10">
        <v>0.77644969901693295</v>
      </c>
      <c r="K15" s="10">
        <v>0.77644969901693295</v>
      </c>
      <c r="L15" s="10">
        <v>0.77644969901693295</v>
      </c>
      <c r="M15" s="10">
        <v>0.77644969901693295</v>
      </c>
      <c r="N15">
        <v>1.0020433183490001</v>
      </c>
      <c r="O15">
        <v>1.0020433183490001</v>
      </c>
      <c r="P15">
        <v>1.0020433183490001</v>
      </c>
      <c r="Q15">
        <v>1.0020433183490001</v>
      </c>
      <c r="R15">
        <v>1.0020433183490001</v>
      </c>
      <c r="S15">
        <v>1.0020433183490001</v>
      </c>
      <c r="T15">
        <v>1.0020433183490001</v>
      </c>
      <c r="U15">
        <v>1.0020433183490001</v>
      </c>
      <c r="V15">
        <v>1.0020433183490001</v>
      </c>
      <c r="W15">
        <v>1.0020433183490001</v>
      </c>
      <c r="X15">
        <v>1.0020433183490001</v>
      </c>
      <c r="Y15">
        <f t="shared" si="0"/>
        <v>1.0020433183490001</v>
      </c>
      <c r="Z15">
        <f t="shared" si="0"/>
        <v>1.0020433183490001</v>
      </c>
      <c r="AA15" s="11">
        <v>0.625</v>
      </c>
      <c r="AB15" s="11">
        <v>0.625</v>
      </c>
      <c r="AC15" s="11">
        <v>0.625</v>
      </c>
      <c r="AD15" s="11">
        <v>0.625</v>
      </c>
      <c r="AE15" s="11">
        <v>0.625</v>
      </c>
      <c r="AF15" s="11">
        <v>0.625</v>
      </c>
      <c r="AG15" s="11">
        <v>0.625</v>
      </c>
      <c r="AH15" s="11">
        <v>0.625</v>
      </c>
      <c r="AI15" s="11">
        <v>0.625</v>
      </c>
      <c r="AJ15" s="11">
        <v>0.625</v>
      </c>
      <c r="AK15" s="11">
        <v>0.625</v>
      </c>
      <c r="AL15" s="11">
        <v>0.625</v>
      </c>
      <c r="AM15" s="11">
        <v>0.625</v>
      </c>
    </row>
    <row r="16" spans="1:39" x14ac:dyDescent="0.25">
      <c r="A16" s="9">
        <f t="shared" si="1"/>
        <v>43532.583333333299</v>
      </c>
      <c r="B16" s="10">
        <v>0.77047334459313199</v>
      </c>
      <c r="C16" s="10">
        <v>0.77047334459313199</v>
      </c>
      <c r="D16" s="10">
        <v>0.77047334459313199</v>
      </c>
      <c r="E16" s="10">
        <v>0.77047334459313199</v>
      </c>
      <c r="F16" s="10">
        <v>0.77047334459313199</v>
      </c>
      <c r="G16" s="10">
        <v>0.77047334459313199</v>
      </c>
      <c r="H16" s="10">
        <v>0.77047334459313199</v>
      </c>
      <c r="I16" s="10">
        <v>0.77047334459313199</v>
      </c>
      <c r="J16" s="10">
        <v>0.77047334459313199</v>
      </c>
      <c r="K16" s="10">
        <v>0.77047334459313199</v>
      </c>
      <c r="L16" s="10">
        <v>0.77047334459313199</v>
      </c>
      <c r="M16" s="10">
        <v>0.77047334459313199</v>
      </c>
      <c r="N16">
        <v>1.0935839803841401</v>
      </c>
      <c r="O16">
        <v>1.0935839803841401</v>
      </c>
      <c r="P16">
        <v>1.0935839803841401</v>
      </c>
      <c r="Q16">
        <v>1.0935839803841401</v>
      </c>
      <c r="R16">
        <v>1.0935839803841401</v>
      </c>
      <c r="S16">
        <v>1.0935839803841401</v>
      </c>
      <c r="T16">
        <v>1.0935839803841401</v>
      </c>
      <c r="U16">
        <v>1.0935839803841401</v>
      </c>
      <c r="V16">
        <v>1.0935839803841401</v>
      </c>
      <c r="W16">
        <v>1.0935839803841401</v>
      </c>
      <c r="X16">
        <v>1.0935839803841401</v>
      </c>
      <c r="Y16">
        <f t="shared" si="0"/>
        <v>1.0935839803841401</v>
      </c>
      <c r="Z16">
        <f t="shared" si="0"/>
        <v>1.0935839803841401</v>
      </c>
      <c r="AA16" s="11">
        <v>1</v>
      </c>
      <c r="AB16" s="11">
        <v>1</v>
      </c>
      <c r="AC16" s="11">
        <v>1</v>
      </c>
      <c r="AD16" s="11">
        <v>1</v>
      </c>
      <c r="AE16" s="11">
        <v>1</v>
      </c>
      <c r="AF16" s="11">
        <v>1</v>
      </c>
      <c r="AG16" s="11">
        <v>1</v>
      </c>
      <c r="AH16" s="11">
        <v>1</v>
      </c>
      <c r="AI16" s="11">
        <v>1</v>
      </c>
      <c r="AJ16" s="11">
        <v>1</v>
      </c>
      <c r="AK16" s="11">
        <v>1</v>
      </c>
      <c r="AL16" s="11">
        <v>1</v>
      </c>
      <c r="AM16" s="11">
        <v>1</v>
      </c>
    </row>
    <row r="17" spans="1:39" x14ac:dyDescent="0.25">
      <c r="A17" s="9">
        <f t="shared" si="1"/>
        <v>43532.624999999964</v>
      </c>
      <c r="B17" s="10">
        <v>0.77298514572777299</v>
      </c>
      <c r="C17" s="10">
        <v>0.77298514572777299</v>
      </c>
      <c r="D17" s="10">
        <v>0.77298514572777299</v>
      </c>
      <c r="E17" s="10">
        <v>0.77298514572777299</v>
      </c>
      <c r="F17" s="10">
        <v>0.77298514572777299</v>
      </c>
      <c r="G17" s="10">
        <v>0.77298514572777299</v>
      </c>
      <c r="H17" s="10">
        <v>0.77298514572777299</v>
      </c>
      <c r="I17" s="10">
        <v>0.77298514572777299</v>
      </c>
      <c r="J17" s="10">
        <v>0.77298514572777299</v>
      </c>
      <c r="K17" s="10">
        <v>0.77298514572777299</v>
      </c>
      <c r="L17" s="10">
        <v>0.77298514572777299</v>
      </c>
      <c r="M17" s="10">
        <v>0.77298514572777299</v>
      </c>
      <c r="N17">
        <v>1.2402942378422599</v>
      </c>
      <c r="O17">
        <v>1.2402942378422599</v>
      </c>
      <c r="P17">
        <v>1.2402942378422599</v>
      </c>
      <c r="Q17">
        <v>1.2402942378422599</v>
      </c>
      <c r="R17">
        <v>1.2402942378422599</v>
      </c>
      <c r="S17">
        <v>1.2402942378422599</v>
      </c>
      <c r="T17">
        <v>1.2402942378422599</v>
      </c>
      <c r="U17">
        <v>1.2402942378422599</v>
      </c>
      <c r="V17">
        <v>1.2402942378422599</v>
      </c>
      <c r="W17">
        <v>1.2402942378422599</v>
      </c>
      <c r="X17">
        <v>1.2402942378422599</v>
      </c>
      <c r="Y17">
        <f t="shared" si="0"/>
        <v>1.2402942378422599</v>
      </c>
      <c r="Z17">
        <f t="shared" si="0"/>
        <v>1.2402942378422599</v>
      </c>
      <c r="AA17" s="11">
        <v>3.5</v>
      </c>
      <c r="AB17" s="11">
        <v>3.5</v>
      </c>
      <c r="AC17" s="11">
        <v>3.5</v>
      </c>
      <c r="AD17" s="11">
        <v>3.5</v>
      </c>
      <c r="AE17" s="11">
        <v>3.5</v>
      </c>
      <c r="AF17" s="11">
        <v>3.5</v>
      </c>
      <c r="AG17" s="11">
        <v>3.5</v>
      </c>
      <c r="AH17" s="11">
        <v>3.5</v>
      </c>
      <c r="AI17" s="11">
        <v>3.5</v>
      </c>
      <c r="AJ17" s="11">
        <v>3.5</v>
      </c>
      <c r="AK17" s="11">
        <v>3.5</v>
      </c>
      <c r="AL17" s="11">
        <v>3.5</v>
      </c>
      <c r="AM17" s="11">
        <v>3.5</v>
      </c>
    </row>
    <row r="18" spans="1:39" x14ac:dyDescent="0.25">
      <c r="A18" s="9">
        <f t="shared" si="1"/>
        <v>43532.666666666628</v>
      </c>
      <c r="B18" s="10">
        <v>0.91672080031181002</v>
      </c>
      <c r="C18" s="10">
        <v>0.91672080031181002</v>
      </c>
      <c r="D18" s="10">
        <v>0.91672080031181002</v>
      </c>
      <c r="E18" s="10">
        <v>0.91672080031181002</v>
      </c>
      <c r="F18" s="10">
        <v>0.91672080031181002</v>
      </c>
      <c r="G18" s="10">
        <v>0.91672080031181002</v>
      </c>
      <c r="H18" s="10">
        <v>0.91672080031181002</v>
      </c>
      <c r="I18" s="10">
        <v>0.91672080031181002</v>
      </c>
      <c r="J18" s="10">
        <v>0.91672080031181002</v>
      </c>
      <c r="K18" s="10">
        <v>0.91672080031181002</v>
      </c>
      <c r="L18" s="10">
        <v>0.91672080031181002</v>
      </c>
      <c r="M18" s="10">
        <v>0.91672080031181002</v>
      </c>
      <c r="N18">
        <v>1.20678381691868</v>
      </c>
      <c r="O18">
        <v>1.20678381691868</v>
      </c>
      <c r="P18">
        <v>1.20678381691868</v>
      </c>
      <c r="Q18">
        <v>1.20678381691868</v>
      </c>
      <c r="R18">
        <v>1.20678381691868</v>
      </c>
      <c r="S18">
        <v>1.20678381691868</v>
      </c>
      <c r="T18">
        <v>1.20678381691868</v>
      </c>
      <c r="U18">
        <v>1.20678381691868</v>
      </c>
      <c r="V18">
        <v>1.20678381691868</v>
      </c>
      <c r="W18">
        <v>1.20678381691868</v>
      </c>
      <c r="X18">
        <v>1.20678381691868</v>
      </c>
      <c r="Y18">
        <f t="shared" si="0"/>
        <v>1.20678381691868</v>
      </c>
      <c r="Z18">
        <f t="shared" si="0"/>
        <v>1.20678381691868</v>
      </c>
      <c r="AA18" s="11">
        <v>2.875</v>
      </c>
      <c r="AB18" s="11">
        <v>2.875</v>
      </c>
      <c r="AC18" s="11">
        <v>2.875</v>
      </c>
      <c r="AD18" s="11">
        <v>2.875</v>
      </c>
      <c r="AE18" s="11">
        <v>2.875</v>
      </c>
      <c r="AF18" s="11">
        <v>2.875</v>
      </c>
      <c r="AG18" s="11">
        <v>2.875</v>
      </c>
      <c r="AH18" s="11">
        <v>2.875</v>
      </c>
      <c r="AI18" s="11">
        <v>2.875</v>
      </c>
      <c r="AJ18" s="11">
        <v>2.875</v>
      </c>
      <c r="AK18" s="11">
        <v>2.875</v>
      </c>
      <c r="AL18" s="11">
        <v>2.875</v>
      </c>
      <c r="AM18" s="11">
        <v>2.875</v>
      </c>
    </row>
    <row r="19" spans="1:39" x14ac:dyDescent="0.25">
      <c r="A19" s="9">
        <f t="shared" si="1"/>
        <v>43532.708333333292</v>
      </c>
      <c r="B19" s="10">
        <v>1.01896842925815</v>
      </c>
      <c r="C19" s="10">
        <v>1.01896842925815</v>
      </c>
      <c r="D19" s="10">
        <v>1.01896842925815</v>
      </c>
      <c r="E19" s="10">
        <v>1.01896842925815</v>
      </c>
      <c r="F19" s="10">
        <v>1.01896842925815</v>
      </c>
      <c r="G19" s="10">
        <v>1.01896842925815</v>
      </c>
      <c r="H19" s="10">
        <v>1.01896842925815</v>
      </c>
      <c r="I19" s="10">
        <v>1.01896842925815</v>
      </c>
      <c r="J19" s="10">
        <v>1.01896842925815</v>
      </c>
      <c r="K19" s="10">
        <v>1.01896842925815</v>
      </c>
      <c r="L19" s="10">
        <v>1.01896842925815</v>
      </c>
      <c r="M19" s="10">
        <v>1.01896842925815</v>
      </c>
      <c r="N19">
        <v>1.29464650592562</v>
      </c>
      <c r="O19">
        <v>1.29464650592562</v>
      </c>
      <c r="P19">
        <v>1.29464650592562</v>
      </c>
      <c r="Q19">
        <v>1.29464650592562</v>
      </c>
      <c r="R19">
        <v>1.29464650592562</v>
      </c>
      <c r="S19">
        <v>1.29464650592562</v>
      </c>
      <c r="T19">
        <v>1.29464650592562</v>
      </c>
      <c r="U19">
        <v>1.29464650592562</v>
      </c>
      <c r="V19">
        <v>1.29464650592562</v>
      </c>
      <c r="W19">
        <v>1.29464650592562</v>
      </c>
      <c r="X19">
        <v>1.29464650592562</v>
      </c>
      <c r="Y19">
        <f t="shared" si="0"/>
        <v>1.29464650592562</v>
      </c>
      <c r="Z19">
        <f t="shared" si="0"/>
        <v>1.29464650592562</v>
      </c>
      <c r="AA19" s="11">
        <v>3.25</v>
      </c>
      <c r="AB19" s="11">
        <v>3.25</v>
      </c>
      <c r="AC19" s="11">
        <v>3.25</v>
      </c>
      <c r="AD19" s="11">
        <v>3.25</v>
      </c>
      <c r="AE19" s="11">
        <v>3.25</v>
      </c>
      <c r="AF19" s="11">
        <v>3.25</v>
      </c>
      <c r="AG19" s="11">
        <v>3.25</v>
      </c>
      <c r="AH19" s="11">
        <v>3.25</v>
      </c>
      <c r="AI19" s="11">
        <v>3.25</v>
      </c>
      <c r="AJ19" s="11">
        <v>3.25</v>
      </c>
      <c r="AK19" s="11">
        <v>3.25</v>
      </c>
      <c r="AL19" s="11">
        <v>3.25</v>
      </c>
      <c r="AM19" s="11">
        <v>3.25</v>
      </c>
    </row>
    <row r="20" spans="1:39" x14ac:dyDescent="0.25">
      <c r="A20" s="9">
        <f t="shared" si="1"/>
        <v>43532.749999999956</v>
      </c>
      <c r="B20" s="10">
        <v>0.97336624658958004</v>
      </c>
      <c r="C20" s="10">
        <v>0.97336624658958004</v>
      </c>
      <c r="D20" s="10">
        <v>0.97336624658958004</v>
      </c>
      <c r="E20" s="10">
        <v>0.97336624658958004</v>
      </c>
      <c r="F20" s="10">
        <v>0.97336624658958004</v>
      </c>
      <c r="G20" s="10">
        <v>0.97336624658958004</v>
      </c>
      <c r="H20" s="10">
        <v>0.97336624658958004</v>
      </c>
      <c r="I20" s="10">
        <v>0.97336624658958004</v>
      </c>
      <c r="J20" s="10">
        <v>0.97336624658958004</v>
      </c>
      <c r="K20" s="10">
        <v>0.97336624658958004</v>
      </c>
      <c r="L20" s="10">
        <v>0.97336624658958004</v>
      </c>
      <c r="M20" s="10">
        <v>0.97336624658958004</v>
      </c>
      <c r="N20">
        <v>0.99877400899060098</v>
      </c>
      <c r="O20">
        <v>0.99877400899060098</v>
      </c>
      <c r="P20">
        <v>0.99877400899060098</v>
      </c>
      <c r="Q20">
        <v>0.99877400899060098</v>
      </c>
      <c r="R20">
        <v>0.99877400899060098</v>
      </c>
      <c r="S20">
        <v>0.99877400899060098</v>
      </c>
      <c r="T20">
        <v>0.99877400899060098</v>
      </c>
      <c r="U20">
        <v>0.99877400899060098</v>
      </c>
      <c r="V20">
        <v>0.99877400899060098</v>
      </c>
      <c r="W20">
        <v>0.99877400899060098</v>
      </c>
      <c r="X20">
        <v>0.99877400899060098</v>
      </c>
      <c r="Y20">
        <f t="shared" si="0"/>
        <v>0.99877400899060098</v>
      </c>
      <c r="Z20">
        <f t="shared" si="0"/>
        <v>0.99877400899060098</v>
      </c>
      <c r="AA20" s="11">
        <v>1.75</v>
      </c>
      <c r="AB20" s="11">
        <v>1.75</v>
      </c>
      <c r="AC20" s="11">
        <v>1.75</v>
      </c>
      <c r="AD20" s="11">
        <v>1.75</v>
      </c>
      <c r="AE20" s="11">
        <v>1.75</v>
      </c>
      <c r="AF20" s="11">
        <v>1.75</v>
      </c>
      <c r="AG20" s="11">
        <v>1.75</v>
      </c>
      <c r="AH20" s="11">
        <v>1.75</v>
      </c>
      <c r="AI20" s="11">
        <v>1.75</v>
      </c>
      <c r="AJ20" s="11">
        <v>1.75</v>
      </c>
      <c r="AK20" s="11">
        <v>1.75</v>
      </c>
      <c r="AL20" s="11">
        <v>1.75</v>
      </c>
      <c r="AM20" s="11">
        <v>1.75</v>
      </c>
    </row>
    <row r="21" spans="1:39" x14ac:dyDescent="0.25">
      <c r="A21" s="9">
        <f t="shared" si="1"/>
        <v>43532.791666666621</v>
      </c>
      <c r="B21" s="10">
        <v>0.89567363908016095</v>
      </c>
      <c r="C21" s="10">
        <v>0.89567363908016095</v>
      </c>
      <c r="D21" s="10">
        <v>0.89567363908016095</v>
      </c>
      <c r="E21" s="10">
        <v>0.89567363908016095</v>
      </c>
      <c r="F21" s="10">
        <v>0.89567363908016095</v>
      </c>
      <c r="G21" s="10">
        <v>0.89567363908016095</v>
      </c>
      <c r="H21" s="10">
        <v>0.89567363908016095</v>
      </c>
      <c r="I21" s="10">
        <v>0.89567363908016095</v>
      </c>
      <c r="J21" s="10">
        <v>0.89567363908016095</v>
      </c>
      <c r="K21" s="10">
        <v>0.89567363908016095</v>
      </c>
      <c r="L21" s="10">
        <v>0.89567363908016095</v>
      </c>
      <c r="M21" s="10">
        <v>0.89567363908016095</v>
      </c>
      <c r="N21">
        <v>0.82999591336330203</v>
      </c>
      <c r="O21">
        <v>0.82999591336330203</v>
      </c>
      <c r="P21">
        <v>0.82999591336330203</v>
      </c>
      <c r="Q21">
        <v>0.82999591336330203</v>
      </c>
      <c r="R21">
        <v>0.82999591336330203</v>
      </c>
      <c r="S21">
        <v>0.82999591336330203</v>
      </c>
      <c r="T21">
        <v>0.82999591336330203</v>
      </c>
      <c r="U21">
        <v>0.82999591336330203</v>
      </c>
      <c r="V21">
        <v>0.82999591336330203</v>
      </c>
      <c r="W21">
        <v>0.82999591336330203</v>
      </c>
      <c r="X21">
        <v>0.82999591336330203</v>
      </c>
      <c r="Y21">
        <f t="shared" si="0"/>
        <v>0.82999591336330203</v>
      </c>
      <c r="Z21">
        <f t="shared" si="0"/>
        <v>0.82999591336330203</v>
      </c>
      <c r="AA21" s="11">
        <v>1.75</v>
      </c>
      <c r="AB21" s="11">
        <v>1.75</v>
      </c>
      <c r="AC21" s="11">
        <v>1.75</v>
      </c>
      <c r="AD21" s="11">
        <v>1.75</v>
      </c>
      <c r="AE21" s="11">
        <v>1.75</v>
      </c>
      <c r="AF21" s="11">
        <v>1.75</v>
      </c>
      <c r="AG21" s="11">
        <v>1.75</v>
      </c>
      <c r="AH21" s="11">
        <v>1.75</v>
      </c>
      <c r="AI21" s="11">
        <v>1.75</v>
      </c>
      <c r="AJ21" s="11">
        <v>1.75</v>
      </c>
      <c r="AK21" s="11">
        <v>1.75</v>
      </c>
      <c r="AL21" s="11">
        <v>1.75</v>
      </c>
      <c r="AM21" s="11">
        <v>1.75</v>
      </c>
    </row>
    <row r="22" spans="1:39" x14ac:dyDescent="0.25">
      <c r="A22" s="9">
        <f t="shared" si="1"/>
        <v>43532.833333333285</v>
      </c>
      <c r="B22" s="10">
        <v>0.64107227924299504</v>
      </c>
      <c r="C22" s="10">
        <v>0.64107227924299504</v>
      </c>
      <c r="D22" s="10">
        <v>0.64107227924299504</v>
      </c>
      <c r="E22" s="10">
        <v>0.64107227924299504</v>
      </c>
      <c r="F22" s="10">
        <v>0.64107227924299504</v>
      </c>
      <c r="G22" s="10">
        <v>0.64107227924299504</v>
      </c>
      <c r="H22" s="10">
        <v>0.64107227924299504</v>
      </c>
      <c r="I22" s="10">
        <v>0.64107227924299504</v>
      </c>
      <c r="J22" s="10">
        <v>0.64107227924299504</v>
      </c>
      <c r="K22" s="10">
        <v>0.64107227924299504</v>
      </c>
      <c r="L22" s="10">
        <v>0.64107227924299504</v>
      </c>
      <c r="M22" s="10">
        <v>0.64107227924299504</v>
      </c>
      <c r="N22">
        <v>0.51082958724969396</v>
      </c>
      <c r="O22">
        <v>0.51082958724969396</v>
      </c>
      <c r="P22">
        <v>0.51082958724969396</v>
      </c>
      <c r="Q22">
        <v>0.51082958724969396</v>
      </c>
      <c r="R22">
        <v>0.51082958724969396</v>
      </c>
      <c r="S22">
        <v>0.51082958724969396</v>
      </c>
      <c r="T22">
        <v>0.51082958724969396</v>
      </c>
      <c r="U22">
        <v>0.51082958724969396</v>
      </c>
      <c r="V22">
        <v>0.51082958724969396</v>
      </c>
      <c r="W22">
        <v>0.51082958724969396</v>
      </c>
      <c r="X22">
        <v>0.51082958724969396</v>
      </c>
      <c r="Y22">
        <f t="shared" si="0"/>
        <v>0.51082958724969396</v>
      </c>
      <c r="Z22">
        <f t="shared" si="0"/>
        <v>0.51082958724969396</v>
      </c>
      <c r="AA22" s="11">
        <v>1.25</v>
      </c>
      <c r="AB22" s="11">
        <v>1.25</v>
      </c>
      <c r="AC22" s="11">
        <v>1.25</v>
      </c>
      <c r="AD22" s="11">
        <v>1.25</v>
      </c>
      <c r="AE22" s="11">
        <v>1.25</v>
      </c>
      <c r="AF22" s="11">
        <v>1.25</v>
      </c>
      <c r="AG22" s="11">
        <v>1.25</v>
      </c>
      <c r="AH22" s="11">
        <v>1.25</v>
      </c>
      <c r="AI22" s="11">
        <v>1.25</v>
      </c>
      <c r="AJ22" s="11">
        <v>1.25</v>
      </c>
      <c r="AK22" s="11">
        <v>1.25</v>
      </c>
      <c r="AL22" s="11">
        <v>1.25</v>
      </c>
      <c r="AM22" s="11">
        <v>1.25</v>
      </c>
    </row>
    <row r="23" spans="1:39" x14ac:dyDescent="0.25">
      <c r="A23" s="9">
        <f t="shared" si="1"/>
        <v>43532.874999999949</v>
      </c>
      <c r="B23" s="10">
        <v>0.39656143086050799</v>
      </c>
      <c r="C23" s="10">
        <v>0.39656143086050799</v>
      </c>
      <c r="D23" s="10">
        <v>0.39656143086050799</v>
      </c>
      <c r="E23" s="10">
        <v>0.39656143086050799</v>
      </c>
      <c r="F23" s="10">
        <v>0.39656143086050799</v>
      </c>
      <c r="G23" s="10">
        <v>0.39656143086050799</v>
      </c>
      <c r="H23" s="10">
        <v>0.39656143086050799</v>
      </c>
      <c r="I23" s="10">
        <v>0.39656143086050799</v>
      </c>
      <c r="J23" s="10">
        <v>0.39656143086050799</v>
      </c>
      <c r="K23" s="10">
        <v>0.39656143086050799</v>
      </c>
      <c r="L23" s="10">
        <v>0.39656143086050799</v>
      </c>
      <c r="M23" s="10">
        <v>0.39656143086050799</v>
      </c>
      <c r="N23">
        <v>0.29914180629342002</v>
      </c>
      <c r="O23">
        <v>0.29914180629342002</v>
      </c>
      <c r="P23">
        <v>0.29914180629342002</v>
      </c>
      <c r="Q23">
        <v>0.29914180629342002</v>
      </c>
      <c r="R23">
        <v>0.29914180629342002</v>
      </c>
      <c r="S23">
        <v>0.29914180629342002</v>
      </c>
      <c r="T23">
        <v>0.29914180629342002</v>
      </c>
      <c r="U23">
        <v>0.29914180629342002</v>
      </c>
      <c r="V23">
        <v>0.29914180629342002</v>
      </c>
      <c r="W23">
        <v>0.29914180629342002</v>
      </c>
      <c r="X23">
        <v>0.29914180629342002</v>
      </c>
      <c r="Y23">
        <f t="shared" si="0"/>
        <v>0.29914180629342002</v>
      </c>
      <c r="Z23">
        <f t="shared" si="0"/>
        <v>0.29914180629342002</v>
      </c>
      <c r="AA23" s="11">
        <v>1.625</v>
      </c>
      <c r="AB23" s="11">
        <v>1.625</v>
      </c>
      <c r="AC23" s="11">
        <v>1.625</v>
      </c>
      <c r="AD23" s="11">
        <v>1.625</v>
      </c>
      <c r="AE23" s="11">
        <v>1.625</v>
      </c>
      <c r="AF23" s="11">
        <v>1.625</v>
      </c>
      <c r="AG23" s="11">
        <v>1.625</v>
      </c>
      <c r="AH23" s="11">
        <v>1.625</v>
      </c>
      <c r="AI23" s="11">
        <v>1.625</v>
      </c>
      <c r="AJ23" s="11">
        <v>1.625</v>
      </c>
      <c r="AK23" s="11">
        <v>1.625</v>
      </c>
      <c r="AL23" s="11">
        <v>1.625</v>
      </c>
      <c r="AM23" s="11">
        <v>1.625</v>
      </c>
    </row>
    <row r="24" spans="1:39" x14ac:dyDescent="0.25">
      <c r="A24" s="9">
        <f t="shared" si="1"/>
        <v>43532.916666666613</v>
      </c>
      <c r="B24" s="10">
        <v>0.29297128751461599</v>
      </c>
      <c r="C24" s="10">
        <v>0.29297128751461599</v>
      </c>
      <c r="D24" s="10">
        <v>0.29297128751461599</v>
      </c>
      <c r="E24" s="10">
        <v>0.29297128751461599</v>
      </c>
      <c r="F24" s="10">
        <v>0.29297128751461599</v>
      </c>
      <c r="G24" s="10">
        <v>0.29297128751461599</v>
      </c>
      <c r="H24" s="10">
        <v>0.29297128751461599</v>
      </c>
      <c r="I24" s="10">
        <v>0.29297128751461599</v>
      </c>
      <c r="J24" s="10">
        <v>0.29297128751461599</v>
      </c>
      <c r="K24" s="10">
        <v>0.29297128751461599</v>
      </c>
      <c r="L24" s="10">
        <v>0.29297128751461599</v>
      </c>
      <c r="M24" s="10">
        <v>0.29297128751461599</v>
      </c>
      <c r="N24">
        <v>0.20678381691867601</v>
      </c>
      <c r="O24">
        <v>0.20678381691867601</v>
      </c>
      <c r="P24">
        <v>0.20678381691867601</v>
      </c>
      <c r="Q24">
        <v>0.20678381691867601</v>
      </c>
      <c r="R24">
        <v>0.20678381691867601</v>
      </c>
      <c r="S24">
        <v>0.20678381691867601</v>
      </c>
      <c r="T24">
        <v>0.20678381691867601</v>
      </c>
      <c r="U24">
        <v>0.20678381691867601</v>
      </c>
      <c r="V24">
        <v>0.20678381691867601</v>
      </c>
      <c r="W24">
        <v>0.20678381691867601</v>
      </c>
      <c r="X24">
        <v>0.20678381691867601</v>
      </c>
      <c r="Y24">
        <f t="shared" si="0"/>
        <v>0.20678381691867601</v>
      </c>
      <c r="Z24">
        <f t="shared" si="0"/>
        <v>0.20678381691867601</v>
      </c>
      <c r="AA24" s="11">
        <v>2.5</v>
      </c>
      <c r="AB24" s="11">
        <v>2.5</v>
      </c>
      <c r="AC24" s="11">
        <v>2.5</v>
      </c>
      <c r="AD24" s="11">
        <v>2.5</v>
      </c>
      <c r="AE24" s="11">
        <v>2.5</v>
      </c>
      <c r="AF24" s="11">
        <v>2.5</v>
      </c>
      <c r="AG24" s="11">
        <v>2.5</v>
      </c>
      <c r="AH24" s="11">
        <v>2.5</v>
      </c>
      <c r="AI24" s="11">
        <v>2.5</v>
      </c>
      <c r="AJ24" s="11">
        <v>2.5</v>
      </c>
      <c r="AK24" s="11">
        <v>2.5</v>
      </c>
      <c r="AL24" s="11">
        <v>2.5</v>
      </c>
      <c r="AM24" s="11">
        <v>2.5</v>
      </c>
    </row>
    <row r="25" spans="1:39" x14ac:dyDescent="0.25">
      <c r="A25" s="9">
        <f t="shared" si="1"/>
        <v>43532.958333333278</v>
      </c>
      <c r="B25" s="10">
        <v>0.17322766445801399</v>
      </c>
      <c r="C25" s="10">
        <v>0.17322766445801399</v>
      </c>
      <c r="D25" s="10">
        <v>0.17322766445801399</v>
      </c>
      <c r="E25" s="10">
        <v>0.17322766445801399</v>
      </c>
      <c r="F25" s="10">
        <v>0.17322766445801399</v>
      </c>
      <c r="G25" s="10">
        <v>0.17322766445801399</v>
      </c>
      <c r="H25" s="10">
        <v>0.17322766445801399</v>
      </c>
      <c r="I25" s="10">
        <v>0.17322766445801399</v>
      </c>
      <c r="J25" s="10">
        <v>0.17322766445801399</v>
      </c>
      <c r="K25" s="10">
        <v>0.17322766445801399</v>
      </c>
      <c r="L25" s="10">
        <v>0.17322766445801399</v>
      </c>
      <c r="M25" s="10">
        <v>0.17322766445801399</v>
      </c>
      <c r="N25">
        <v>0.151614221495709</v>
      </c>
      <c r="O25">
        <v>0.151614221495709</v>
      </c>
      <c r="P25">
        <v>0.151614221495709</v>
      </c>
      <c r="Q25">
        <v>0.151614221495709</v>
      </c>
      <c r="R25">
        <v>0.151614221495709</v>
      </c>
      <c r="S25">
        <v>0.151614221495709</v>
      </c>
      <c r="T25">
        <v>0.151614221495709</v>
      </c>
      <c r="U25">
        <v>0.151614221495709</v>
      </c>
      <c r="V25">
        <v>0.151614221495709</v>
      </c>
      <c r="W25">
        <v>0.151614221495709</v>
      </c>
      <c r="X25">
        <v>0.151614221495709</v>
      </c>
      <c r="Y25">
        <f t="shared" si="0"/>
        <v>0.151614221495709</v>
      </c>
      <c r="Z25">
        <f t="shared" si="0"/>
        <v>0.151614221495709</v>
      </c>
      <c r="AA25" s="11">
        <v>1.875</v>
      </c>
      <c r="AB25" s="11">
        <v>1.875</v>
      </c>
      <c r="AC25" s="11">
        <v>1.875</v>
      </c>
      <c r="AD25" s="11">
        <v>1.875</v>
      </c>
      <c r="AE25" s="11">
        <v>1.875</v>
      </c>
      <c r="AF25" s="11">
        <v>1.875</v>
      </c>
      <c r="AG25" s="11">
        <v>1.875</v>
      </c>
      <c r="AH25" s="11">
        <v>1.875</v>
      </c>
      <c r="AI25" s="11">
        <v>1.875</v>
      </c>
      <c r="AJ25" s="11">
        <v>1.875</v>
      </c>
      <c r="AK25" s="11">
        <v>1.875</v>
      </c>
      <c r="AL25" s="11">
        <v>1.875</v>
      </c>
      <c r="AM25" s="11">
        <v>1.875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M1384"/>
  <sheetViews>
    <sheetView zoomScale="140" zoomScaleNormal="140" workbookViewId="0">
      <pane ySplit="1" topLeftCell="A906" activePane="bottomLeft" state="frozen"/>
      <selection pane="bottomLeft" activeCell="H895" sqref="H895:H906"/>
    </sheetView>
  </sheetViews>
  <sheetFormatPr defaultColWidth="11.88671875" defaultRowHeight="13.2" x14ac:dyDescent="0.25"/>
  <cols>
    <col min="1" max="1" width="8.6640625" customWidth="1"/>
    <col min="2" max="2" width="11.44140625" customWidth="1"/>
    <col min="3" max="3" width="18.109375" customWidth="1"/>
    <col min="8" max="8" width="14" customWidth="1"/>
    <col min="1016" max="1024" width="11.5546875" customWidth="1"/>
  </cols>
  <sheetData>
    <row r="1" spans="1:13" ht="14.4" x14ac:dyDescent="0.3">
      <c r="A1" s="14" t="s">
        <v>3</v>
      </c>
      <c r="B1" s="8" t="s">
        <v>61</v>
      </c>
      <c r="C1" s="8" t="s">
        <v>62</v>
      </c>
      <c r="D1" s="14" t="s">
        <v>63</v>
      </c>
      <c r="E1" s="14" t="s">
        <v>64</v>
      </c>
      <c r="F1" s="14" t="s">
        <v>65</v>
      </c>
      <c r="G1" s="14" t="s">
        <v>65</v>
      </c>
      <c r="H1" s="14" t="s">
        <v>66</v>
      </c>
      <c r="I1" s="14" t="s">
        <v>67</v>
      </c>
      <c r="J1" s="14" t="s">
        <v>59</v>
      </c>
      <c r="K1" s="14" t="s">
        <v>68</v>
      </c>
      <c r="L1" s="1" t="s">
        <v>69</v>
      </c>
      <c r="M1" s="14" t="s">
        <v>70</v>
      </c>
    </row>
    <row r="2" spans="1:13" ht="14.4" hidden="1" x14ac:dyDescent="0.3">
      <c r="A2" t="str">
        <f t="shared" ref="A2:A65" si="0">IF(M2="GASOLINE","G",IF(M2="PROPANE","CNG",IF(M2="DIESEL","D", "OUTRO")))</f>
        <v>G</v>
      </c>
      <c r="B2">
        <v>0.75424999999999998</v>
      </c>
      <c r="C2">
        <f t="shared" ref="C2:C65" si="1">3.78541*F2</f>
        <v>521070771.48400003</v>
      </c>
      <c r="D2" s="14" t="s">
        <v>71</v>
      </c>
      <c r="E2" t="s">
        <v>72</v>
      </c>
      <c r="F2">
        <f t="shared" ref="F2:F65" si="2">G2*H2*1000</f>
        <v>137652400</v>
      </c>
      <c r="G2">
        <f>_xlfn.DAYS(I3,I2)</f>
        <v>31</v>
      </c>
      <c r="H2">
        <v>4440.3999999999996</v>
      </c>
      <c r="I2" s="15">
        <v>30331</v>
      </c>
      <c r="J2" s="15" t="str">
        <f t="shared" ref="J2:J65" si="3">TEXT(I2,"aaaa")</f>
        <v>1983</v>
      </c>
      <c r="K2">
        <v>1</v>
      </c>
      <c r="L2" t="s">
        <v>73</v>
      </c>
      <c r="M2" t="s">
        <v>74</v>
      </c>
    </row>
    <row r="3" spans="1:13" ht="14.4" hidden="1" x14ac:dyDescent="0.3">
      <c r="A3" t="str">
        <f t="shared" si="0"/>
        <v>G</v>
      </c>
      <c r="C3">
        <f t="shared" si="1"/>
        <v>459557858.98400009</v>
      </c>
      <c r="D3" s="14" t="s">
        <v>71</v>
      </c>
      <c r="E3" t="s">
        <v>72</v>
      </c>
      <c r="F3">
        <f t="shared" si="2"/>
        <v>121402400.00000001</v>
      </c>
      <c r="G3">
        <v>28</v>
      </c>
      <c r="H3" s="16">
        <v>4335.8</v>
      </c>
      <c r="I3" s="15">
        <v>30362</v>
      </c>
      <c r="J3" s="15" t="str">
        <f t="shared" si="3"/>
        <v>1983</v>
      </c>
      <c r="K3">
        <v>2</v>
      </c>
      <c r="L3" t="s">
        <v>75</v>
      </c>
      <c r="M3" t="s">
        <v>74</v>
      </c>
    </row>
    <row r="4" spans="1:13" ht="14.4" hidden="1" x14ac:dyDescent="0.3">
      <c r="A4" t="str">
        <f t="shared" si="0"/>
        <v>G</v>
      </c>
      <c r="C4">
        <f t="shared" si="1"/>
        <v>594225333.89800012</v>
      </c>
      <c r="D4" s="14" t="s">
        <v>71</v>
      </c>
      <c r="E4" t="s">
        <v>72</v>
      </c>
      <c r="F4">
        <f t="shared" si="2"/>
        <v>156977800.00000003</v>
      </c>
      <c r="G4">
        <v>31</v>
      </c>
      <c r="H4" s="16">
        <v>5063.8</v>
      </c>
      <c r="I4" s="15">
        <v>30390</v>
      </c>
      <c r="J4" s="15" t="str">
        <f t="shared" si="3"/>
        <v>1983</v>
      </c>
      <c r="K4">
        <v>3</v>
      </c>
      <c r="L4" t="s">
        <v>76</v>
      </c>
      <c r="M4" t="s">
        <v>74</v>
      </c>
    </row>
    <row r="5" spans="1:13" ht="14.4" hidden="1" x14ac:dyDescent="0.3">
      <c r="A5" t="str">
        <f t="shared" si="0"/>
        <v>G</v>
      </c>
      <c r="C5">
        <f t="shared" si="1"/>
        <v>564381918.54000008</v>
      </c>
      <c r="D5" s="14" t="s">
        <v>71</v>
      </c>
      <c r="E5" t="s">
        <v>72</v>
      </c>
      <c r="F5">
        <f t="shared" si="2"/>
        <v>149094000</v>
      </c>
      <c r="G5">
        <v>30</v>
      </c>
      <c r="H5" s="16">
        <v>4969.8</v>
      </c>
      <c r="I5" s="15">
        <v>30421</v>
      </c>
      <c r="J5" s="15" t="str">
        <f t="shared" si="3"/>
        <v>1983</v>
      </c>
      <c r="K5">
        <v>4</v>
      </c>
      <c r="L5" t="s">
        <v>77</v>
      </c>
      <c r="M5" t="s">
        <v>74</v>
      </c>
    </row>
    <row r="6" spans="1:13" ht="14.4" hidden="1" x14ac:dyDescent="0.3">
      <c r="A6" t="str">
        <f t="shared" si="0"/>
        <v>G</v>
      </c>
      <c r="C6">
        <f t="shared" si="1"/>
        <v>576904811.90199995</v>
      </c>
      <c r="D6" s="14" t="s">
        <v>71</v>
      </c>
      <c r="E6" t="s">
        <v>72</v>
      </c>
      <c r="F6">
        <f t="shared" si="2"/>
        <v>152402199.99999997</v>
      </c>
      <c r="G6">
        <v>31</v>
      </c>
      <c r="H6" s="16">
        <v>4916.2</v>
      </c>
      <c r="I6" s="15">
        <v>30451</v>
      </c>
      <c r="J6" s="15" t="str">
        <f t="shared" si="3"/>
        <v>1983</v>
      </c>
      <c r="K6">
        <v>5</v>
      </c>
      <c r="L6" t="s">
        <v>78</v>
      </c>
      <c r="M6" t="s">
        <v>74</v>
      </c>
    </row>
    <row r="7" spans="1:13" ht="14.4" hidden="1" x14ac:dyDescent="0.3">
      <c r="A7" t="str">
        <f t="shared" si="0"/>
        <v>G</v>
      </c>
      <c r="C7">
        <f t="shared" si="1"/>
        <v>588184576.62</v>
      </c>
      <c r="D7" s="14" t="s">
        <v>71</v>
      </c>
      <c r="E7" t="s">
        <v>72</v>
      </c>
      <c r="F7">
        <f t="shared" si="2"/>
        <v>155382000</v>
      </c>
      <c r="G7">
        <v>30</v>
      </c>
      <c r="H7" s="16">
        <v>5179.3999999999996</v>
      </c>
      <c r="I7" s="15">
        <v>30482</v>
      </c>
      <c r="J7" s="15" t="str">
        <f t="shared" si="3"/>
        <v>1983</v>
      </c>
      <c r="K7">
        <v>6</v>
      </c>
      <c r="L7" t="s">
        <v>79</v>
      </c>
      <c r="M7" t="s">
        <v>74</v>
      </c>
    </row>
    <row r="8" spans="1:13" ht="14.4" hidden="1" x14ac:dyDescent="0.3">
      <c r="A8" t="str">
        <f t="shared" si="0"/>
        <v>G</v>
      </c>
      <c r="C8">
        <f t="shared" si="1"/>
        <v>586233954.84699988</v>
      </c>
      <c r="D8" s="14" t="s">
        <v>71</v>
      </c>
      <c r="E8" t="s">
        <v>72</v>
      </c>
      <c r="F8">
        <f t="shared" si="2"/>
        <v>154866699.99999997</v>
      </c>
      <c r="G8">
        <v>31</v>
      </c>
      <c r="H8" s="16">
        <v>4995.7</v>
      </c>
      <c r="I8" s="15">
        <v>30512</v>
      </c>
      <c r="J8" s="15" t="str">
        <f t="shared" si="3"/>
        <v>1983</v>
      </c>
      <c r="K8">
        <v>7</v>
      </c>
      <c r="L8" t="s">
        <v>80</v>
      </c>
      <c r="M8" t="s">
        <v>74</v>
      </c>
    </row>
    <row r="9" spans="1:13" ht="14.4" hidden="1" x14ac:dyDescent="0.3">
      <c r="A9" t="str">
        <f t="shared" si="0"/>
        <v>G</v>
      </c>
      <c r="C9">
        <f t="shared" si="1"/>
        <v>592805426.60699987</v>
      </c>
      <c r="D9" s="14" t="s">
        <v>71</v>
      </c>
      <c r="E9" t="s">
        <v>72</v>
      </c>
      <c r="F9">
        <f t="shared" si="2"/>
        <v>156602699.99999997</v>
      </c>
      <c r="G9">
        <v>31</v>
      </c>
      <c r="H9" s="16">
        <v>5051.7</v>
      </c>
      <c r="I9" s="15">
        <v>30543</v>
      </c>
      <c r="J9" s="15" t="str">
        <f t="shared" si="3"/>
        <v>1983</v>
      </c>
      <c r="K9">
        <v>8</v>
      </c>
      <c r="L9" t="s">
        <v>81</v>
      </c>
      <c r="M9" t="s">
        <v>74</v>
      </c>
    </row>
    <row r="10" spans="1:13" ht="14.4" hidden="1" x14ac:dyDescent="0.3">
      <c r="A10" t="str">
        <f t="shared" si="0"/>
        <v>G</v>
      </c>
      <c r="C10">
        <f t="shared" si="1"/>
        <v>567493525.56000006</v>
      </c>
      <c r="D10" s="14" t="s">
        <v>71</v>
      </c>
      <c r="E10" t="s">
        <v>72</v>
      </c>
      <c r="F10">
        <f t="shared" si="2"/>
        <v>149916000</v>
      </c>
      <c r="G10">
        <v>30</v>
      </c>
      <c r="H10" s="16">
        <v>4997.2</v>
      </c>
      <c r="I10" s="15">
        <v>30574</v>
      </c>
      <c r="J10" s="15" t="str">
        <f t="shared" si="3"/>
        <v>1983</v>
      </c>
      <c r="K10">
        <v>9</v>
      </c>
      <c r="L10" t="s">
        <v>82</v>
      </c>
      <c r="M10" t="s">
        <v>74</v>
      </c>
    </row>
    <row r="11" spans="1:13" ht="14.4" hidden="1" x14ac:dyDescent="0.3">
      <c r="A11" t="str">
        <f t="shared" si="0"/>
        <v>G</v>
      </c>
      <c r="C11">
        <f t="shared" si="1"/>
        <v>562224613.38100004</v>
      </c>
      <c r="D11" s="14" t="s">
        <v>71</v>
      </c>
      <c r="E11" t="s">
        <v>72</v>
      </c>
      <c r="F11">
        <f t="shared" si="2"/>
        <v>148524100</v>
      </c>
      <c r="G11">
        <v>31</v>
      </c>
      <c r="H11" s="16">
        <v>4791.1000000000004</v>
      </c>
      <c r="I11" s="15">
        <v>30604</v>
      </c>
      <c r="J11" s="15" t="str">
        <f t="shared" si="3"/>
        <v>1983</v>
      </c>
      <c r="K11">
        <v>10</v>
      </c>
      <c r="L11" t="s">
        <v>83</v>
      </c>
      <c r="M11" t="s">
        <v>74</v>
      </c>
    </row>
    <row r="12" spans="1:13" ht="14.4" hidden="1" x14ac:dyDescent="0.3">
      <c r="A12" t="str">
        <f t="shared" si="0"/>
        <v>G</v>
      </c>
      <c r="C12">
        <f t="shared" si="1"/>
        <v>558874146.99000001</v>
      </c>
      <c r="D12" s="14" t="s">
        <v>71</v>
      </c>
      <c r="E12" t="s">
        <v>72</v>
      </c>
      <c r="F12">
        <f t="shared" si="2"/>
        <v>147639000</v>
      </c>
      <c r="G12">
        <v>30</v>
      </c>
      <c r="H12" s="16">
        <v>4921.3</v>
      </c>
      <c r="I12" s="15">
        <v>30635</v>
      </c>
      <c r="J12" s="15" t="str">
        <f t="shared" si="3"/>
        <v>1983</v>
      </c>
      <c r="K12">
        <v>11</v>
      </c>
      <c r="L12" t="s">
        <v>84</v>
      </c>
      <c r="M12" t="s">
        <v>74</v>
      </c>
    </row>
    <row r="13" spans="1:13" ht="14.4" hidden="1" x14ac:dyDescent="0.3">
      <c r="A13" t="str">
        <f t="shared" si="0"/>
        <v>G</v>
      </c>
      <c r="C13">
        <f t="shared" si="1"/>
        <v>594589111.79900002</v>
      </c>
      <c r="D13" s="14" t="s">
        <v>71</v>
      </c>
      <c r="E13" t="s">
        <v>72</v>
      </c>
      <c r="F13">
        <f t="shared" si="2"/>
        <v>157073900</v>
      </c>
      <c r="G13">
        <v>31</v>
      </c>
      <c r="H13" s="16">
        <v>5066.8999999999996</v>
      </c>
      <c r="I13" s="15">
        <v>30665</v>
      </c>
      <c r="J13" s="15" t="str">
        <f t="shared" si="3"/>
        <v>1983</v>
      </c>
      <c r="K13">
        <v>12</v>
      </c>
      <c r="L13" t="s">
        <v>85</v>
      </c>
      <c r="M13" t="s">
        <v>74</v>
      </c>
    </row>
    <row r="14" spans="1:13" ht="14.4" hidden="1" x14ac:dyDescent="0.3">
      <c r="A14" t="str">
        <f t="shared" si="0"/>
        <v>G</v>
      </c>
      <c r="C14">
        <f t="shared" si="1"/>
        <v>520519237.24699992</v>
      </c>
      <c r="D14" s="14" t="s">
        <v>71</v>
      </c>
      <c r="E14" t="s">
        <v>72</v>
      </c>
      <c r="F14">
        <f t="shared" si="2"/>
        <v>137506699.99999997</v>
      </c>
      <c r="G14">
        <v>31</v>
      </c>
      <c r="H14" s="16">
        <v>4435.7</v>
      </c>
      <c r="I14" s="15">
        <v>30696</v>
      </c>
      <c r="J14" s="15" t="str">
        <f t="shared" si="3"/>
        <v>1984</v>
      </c>
      <c r="K14">
        <v>1</v>
      </c>
      <c r="L14" t="s">
        <v>73</v>
      </c>
      <c r="M14" t="s">
        <v>74</v>
      </c>
    </row>
    <row r="15" spans="1:13" ht="14.4" hidden="1" x14ac:dyDescent="0.3">
      <c r="A15" t="str">
        <f t="shared" si="0"/>
        <v>G</v>
      </c>
      <c r="C15">
        <f t="shared" si="1"/>
        <v>513569224.48700005</v>
      </c>
      <c r="D15" s="14" t="s">
        <v>71</v>
      </c>
      <c r="E15" t="s">
        <v>72</v>
      </c>
      <c r="F15">
        <f t="shared" si="2"/>
        <v>135670700</v>
      </c>
      <c r="G15">
        <v>29</v>
      </c>
      <c r="H15" s="16">
        <v>4678.3</v>
      </c>
      <c r="I15" s="15">
        <v>30727</v>
      </c>
      <c r="J15" s="15" t="str">
        <f t="shared" si="3"/>
        <v>1984</v>
      </c>
      <c r="K15">
        <v>2</v>
      </c>
      <c r="L15" t="s">
        <v>75</v>
      </c>
      <c r="M15" t="s">
        <v>74</v>
      </c>
    </row>
    <row r="16" spans="1:13" ht="14.4" hidden="1" x14ac:dyDescent="0.3">
      <c r="A16" t="str">
        <f t="shared" si="0"/>
        <v>G</v>
      </c>
      <c r="C16">
        <f t="shared" si="1"/>
        <v>594061047.10399997</v>
      </c>
      <c r="D16" s="14" t="s">
        <v>71</v>
      </c>
      <c r="E16" t="s">
        <v>72</v>
      </c>
      <c r="F16">
        <f t="shared" si="2"/>
        <v>156934400</v>
      </c>
      <c r="G16">
        <v>31</v>
      </c>
      <c r="H16" s="16">
        <v>5062.3999999999996</v>
      </c>
      <c r="I16" s="15">
        <v>30756</v>
      </c>
      <c r="J16" s="15" t="str">
        <f t="shared" si="3"/>
        <v>1984</v>
      </c>
      <c r="K16">
        <v>3</v>
      </c>
      <c r="L16" t="s">
        <v>76</v>
      </c>
      <c r="M16" t="s">
        <v>74</v>
      </c>
    </row>
    <row r="17" spans="1:13" ht="14.4" hidden="1" x14ac:dyDescent="0.3">
      <c r="A17" t="str">
        <f t="shared" si="0"/>
        <v>G</v>
      </c>
      <c r="C17">
        <f t="shared" si="1"/>
        <v>555580840.29000008</v>
      </c>
      <c r="D17" s="14" t="s">
        <v>71</v>
      </c>
      <c r="E17" t="s">
        <v>72</v>
      </c>
      <c r="F17">
        <f t="shared" si="2"/>
        <v>146769000</v>
      </c>
      <c r="G17">
        <v>30</v>
      </c>
      <c r="H17" s="16">
        <v>4892.3</v>
      </c>
      <c r="I17" s="15">
        <v>30787</v>
      </c>
      <c r="J17" s="15" t="str">
        <f t="shared" si="3"/>
        <v>1984</v>
      </c>
      <c r="K17">
        <v>4</v>
      </c>
      <c r="L17" t="s">
        <v>77</v>
      </c>
      <c r="M17" t="s">
        <v>74</v>
      </c>
    </row>
    <row r="18" spans="1:13" ht="14.4" hidden="1" x14ac:dyDescent="0.3">
      <c r="A18" t="str">
        <f t="shared" si="0"/>
        <v>G</v>
      </c>
      <c r="C18">
        <f t="shared" si="1"/>
        <v>593486043.32500005</v>
      </c>
      <c r="D18" s="14" t="s">
        <v>71</v>
      </c>
      <c r="E18" t="s">
        <v>72</v>
      </c>
      <c r="F18">
        <f t="shared" si="2"/>
        <v>156782500</v>
      </c>
      <c r="G18">
        <v>31</v>
      </c>
      <c r="H18" s="16">
        <v>5057.5</v>
      </c>
      <c r="I18" s="15">
        <v>30817</v>
      </c>
      <c r="J18" s="15" t="str">
        <f t="shared" si="3"/>
        <v>1984</v>
      </c>
      <c r="K18">
        <v>5</v>
      </c>
      <c r="L18" t="s">
        <v>78</v>
      </c>
      <c r="M18" t="s">
        <v>74</v>
      </c>
    </row>
    <row r="19" spans="1:13" ht="14.4" hidden="1" x14ac:dyDescent="0.3">
      <c r="A19" t="str">
        <f t="shared" si="0"/>
        <v>G</v>
      </c>
      <c r="C19">
        <f t="shared" si="1"/>
        <v>569140178.90999997</v>
      </c>
      <c r="D19" s="14" t="s">
        <v>71</v>
      </c>
      <c r="E19" t="s">
        <v>72</v>
      </c>
      <c r="F19">
        <f t="shared" si="2"/>
        <v>150351000</v>
      </c>
      <c r="G19">
        <v>30</v>
      </c>
      <c r="H19" s="16">
        <v>5011.7</v>
      </c>
      <c r="I19" s="15">
        <v>30848</v>
      </c>
      <c r="J19" s="15" t="str">
        <f t="shared" si="3"/>
        <v>1984</v>
      </c>
      <c r="K19">
        <v>6</v>
      </c>
      <c r="L19" t="s">
        <v>79</v>
      </c>
      <c r="M19" t="s">
        <v>74</v>
      </c>
    </row>
    <row r="20" spans="1:13" ht="14.4" hidden="1" x14ac:dyDescent="0.3">
      <c r="A20" t="str">
        <f t="shared" si="0"/>
        <v>G</v>
      </c>
      <c r="C20">
        <f t="shared" si="1"/>
        <v>563198599.37400007</v>
      </c>
      <c r="D20" s="14" t="s">
        <v>71</v>
      </c>
      <c r="E20" t="s">
        <v>72</v>
      </c>
      <c r="F20">
        <f t="shared" si="2"/>
        <v>148781400</v>
      </c>
      <c r="G20">
        <v>31</v>
      </c>
      <c r="H20" s="16">
        <v>4799.3999999999996</v>
      </c>
      <c r="I20" s="15">
        <v>30878</v>
      </c>
      <c r="J20" s="15" t="str">
        <f t="shared" si="3"/>
        <v>1984</v>
      </c>
      <c r="K20">
        <v>7</v>
      </c>
      <c r="L20" t="s">
        <v>80</v>
      </c>
      <c r="M20" t="s">
        <v>74</v>
      </c>
    </row>
    <row r="21" spans="1:13" ht="14.4" hidden="1" x14ac:dyDescent="0.3">
      <c r="A21" t="str">
        <f t="shared" si="0"/>
        <v>G</v>
      </c>
      <c r="C21">
        <f t="shared" si="1"/>
        <v>594812072.44800019</v>
      </c>
      <c r="D21" s="14" t="s">
        <v>71</v>
      </c>
      <c r="E21" t="s">
        <v>72</v>
      </c>
      <c r="F21">
        <f t="shared" si="2"/>
        <v>157132800.00000003</v>
      </c>
      <c r="G21">
        <v>31</v>
      </c>
      <c r="H21" s="16">
        <v>5068.8</v>
      </c>
      <c r="I21" s="15">
        <v>30909</v>
      </c>
      <c r="J21" s="15" t="str">
        <f t="shared" si="3"/>
        <v>1984</v>
      </c>
      <c r="K21">
        <v>8</v>
      </c>
      <c r="L21" t="s">
        <v>81</v>
      </c>
      <c r="M21" t="s">
        <v>74</v>
      </c>
    </row>
    <row r="22" spans="1:13" ht="14.4" hidden="1" x14ac:dyDescent="0.3">
      <c r="A22" t="str">
        <f t="shared" si="0"/>
        <v>G</v>
      </c>
      <c r="C22">
        <f t="shared" si="1"/>
        <v>539704830.75</v>
      </c>
      <c r="D22" s="14" t="s">
        <v>71</v>
      </c>
      <c r="E22" t="s">
        <v>72</v>
      </c>
      <c r="F22">
        <f t="shared" si="2"/>
        <v>142575000</v>
      </c>
      <c r="G22">
        <v>30</v>
      </c>
      <c r="H22" s="16">
        <v>4752.5</v>
      </c>
      <c r="I22" s="15">
        <v>30940</v>
      </c>
      <c r="J22" s="15" t="str">
        <f t="shared" si="3"/>
        <v>1984</v>
      </c>
      <c r="K22">
        <v>9</v>
      </c>
      <c r="L22" t="s">
        <v>82</v>
      </c>
      <c r="M22" t="s">
        <v>74</v>
      </c>
    </row>
    <row r="23" spans="1:13" ht="14.4" hidden="1" x14ac:dyDescent="0.3">
      <c r="A23" t="str">
        <f t="shared" si="0"/>
        <v>G</v>
      </c>
      <c r="C23">
        <f t="shared" si="1"/>
        <v>591408988.85800016</v>
      </c>
      <c r="D23" s="14" t="s">
        <v>71</v>
      </c>
      <c r="E23" t="s">
        <v>72</v>
      </c>
      <c r="F23">
        <f t="shared" si="2"/>
        <v>156233800.00000003</v>
      </c>
      <c r="G23">
        <v>31</v>
      </c>
      <c r="H23" s="16">
        <v>5039.8</v>
      </c>
      <c r="I23" s="15">
        <v>30970</v>
      </c>
      <c r="J23" s="15" t="str">
        <f t="shared" si="3"/>
        <v>1984</v>
      </c>
      <c r="K23">
        <v>10</v>
      </c>
      <c r="L23" t="s">
        <v>83</v>
      </c>
      <c r="M23" t="s">
        <v>74</v>
      </c>
    </row>
    <row r="24" spans="1:13" ht="14.4" hidden="1" x14ac:dyDescent="0.3">
      <c r="A24" t="str">
        <f t="shared" si="0"/>
        <v>G</v>
      </c>
      <c r="C24">
        <f t="shared" si="1"/>
        <v>566244340.25999999</v>
      </c>
      <c r="D24" s="14" t="s">
        <v>71</v>
      </c>
      <c r="E24" t="s">
        <v>72</v>
      </c>
      <c r="F24">
        <f t="shared" si="2"/>
        <v>149586000</v>
      </c>
      <c r="G24">
        <v>30</v>
      </c>
      <c r="H24" s="16">
        <v>4986.2</v>
      </c>
      <c r="I24" s="15">
        <v>31001</v>
      </c>
      <c r="J24" s="15" t="str">
        <f t="shared" si="3"/>
        <v>1984</v>
      </c>
      <c r="K24">
        <v>11</v>
      </c>
      <c r="L24" t="s">
        <v>84</v>
      </c>
      <c r="M24" t="s">
        <v>74</v>
      </c>
    </row>
    <row r="25" spans="1:13" ht="14.4" hidden="1" x14ac:dyDescent="0.3">
      <c r="A25" t="str">
        <f t="shared" si="0"/>
        <v>G</v>
      </c>
      <c r="C25">
        <f t="shared" si="1"/>
        <v>558117443.53100002</v>
      </c>
      <c r="D25" s="14" t="s">
        <v>71</v>
      </c>
      <c r="E25" t="s">
        <v>72</v>
      </c>
      <c r="F25">
        <f t="shared" si="2"/>
        <v>147439100</v>
      </c>
      <c r="G25">
        <v>31</v>
      </c>
      <c r="H25" s="16">
        <v>4756.1000000000004</v>
      </c>
      <c r="I25" s="15">
        <v>31031</v>
      </c>
      <c r="J25" s="15" t="str">
        <f t="shared" si="3"/>
        <v>1984</v>
      </c>
      <c r="K25">
        <v>12</v>
      </c>
      <c r="L25" t="s">
        <v>85</v>
      </c>
      <c r="M25" t="s">
        <v>74</v>
      </c>
    </row>
    <row r="26" spans="1:13" ht="14.4" hidden="1" x14ac:dyDescent="0.3">
      <c r="A26" t="str">
        <f t="shared" si="0"/>
        <v>G</v>
      </c>
      <c r="C26">
        <f t="shared" si="1"/>
        <v>538766806.15199995</v>
      </c>
      <c r="D26" s="14" t="s">
        <v>71</v>
      </c>
      <c r="E26" t="s">
        <v>72</v>
      </c>
      <c r="F26">
        <f t="shared" si="2"/>
        <v>142327199.99999997</v>
      </c>
      <c r="G26">
        <v>31</v>
      </c>
      <c r="H26" s="16">
        <v>4591.2</v>
      </c>
      <c r="I26" s="15">
        <v>31062</v>
      </c>
      <c r="J26" s="15" t="str">
        <f t="shared" si="3"/>
        <v>1985</v>
      </c>
      <c r="K26">
        <v>1</v>
      </c>
      <c r="L26" t="s">
        <v>73</v>
      </c>
      <c r="M26" t="s">
        <v>74</v>
      </c>
    </row>
    <row r="27" spans="1:13" ht="14.4" hidden="1" x14ac:dyDescent="0.3">
      <c r="A27" t="str">
        <f t="shared" si="0"/>
        <v>G</v>
      </c>
      <c r="C27">
        <f t="shared" si="1"/>
        <v>521796056.04000002</v>
      </c>
      <c r="D27" s="14" t="s">
        <v>71</v>
      </c>
      <c r="E27" t="s">
        <v>72</v>
      </c>
      <c r="F27">
        <f t="shared" si="2"/>
        <v>137844000</v>
      </c>
      <c r="G27">
        <v>28</v>
      </c>
      <c r="H27" s="16">
        <v>4923</v>
      </c>
      <c r="I27" s="15">
        <v>31093</v>
      </c>
      <c r="J27" s="15" t="str">
        <f t="shared" si="3"/>
        <v>1985</v>
      </c>
      <c r="K27">
        <v>2</v>
      </c>
      <c r="L27" t="s">
        <v>75</v>
      </c>
      <c r="M27" t="s">
        <v>74</v>
      </c>
    </row>
    <row r="28" spans="1:13" ht="14.4" hidden="1" x14ac:dyDescent="0.3">
      <c r="A28" t="str">
        <f t="shared" si="0"/>
        <v>G</v>
      </c>
      <c r="C28">
        <f t="shared" si="1"/>
        <v>583276792.55500007</v>
      </c>
      <c r="D28" s="14" t="s">
        <v>71</v>
      </c>
      <c r="E28" t="s">
        <v>72</v>
      </c>
      <c r="F28">
        <f t="shared" si="2"/>
        <v>154085500</v>
      </c>
      <c r="G28">
        <v>31</v>
      </c>
      <c r="H28" s="16">
        <v>4970.5</v>
      </c>
      <c r="I28" s="15">
        <v>31121</v>
      </c>
      <c r="J28" s="15" t="str">
        <f t="shared" si="3"/>
        <v>1985</v>
      </c>
      <c r="K28">
        <v>3</v>
      </c>
      <c r="L28" t="s">
        <v>76</v>
      </c>
      <c r="M28" t="s">
        <v>74</v>
      </c>
    </row>
    <row r="29" spans="1:13" ht="14.4" hidden="1" x14ac:dyDescent="0.3">
      <c r="A29" t="str">
        <f t="shared" si="0"/>
        <v>G</v>
      </c>
      <c r="C29">
        <f t="shared" si="1"/>
        <v>589070362.56000006</v>
      </c>
      <c r="D29" s="14" t="s">
        <v>71</v>
      </c>
      <c r="E29" t="s">
        <v>72</v>
      </c>
      <c r="F29">
        <f t="shared" si="2"/>
        <v>155616000</v>
      </c>
      <c r="G29">
        <v>30</v>
      </c>
      <c r="H29" s="16">
        <v>5187.2</v>
      </c>
      <c r="I29" s="15">
        <v>31152</v>
      </c>
      <c r="J29" s="15" t="str">
        <f t="shared" si="3"/>
        <v>1985</v>
      </c>
      <c r="K29">
        <v>4</v>
      </c>
      <c r="L29" t="s">
        <v>77</v>
      </c>
      <c r="M29" t="s">
        <v>74</v>
      </c>
    </row>
    <row r="30" spans="1:13" ht="14.4" hidden="1" x14ac:dyDescent="0.3">
      <c r="A30" t="str">
        <f t="shared" si="0"/>
        <v>G</v>
      </c>
      <c r="C30">
        <f t="shared" si="1"/>
        <v>597464130.69400001</v>
      </c>
      <c r="D30" s="14" t="s">
        <v>71</v>
      </c>
      <c r="E30" t="s">
        <v>72</v>
      </c>
      <c r="F30">
        <f t="shared" si="2"/>
        <v>157833400</v>
      </c>
      <c r="G30">
        <v>31</v>
      </c>
      <c r="H30" s="16">
        <v>5091.3999999999996</v>
      </c>
      <c r="I30" s="15">
        <v>31182</v>
      </c>
      <c r="J30" s="15" t="str">
        <f t="shared" si="3"/>
        <v>1985</v>
      </c>
      <c r="K30">
        <v>5</v>
      </c>
      <c r="L30" t="s">
        <v>78</v>
      </c>
      <c r="M30" t="s">
        <v>74</v>
      </c>
    </row>
    <row r="31" spans="1:13" ht="14.4" hidden="1" x14ac:dyDescent="0.3">
      <c r="A31" t="str">
        <f t="shared" si="0"/>
        <v>G</v>
      </c>
      <c r="C31">
        <f t="shared" si="1"/>
        <v>572569760.37</v>
      </c>
      <c r="D31" s="14" t="s">
        <v>71</v>
      </c>
      <c r="E31" t="s">
        <v>72</v>
      </c>
      <c r="F31">
        <f t="shared" si="2"/>
        <v>151257000</v>
      </c>
      <c r="G31">
        <v>30</v>
      </c>
      <c r="H31" s="16">
        <v>5041.8999999999996</v>
      </c>
      <c r="I31" s="15">
        <v>31213</v>
      </c>
      <c r="J31" s="15" t="str">
        <f t="shared" si="3"/>
        <v>1985</v>
      </c>
      <c r="K31">
        <v>6</v>
      </c>
      <c r="L31" t="s">
        <v>79</v>
      </c>
      <c r="M31" t="s">
        <v>74</v>
      </c>
    </row>
    <row r="32" spans="1:13" ht="14.4" hidden="1" x14ac:dyDescent="0.3">
      <c r="A32" t="str">
        <f t="shared" si="0"/>
        <v>G</v>
      </c>
      <c r="C32">
        <f t="shared" si="1"/>
        <v>603354985.73600006</v>
      </c>
      <c r="D32" s="14" t="s">
        <v>71</v>
      </c>
      <c r="E32" t="s">
        <v>72</v>
      </c>
      <c r="F32">
        <f t="shared" si="2"/>
        <v>159389600</v>
      </c>
      <c r="G32">
        <v>31</v>
      </c>
      <c r="H32" s="16">
        <v>5141.6000000000004</v>
      </c>
      <c r="I32" s="15">
        <v>31243</v>
      </c>
      <c r="J32" s="15" t="str">
        <f t="shared" si="3"/>
        <v>1985</v>
      </c>
      <c r="K32">
        <v>7</v>
      </c>
      <c r="L32" t="s">
        <v>80</v>
      </c>
      <c r="M32" t="s">
        <v>74</v>
      </c>
    </row>
    <row r="33" spans="1:13" ht="14.4" hidden="1" x14ac:dyDescent="0.3">
      <c r="A33" t="str">
        <f t="shared" si="0"/>
        <v>G</v>
      </c>
      <c r="C33">
        <f t="shared" si="1"/>
        <v>629101073.31000006</v>
      </c>
      <c r="D33" s="14" t="s">
        <v>71</v>
      </c>
      <c r="E33" t="s">
        <v>72</v>
      </c>
      <c r="F33">
        <f t="shared" si="2"/>
        <v>166191000</v>
      </c>
      <c r="G33">
        <v>31</v>
      </c>
      <c r="H33" s="16">
        <v>5361</v>
      </c>
      <c r="I33" s="15">
        <v>31274</v>
      </c>
      <c r="J33" s="15" t="str">
        <f t="shared" si="3"/>
        <v>1985</v>
      </c>
      <c r="K33">
        <v>8</v>
      </c>
      <c r="L33" t="s">
        <v>81</v>
      </c>
      <c r="M33" t="s">
        <v>74</v>
      </c>
    </row>
    <row r="34" spans="1:13" ht="14.4" hidden="1" x14ac:dyDescent="0.3">
      <c r="A34" t="str">
        <f t="shared" si="0"/>
        <v>G</v>
      </c>
      <c r="C34">
        <f t="shared" si="1"/>
        <v>560043838.68000007</v>
      </c>
      <c r="D34" s="14" t="s">
        <v>71</v>
      </c>
      <c r="E34" t="s">
        <v>72</v>
      </c>
      <c r="F34">
        <f t="shared" si="2"/>
        <v>147948000</v>
      </c>
      <c r="G34">
        <v>30</v>
      </c>
      <c r="H34" s="16">
        <v>4931.6000000000004</v>
      </c>
      <c r="I34" s="15">
        <v>31305</v>
      </c>
      <c r="J34" s="15" t="str">
        <f t="shared" si="3"/>
        <v>1985</v>
      </c>
      <c r="K34">
        <v>9</v>
      </c>
      <c r="L34" t="s">
        <v>82</v>
      </c>
      <c r="M34" t="s">
        <v>74</v>
      </c>
    </row>
    <row r="35" spans="1:13" ht="14.4" hidden="1" x14ac:dyDescent="0.3">
      <c r="A35" t="str">
        <f t="shared" si="0"/>
        <v>G</v>
      </c>
      <c r="C35">
        <f t="shared" si="1"/>
        <v>590611024.43000007</v>
      </c>
      <c r="D35" s="14" t="s">
        <v>71</v>
      </c>
      <c r="E35" t="s">
        <v>72</v>
      </c>
      <c r="F35">
        <f t="shared" si="2"/>
        <v>156023000</v>
      </c>
      <c r="G35">
        <v>31</v>
      </c>
      <c r="H35" s="16">
        <v>5033</v>
      </c>
      <c r="I35" s="15">
        <v>31335</v>
      </c>
      <c r="J35" s="15" t="str">
        <f t="shared" si="3"/>
        <v>1985</v>
      </c>
      <c r="K35">
        <v>10</v>
      </c>
      <c r="L35" t="s">
        <v>83</v>
      </c>
      <c r="M35" t="s">
        <v>74</v>
      </c>
    </row>
    <row r="36" spans="1:13" ht="14.4" hidden="1" x14ac:dyDescent="0.3">
      <c r="A36" t="str">
        <f t="shared" si="0"/>
        <v>G</v>
      </c>
      <c r="C36">
        <f t="shared" si="1"/>
        <v>564756674.13</v>
      </c>
      <c r="D36" s="14" t="s">
        <v>71</v>
      </c>
      <c r="E36" t="s">
        <v>72</v>
      </c>
      <c r="F36">
        <f t="shared" si="2"/>
        <v>149193000</v>
      </c>
      <c r="G36">
        <v>30</v>
      </c>
      <c r="H36" s="16">
        <v>4973.1000000000004</v>
      </c>
      <c r="I36" s="15">
        <v>31366</v>
      </c>
      <c r="J36" s="15" t="str">
        <f t="shared" si="3"/>
        <v>1985</v>
      </c>
      <c r="K36">
        <v>11</v>
      </c>
      <c r="L36" t="s">
        <v>84</v>
      </c>
      <c r="M36" t="s">
        <v>74</v>
      </c>
    </row>
    <row r="37" spans="1:13" ht="14.4" hidden="1" x14ac:dyDescent="0.3">
      <c r="A37" t="str">
        <f t="shared" si="0"/>
        <v>G</v>
      </c>
      <c r="C37">
        <f t="shared" si="1"/>
        <v>610841769.63400006</v>
      </c>
      <c r="D37" s="14" t="s">
        <v>71</v>
      </c>
      <c r="E37" t="s">
        <v>72</v>
      </c>
      <c r="F37">
        <f t="shared" si="2"/>
        <v>161367400</v>
      </c>
      <c r="G37">
        <v>31</v>
      </c>
      <c r="H37" s="16">
        <v>5205.3999999999996</v>
      </c>
      <c r="I37" s="15">
        <v>31396</v>
      </c>
      <c r="J37" s="15" t="str">
        <f t="shared" si="3"/>
        <v>1985</v>
      </c>
      <c r="K37">
        <v>12</v>
      </c>
      <c r="L37" t="s">
        <v>85</v>
      </c>
      <c r="M37" t="s">
        <v>74</v>
      </c>
    </row>
    <row r="38" spans="1:13" ht="14.4" hidden="1" x14ac:dyDescent="0.3">
      <c r="A38" t="str">
        <f t="shared" si="0"/>
        <v>G</v>
      </c>
      <c r="C38">
        <f t="shared" si="1"/>
        <v>557483765.89699996</v>
      </c>
      <c r="D38" s="14" t="s">
        <v>71</v>
      </c>
      <c r="E38" t="s">
        <v>72</v>
      </c>
      <c r="F38">
        <f t="shared" si="2"/>
        <v>147271699.99999997</v>
      </c>
      <c r="G38">
        <v>31</v>
      </c>
      <c r="H38" s="16">
        <v>4750.7</v>
      </c>
      <c r="I38" s="15">
        <v>31427</v>
      </c>
      <c r="J38" s="15" t="str">
        <f t="shared" si="3"/>
        <v>1986</v>
      </c>
      <c r="K38">
        <v>1</v>
      </c>
      <c r="L38" t="s">
        <v>73</v>
      </c>
      <c r="M38" t="s">
        <v>74</v>
      </c>
    </row>
    <row r="39" spans="1:13" ht="14.4" hidden="1" x14ac:dyDescent="0.3">
      <c r="A39" t="str">
        <f t="shared" si="0"/>
        <v>G</v>
      </c>
      <c r="C39">
        <f t="shared" si="1"/>
        <v>490931337.06400007</v>
      </c>
      <c r="D39" s="14" t="s">
        <v>71</v>
      </c>
      <c r="E39" t="s">
        <v>72</v>
      </c>
      <c r="F39">
        <f t="shared" si="2"/>
        <v>129690400.00000001</v>
      </c>
      <c r="G39">
        <v>28</v>
      </c>
      <c r="H39" s="16">
        <v>4631.8</v>
      </c>
      <c r="I39" s="15">
        <v>31458</v>
      </c>
      <c r="J39" s="15" t="str">
        <f t="shared" si="3"/>
        <v>1986</v>
      </c>
      <c r="K39">
        <v>2</v>
      </c>
      <c r="L39" t="s">
        <v>75</v>
      </c>
      <c r="M39" t="s">
        <v>74</v>
      </c>
    </row>
    <row r="40" spans="1:13" ht="14.4" hidden="1" x14ac:dyDescent="0.3">
      <c r="A40" t="str">
        <f t="shared" si="0"/>
        <v>G</v>
      </c>
      <c r="C40">
        <f t="shared" si="1"/>
        <v>585964055.11400008</v>
      </c>
      <c r="D40" s="14" t="s">
        <v>71</v>
      </c>
      <c r="E40" t="s">
        <v>72</v>
      </c>
      <c r="F40">
        <f t="shared" si="2"/>
        <v>154795400</v>
      </c>
      <c r="G40">
        <v>31</v>
      </c>
      <c r="H40" s="16">
        <v>4993.3999999999996</v>
      </c>
      <c r="I40" s="15">
        <v>31486</v>
      </c>
      <c r="J40" s="15" t="str">
        <f t="shared" si="3"/>
        <v>1986</v>
      </c>
      <c r="K40">
        <v>3</v>
      </c>
      <c r="L40" t="s">
        <v>76</v>
      </c>
      <c r="M40" t="s">
        <v>74</v>
      </c>
    </row>
    <row r="41" spans="1:13" ht="14.4" hidden="1" x14ac:dyDescent="0.3">
      <c r="A41" t="str">
        <f t="shared" si="0"/>
        <v>G</v>
      </c>
      <c r="C41">
        <f t="shared" si="1"/>
        <v>593601498.33000004</v>
      </c>
      <c r="D41" s="14" t="s">
        <v>71</v>
      </c>
      <c r="E41" t="s">
        <v>72</v>
      </c>
      <c r="F41">
        <f t="shared" si="2"/>
        <v>156813000</v>
      </c>
      <c r="G41">
        <v>30</v>
      </c>
      <c r="H41" s="16">
        <v>5227.1000000000004</v>
      </c>
      <c r="I41" s="15">
        <v>31517</v>
      </c>
      <c r="J41" s="15" t="str">
        <f t="shared" si="3"/>
        <v>1986</v>
      </c>
      <c r="K41">
        <v>4</v>
      </c>
      <c r="L41" t="s">
        <v>77</v>
      </c>
      <c r="M41" t="s">
        <v>74</v>
      </c>
    </row>
    <row r="42" spans="1:13" ht="14.4" hidden="1" x14ac:dyDescent="0.3">
      <c r="A42" t="str">
        <f t="shared" si="0"/>
        <v>G</v>
      </c>
      <c r="C42">
        <f t="shared" si="1"/>
        <v>624489308.30699992</v>
      </c>
      <c r="D42" s="14" t="s">
        <v>71</v>
      </c>
      <c r="E42" t="s">
        <v>72</v>
      </c>
      <c r="F42">
        <f t="shared" si="2"/>
        <v>164972699.99999997</v>
      </c>
      <c r="G42">
        <v>31</v>
      </c>
      <c r="H42" s="16">
        <v>5321.7</v>
      </c>
      <c r="I42" s="15">
        <v>31547</v>
      </c>
      <c r="J42" s="15" t="str">
        <f t="shared" si="3"/>
        <v>1986</v>
      </c>
      <c r="K42">
        <v>5</v>
      </c>
      <c r="L42" t="s">
        <v>78</v>
      </c>
      <c r="M42" t="s">
        <v>74</v>
      </c>
    </row>
    <row r="43" spans="1:13" ht="14.4" hidden="1" x14ac:dyDescent="0.3">
      <c r="A43" t="str">
        <f t="shared" si="0"/>
        <v>G</v>
      </c>
      <c r="C43">
        <f t="shared" si="1"/>
        <v>615723434.37</v>
      </c>
      <c r="D43" s="14" t="s">
        <v>71</v>
      </c>
      <c r="E43" t="s">
        <v>72</v>
      </c>
      <c r="F43">
        <f t="shared" si="2"/>
        <v>162657000</v>
      </c>
      <c r="G43">
        <v>30</v>
      </c>
      <c r="H43" s="16">
        <v>5421.9</v>
      </c>
      <c r="I43" s="15">
        <v>31578</v>
      </c>
      <c r="J43" s="15" t="str">
        <f t="shared" si="3"/>
        <v>1986</v>
      </c>
      <c r="K43">
        <v>6</v>
      </c>
      <c r="L43" t="s">
        <v>79</v>
      </c>
      <c r="M43" t="s">
        <v>74</v>
      </c>
    </row>
    <row r="44" spans="1:13" ht="14.4" hidden="1" x14ac:dyDescent="0.3">
      <c r="A44" t="str">
        <f t="shared" si="0"/>
        <v>G</v>
      </c>
      <c r="C44">
        <f t="shared" si="1"/>
        <v>633654164.45800018</v>
      </c>
      <c r="D44" s="14" t="s">
        <v>71</v>
      </c>
      <c r="E44" t="s">
        <v>72</v>
      </c>
      <c r="F44">
        <f t="shared" si="2"/>
        <v>167393800.00000003</v>
      </c>
      <c r="G44">
        <v>31</v>
      </c>
      <c r="H44" s="16">
        <v>5399.8</v>
      </c>
      <c r="I44" s="15">
        <v>31608</v>
      </c>
      <c r="J44" s="15" t="str">
        <f t="shared" si="3"/>
        <v>1986</v>
      </c>
      <c r="K44">
        <v>7</v>
      </c>
      <c r="L44" t="s">
        <v>80</v>
      </c>
      <c r="M44" t="s">
        <v>74</v>
      </c>
    </row>
    <row r="45" spans="1:13" ht="14.4" hidden="1" x14ac:dyDescent="0.3">
      <c r="A45" t="str">
        <f t="shared" si="0"/>
        <v>G</v>
      </c>
      <c r="C45">
        <f t="shared" si="1"/>
        <v>621532146.01499999</v>
      </c>
      <c r="D45" s="14" t="s">
        <v>71</v>
      </c>
      <c r="E45" t="s">
        <v>72</v>
      </c>
      <c r="F45">
        <f t="shared" si="2"/>
        <v>164191500</v>
      </c>
      <c r="G45">
        <v>31</v>
      </c>
      <c r="H45" s="16">
        <v>5296.5</v>
      </c>
      <c r="I45" s="15">
        <v>31639</v>
      </c>
      <c r="J45" s="15" t="str">
        <f t="shared" si="3"/>
        <v>1986</v>
      </c>
      <c r="K45">
        <v>8</v>
      </c>
      <c r="L45" t="s">
        <v>81</v>
      </c>
      <c r="M45" t="s">
        <v>74</v>
      </c>
    </row>
    <row r="46" spans="1:13" ht="14.4" hidden="1" x14ac:dyDescent="0.3">
      <c r="A46" t="str">
        <f t="shared" si="0"/>
        <v>G</v>
      </c>
      <c r="C46">
        <f t="shared" si="1"/>
        <v>567686581.47000003</v>
      </c>
      <c r="D46" s="14" t="s">
        <v>71</v>
      </c>
      <c r="E46" t="s">
        <v>72</v>
      </c>
      <c r="F46">
        <f t="shared" si="2"/>
        <v>149967000</v>
      </c>
      <c r="G46">
        <v>30</v>
      </c>
      <c r="H46" s="16">
        <v>4998.8999999999996</v>
      </c>
      <c r="I46" s="15">
        <v>31670</v>
      </c>
      <c r="J46" s="15" t="str">
        <f t="shared" si="3"/>
        <v>1986</v>
      </c>
      <c r="K46">
        <v>9</v>
      </c>
      <c r="L46" t="s">
        <v>82</v>
      </c>
      <c r="M46" t="s">
        <v>74</v>
      </c>
    </row>
    <row r="47" spans="1:13" ht="14.4" hidden="1" x14ac:dyDescent="0.3">
      <c r="A47" t="str">
        <f t="shared" si="0"/>
        <v>G</v>
      </c>
      <c r="C47">
        <f t="shared" si="1"/>
        <v>614456079.10199988</v>
      </c>
      <c r="D47" s="14" t="s">
        <v>71</v>
      </c>
      <c r="E47" t="s">
        <v>72</v>
      </c>
      <c r="F47">
        <f t="shared" si="2"/>
        <v>162322199.99999997</v>
      </c>
      <c r="G47">
        <v>31</v>
      </c>
      <c r="H47" s="16">
        <v>5236.2</v>
      </c>
      <c r="I47" s="15">
        <v>31700</v>
      </c>
      <c r="J47" s="15" t="str">
        <f t="shared" si="3"/>
        <v>1986</v>
      </c>
      <c r="K47">
        <v>10</v>
      </c>
      <c r="L47" t="s">
        <v>83</v>
      </c>
      <c r="M47" t="s">
        <v>74</v>
      </c>
    </row>
    <row r="48" spans="1:13" ht="14.4" hidden="1" x14ac:dyDescent="0.3">
      <c r="A48" t="str">
        <f t="shared" si="0"/>
        <v>G</v>
      </c>
      <c r="C48">
        <f t="shared" si="1"/>
        <v>558828722.07000005</v>
      </c>
      <c r="D48" s="14" t="s">
        <v>71</v>
      </c>
      <c r="E48" t="s">
        <v>72</v>
      </c>
      <c r="F48">
        <f t="shared" si="2"/>
        <v>147627000</v>
      </c>
      <c r="G48">
        <v>30</v>
      </c>
      <c r="H48" s="16">
        <v>4920.8999999999996</v>
      </c>
      <c r="I48" s="15">
        <v>31731</v>
      </c>
      <c r="J48" s="15" t="str">
        <f t="shared" si="3"/>
        <v>1986</v>
      </c>
      <c r="K48">
        <v>11</v>
      </c>
      <c r="L48" t="s">
        <v>84</v>
      </c>
      <c r="M48" t="s">
        <v>74</v>
      </c>
    </row>
    <row r="49" spans="1:13" ht="14.4" hidden="1" x14ac:dyDescent="0.3">
      <c r="A49" t="str">
        <f t="shared" si="0"/>
        <v>G</v>
      </c>
      <c r="C49">
        <f t="shared" si="1"/>
        <v>615641290.97300017</v>
      </c>
      <c r="D49" s="14" t="s">
        <v>71</v>
      </c>
      <c r="E49" t="s">
        <v>72</v>
      </c>
      <c r="F49">
        <f t="shared" si="2"/>
        <v>162635300.00000003</v>
      </c>
      <c r="G49">
        <v>31</v>
      </c>
      <c r="H49" s="16">
        <v>5246.3</v>
      </c>
      <c r="I49" s="15">
        <v>31761</v>
      </c>
      <c r="J49" s="15" t="str">
        <f t="shared" si="3"/>
        <v>1986</v>
      </c>
      <c r="K49">
        <v>12</v>
      </c>
      <c r="L49" t="s">
        <v>85</v>
      </c>
      <c r="M49" t="s">
        <v>74</v>
      </c>
    </row>
    <row r="50" spans="1:13" ht="14.4" hidden="1" x14ac:dyDescent="0.3">
      <c r="A50" t="str">
        <f t="shared" si="0"/>
        <v>G</v>
      </c>
      <c r="C50">
        <f t="shared" si="1"/>
        <v>527923877.74800014</v>
      </c>
      <c r="D50" s="14" t="s">
        <v>71</v>
      </c>
      <c r="E50" t="s">
        <v>72</v>
      </c>
      <c r="F50">
        <f t="shared" si="2"/>
        <v>139462800.00000003</v>
      </c>
      <c r="G50">
        <v>31</v>
      </c>
      <c r="H50" s="16">
        <v>4498.8</v>
      </c>
      <c r="I50" s="15">
        <v>31792</v>
      </c>
      <c r="J50" s="15" t="str">
        <f t="shared" si="3"/>
        <v>1987</v>
      </c>
      <c r="K50">
        <v>1</v>
      </c>
      <c r="L50" t="s">
        <v>73</v>
      </c>
      <c r="M50" t="s">
        <v>74</v>
      </c>
    </row>
    <row r="51" spans="1:13" ht="14.4" hidden="1" x14ac:dyDescent="0.3">
      <c r="A51" t="str">
        <f t="shared" si="0"/>
        <v>G</v>
      </c>
      <c r="C51">
        <f t="shared" si="1"/>
        <v>500894536.18400002</v>
      </c>
      <c r="D51" s="14" t="s">
        <v>71</v>
      </c>
      <c r="E51" t="s">
        <v>72</v>
      </c>
      <c r="F51">
        <f t="shared" si="2"/>
        <v>132322400</v>
      </c>
      <c r="G51">
        <v>28</v>
      </c>
      <c r="H51" s="16">
        <v>4725.8</v>
      </c>
      <c r="I51" s="15">
        <v>31823</v>
      </c>
      <c r="J51" s="15" t="str">
        <f t="shared" si="3"/>
        <v>1987</v>
      </c>
      <c r="K51">
        <v>2</v>
      </c>
      <c r="L51" t="s">
        <v>75</v>
      </c>
      <c r="M51" t="s">
        <v>74</v>
      </c>
    </row>
    <row r="52" spans="1:13" ht="14.4" hidden="1" x14ac:dyDescent="0.3">
      <c r="A52" t="str">
        <f t="shared" si="0"/>
        <v>G</v>
      </c>
      <c r="C52">
        <f t="shared" si="1"/>
        <v>585224764.54100001</v>
      </c>
      <c r="D52" s="14" t="s">
        <v>71</v>
      </c>
      <c r="E52" t="s">
        <v>72</v>
      </c>
      <c r="F52">
        <f t="shared" si="2"/>
        <v>154600100</v>
      </c>
      <c r="G52">
        <v>31</v>
      </c>
      <c r="H52" s="16">
        <v>4987.1000000000004</v>
      </c>
      <c r="I52" s="15">
        <v>31851</v>
      </c>
      <c r="J52" s="15" t="str">
        <f t="shared" si="3"/>
        <v>1987</v>
      </c>
      <c r="K52">
        <v>3</v>
      </c>
      <c r="L52" t="s">
        <v>76</v>
      </c>
      <c r="M52" t="s">
        <v>74</v>
      </c>
    </row>
    <row r="53" spans="1:13" ht="14.4" hidden="1" x14ac:dyDescent="0.3">
      <c r="A53" t="str">
        <f t="shared" si="0"/>
        <v>G</v>
      </c>
      <c r="C53">
        <f t="shared" si="1"/>
        <v>563825463.26999998</v>
      </c>
      <c r="D53" s="14" t="s">
        <v>71</v>
      </c>
      <c r="E53" t="s">
        <v>72</v>
      </c>
      <c r="F53">
        <f t="shared" si="2"/>
        <v>148947000</v>
      </c>
      <c r="G53">
        <v>30</v>
      </c>
      <c r="H53" s="16">
        <v>4964.8999999999996</v>
      </c>
      <c r="I53" s="15">
        <v>31882</v>
      </c>
      <c r="J53" s="15" t="str">
        <f t="shared" si="3"/>
        <v>1987</v>
      </c>
      <c r="K53">
        <v>4</v>
      </c>
      <c r="L53" t="s">
        <v>77</v>
      </c>
      <c r="M53" t="s">
        <v>74</v>
      </c>
    </row>
    <row r="54" spans="1:13" ht="14.4" hidden="1" x14ac:dyDescent="0.3">
      <c r="A54" t="str">
        <f t="shared" si="0"/>
        <v>G</v>
      </c>
      <c r="C54">
        <f t="shared" si="1"/>
        <v>619713256.50999999</v>
      </c>
      <c r="D54" s="14" t="s">
        <v>71</v>
      </c>
      <c r="E54" t="s">
        <v>72</v>
      </c>
      <c r="F54">
        <f t="shared" si="2"/>
        <v>163711000</v>
      </c>
      <c r="G54">
        <v>31</v>
      </c>
      <c r="H54" s="16">
        <v>5281</v>
      </c>
      <c r="I54" s="15">
        <v>31912</v>
      </c>
      <c r="J54" s="15" t="str">
        <f t="shared" si="3"/>
        <v>1987</v>
      </c>
      <c r="K54">
        <v>5</v>
      </c>
      <c r="L54" t="s">
        <v>78</v>
      </c>
      <c r="M54" t="s">
        <v>74</v>
      </c>
    </row>
    <row r="55" spans="1:13" ht="14.4" hidden="1" x14ac:dyDescent="0.3">
      <c r="A55" t="str">
        <f t="shared" si="0"/>
        <v>G</v>
      </c>
      <c r="C55">
        <f t="shared" si="1"/>
        <v>606252338.55000007</v>
      </c>
      <c r="D55" s="14" t="s">
        <v>71</v>
      </c>
      <c r="E55" t="s">
        <v>72</v>
      </c>
      <c r="F55">
        <f t="shared" si="2"/>
        <v>160155000</v>
      </c>
      <c r="G55">
        <v>30</v>
      </c>
      <c r="H55" s="16">
        <v>5338.5</v>
      </c>
      <c r="I55" s="15">
        <v>31943</v>
      </c>
      <c r="J55" s="15" t="str">
        <f t="shared" si="3"/>
        <v>1987</v>
      </c>
      <c r="K55">
        <v>6</v>
      </c>
      <c r="L55" t="s">
        <v>79</v>
      </c>
      <c r="M55" t="s">
        <v>74</v>
      </c>
    </row>
    <row r="56" spans="1:13" ht="14.4" hidden="1" x14ac:dyDescent="0.3">
      <c r="A56" t="str">
        <f t="shared" si="0"/>
        <v>G</v>
      </c>
      <c r="C56">
        <f t="shared" si="1"/>
        <v>629910772.50900006</v>
      </c>
      <c r="D56" s="14" t="s">
        <v>71</v>
      </c>
      <c r="E56" t="s">
        <v>72</v>
      </c>
      <c r="F56">
        <f t="shared" si="2"/>
        <v>166404900</v>
      </c>
      <c r="G56">
        <v>31</v>
      </c>
      <c r="H56" s="16">
        <v>5367.9</v>
      </c>
      <c r="I56" s="15">
        <v>31973</v>
      </c>
      <c r="J56" s="15" t="str">
        <f t="shared" si="3"/>
        <v>1987</v>
      </c>
      <c r="K56">
        <v>7</v>
      </c>
      <c r="L56" t="s">
        <v>80</v>
      </c>
      <c r="M56" t="s">
        <v>74</v>
      </c>
    </row>
    <row r="57" spans="1:13" ht="14.4" hidden="1" x14ac:dyDescent="0.3">
      <c r="A57" t="str">
        <f t="shared" si="0"/>
        <v>G</v>
      </c>
      <c r="C57">
        <f t="shared" si="1"/>
        <v>639474610.87400007</v>
      </c>
      <c r="D57" s="14" t="s">
        <v>71</v>
      </c>
      <c r="E57" t="s">
        <v>72</v>
      </c>
      <c r="F57">
        <f t="shared" si="2"/>
        <v>168931400</v>
      </c>
      <c r="G57">
        <v>31</v>
      </c>
      <c r="H57" s="16">
        <v>5449.4</v>
      </c>
      <c r="I57" s="15">
        <v>32004</v>
      </c>
      <c r="J57" s="15" t="str">
        <f t="shared" si="3"/>
        <v>1987</v>
      </c>
      <c r="K57">
        <v>8</v>
      </c>
      <c r="L57" t="s">
        <v>81</v>
      </c>
      <c r="M57" t="s">
        <v>74</v>
      </c>
    </row>
    <row r="58" spans="1:13" ht="14.4" hidden="1" x14ac:dyDescent="0.3">
      <c r="A58" t="str">
        <f t="shared" si="0"/>
        <v>G</v>
      </c>
      <c r="C58">
        <f t="shared" si="1"/>
        <v>587525915.27999997</v>
      </c>
      <c r="D58" s="14" t="s">
        <v>71</v>
      </c>
      <c r="E58" t="s">
        <v>72</v>
      </c>
      <c r="F58">
        <f t="shared" si="2"/>
        <v>155208000</v>
      </c>
      <c r="G58">
        <v>30</v>
      </c>
      <c r="H58" s="16">
        <v>5173.6000000000004</v>
      </c>
      <c r="I58" s="15">
        <v>32035</v>
      </c>
      <c r="J58" s="15" t="str">
        <f t="shared" si="3"/>
        <v>1987</v>
      </c>
      <c r="K58">
        <v>9</v>
      </c>
      <c r="L58" t="s">
        <v>82</v>
      </c>
      <c r="M58" t="s">
        <v>74</v>
      </c>
    </row>
    <row r="59" spans="1:13" ht="14.4" hidden="1" x14ac:dyDescent="0.3">
      <c r="A59" t="str">
        <f t="shared" si="0"/>
        <v>G</v>
      </c>
      <c r="C59">
        <f t="shared" si="1"/>
        <v>618891822.54000008</v>
      </c>
      <c r="D59" s="14" t="s">
        <v>71</v>
      </c>
      <c r="E59" t="s">
        <v>72</v>
      </c>
      <c r="F59">
        <f t="shared" si="2"/>
        <v>163494000</v>
      </c>
      <c r="G59">
        <v>31</v>
      </c>
      <c r="H59" s="16">
        <v>5274</v>
      </c>
      <c r="I59" s="15">
        <v>32065</v>
      </c>
      <c r="J59" s="15" t="str">
        <f t="shared" si="3"/>
        <v>1987</v>
      </c>
      <c r="K59">
        <v>10</v>
      </c>
      <c r="L59" t="s">
        <v>83</v>
      </c>
      <c r="M59" t="s">
        <v>74</v>
      </c>
    </row>
    <row r="60" spans="1:13" ht="14.4" hidden="1" x14ac:dyDescent="0.3">
      <c r="A60" t="str">
        <f t="shared" si="0"/>
        <v>G</v>
      </c>
      <c r="C60">
        <f t="shared" si="1"/>
        <v>566346546.33000004</v>
      </c>
      <c r="D60" s="14" t="s">
        <v>71</v>
      </c>
      <c r="E60" t="s">
        <v>72</v>
      </c>
      <c r="F60">
        <f t="shared" si="2"/>
        <v>149613000</v>
      </c>
      <c r="G60">
        <v>30</v>
      </c>
      <c r="H60" s="16">
        <v>4987.1000000000004</v>
      </c>
      <c r="I60" s="15">
        <v>32096</v>
      </c>
      <c r="J60" s="15" t="str">
        <f t="shared" si="3"/>
        <v>1987</v>
      </c>
      <c r="K60">
        <v>11</v>
      </c>
      <c r="L60" t="s">
        <v>84</v>
      </c>
      <c r="M60" t="s">
        <v>74</v>
      </c>
    </row>
    <row r="61" spans="1:13" ht="14.4" hidden="1" x14ac:dyDescent="0.3">
      <c r="A61" t="str">
        <f t="shared" si="0"/>
        <v>G</v>
      </c>
      <c r="C61">
        <f t="shared" si="1"/>
        <v>608295324.3269999</v>
      </c>
      <c r="D61" s="14" t="s">
        <v>71</v>
      </c>
      <c r="E61" t="s">
        <v>72</v>
      </c>
      <c r="F61">
        <f t="shared" si="2"/>
        <v>160694699.99999997</v>
      </c>
      <c r="G61">
        <v>31</v>
      </c>
      <c r="H61" s="16">
        <v>5183.7</v>
      </c>
      <c r="I61" s="15">
        <v>32126</v>
      </c>
      <c r="J61" s="15" t="str">
        <f t="shared" si="3"/>
        <v>1987</v>
      </c>
      <c r="K61">
        <v>12</v>
      </c>
      <c r="L61" t="s">
        <v>85</v>
      </c>
      <c r="M61" t="s">
        <v>74</v>
      </c>
    </row>
    <row r="62" spans="1:13" ht="14.4" hidden="1" x14ac:dyDescent="0.3">
      <c r="A62" t="str">
        <f t="shared" si="0"/>
        <v>G</v>
      </c>
      <c r="C62">
        <f t="shared" si="1"/>
        <v>567552199.41500008</v>
      </c>
      <c r="D62" s="14" t="s">
        <v>71</v>
      </c>
      <c r="E62" t="s">
        <v>72</v>
      </c>
      <c r="F62">
        <f t="shared" si="2"/>
        <v>149931500</v>
      </c>
      <c r="G62">
        <v>31</v>
      </c>
      <c r="H62" s="16">
        <v>4836.5</v>
      </c>
      <c r="I62" s="15">
        <v>32157</v>
      </c>
      <c r="J62" s="15" t="str">
        <f t="shared" si="3"/>
        <v>1988</v>
      </c>
      <c r="K62">
        <v>1</v>
      </c>
      <c r="L62" t="s">
        <v>73</v>
      </c>
      <c r="M62" t="s">
        <v>74</v>
      </c>
    </row>
    <row r="63" spans="1:13" ht="14.4" hidden="1" x14ac:dyDescent="0.3">
      <c r="A63" t="str">
        <f t="shared" si="0"/>
        <v>G</v>
      </c>
      <c r="C63">
        <f t="shared" si="1"/>
        <v>556206568.56300008</v>
      </c>
      <c r="D63" s="14" t="s">
        <v>71</v>
      </c>
      <c r="E63" t="s">
        <v>72</v>
      </c>
      <c r="F63">
        <f t="shared" si="2"/>
        <v>146934300</v>
      </c>
      <c r="G63">
        <v>29</v>
      </c>
      <c r="H63" s="16">
        <v>5066.7</v>
      </c>
      <c r="I63" s="15">
        <v>32188</v>
      </c>
      <c r="J63" s="15" t="str">
        <f t="shared" si="3"/>
        <v>1988</v>
      </c>
      <c r="K63">
        <v>2</v>
      </c>
      <c r="L63" t="s">
        <v>75</v>
      </c>
      <c r="M63" t="s">
        <v>74</v>
      </c>
    </row>
    <row r="64" spans="1:13" ht="14.4" hidden="1" x14ac:dyDescent="0.3">
      <c r="A64" t="str">
        <f t="shared" si="0"/>
        <v>G</v>
      </c>
      <c r="C64">
        <f t="shared" si="1"/>
        <v>602263652.03300011</v>
      </c>
      <c r="D64" s="14" t="s">
        <v>71</v>
      </c>
      <c r="E64" t="s">
        <v>72</v>
      </c>
      <c r="F64">
        <f t="shared" si="2"/>
        <v>159101300.00000003</v>
      </c>
      <c r="G64">
        <v>31</v>
      </c>
      <c r="H64" s="16">
        <v>5132.3</v>
      </c>
      <c r="I64" s="15">
        <v>32217</v>
      </c>
      <c r="J64" s="15" t="str">
        <f t="shared" si="3"/>
        <v>1988</v>
      </c>
      <c r="K64">
        <v>3</v>
      </c>
      <c r="L64" t="s">
        <v>76</v>
      </c>
      <c r="M64" t="s">
        <v>74</v>
      </c>
    </row>
    <row r="65" spans="1:13" ht="14.4" hidden="1" x14ac:dyDescent="0.3">
      <c r="A65" t="str">
        <f t="shared" si="0"/>
        <v>G</v>
      </c>
      <c r="C65">
        <f t="shared" si="1"/>
        <v>590966852.97000003</v>
      </c>
      <c r="D65" s="14" t="s">
        <v>71</v>
      </c>
      <c r="E65" t="s">
        <v>72</v>
      </c>
      <c r="F65">
        <f t="shared" si="2"/>
        <v>156117000</v>
      </c>
      <c r="G65">
        <v>30</v>
      </c>
      <c r="H65" s="16">
        <v>5203.8999999999996</v>
      </c>
      <c r="I65" s="15">
        <v>32248</v>
      </c>
      <c r="J65" s="15" t="str">
        <f t="shared" si="3"/>
        <v>1988</v>
      </c>
      <c r="K65">
        <v>4</v>
      </c>
      <c r="L65" t="s">
        <v>77</v>
      </c>
      <c r="M65" t="s">
        <v>74</v>
      </c>
    </row>
    <row r="66" spans="1:13" ht="14.4" hidden="1" x14ac:dyDescent="0.3">
      <c r="A66" t="str">
        <f t="shared" ref="A66:A129" si="4">IF(M66="GASOLINE","G",IF(M66="PROPANE","CNG",IF(M66="DIESEL","D", "OUTRO")))</f>
        <v>G</v>
      </c>
      <c r="C66">
        <f t="shared" ref="C66:C129" si="5">3.78541*F66</f>
        <v>609973396.58000004</v>
      </c>
      <c r="D66" s="14" t="s">
        <v>71</v>
      </c>
      <c r="E66" t="s">
        <v>72</v>
      </c>
      <c r="F66">
        <f t="shared" ref="F66:F129" si="6">G66*H66*1000</f>
        <v>161138000</v>
      </c>
      <c r="G66">
        <v>31</v>
      </c>
      <c r="H66" s="16">
        <v>5198</v>
      </c>
      <c r="I66" s="15">
        <v>32278</v>
      </c>
      <c r="J66" s="15" t="str">
        <f t="shared" ref="J66:J129" si="7">TEXT(I66,"aaaa")</f>
        <v>1988</v>
      </c>
      <c r="K66">
        <v>5</v>
      </c>
      <c r="L66" t="s">
        <v>78</v>
      </c>
      <c r="M66" t="s">
        <v>74</v>
      </c>
    </row>
    <row r="67" spans="1:13" ht="14.4" hidden="1" x14ac:dyDescent="0.3">
      <c r="A67" t="str">
        <f t="shared" si="4"/>
        <v>G</v>
      </c>
      <c r="C67">
        <f t="shared" si="5"/>
        <v>621923935.95000005</v>
      </c>
      <c r="D67" s="14" t="s">
        <v>71</v>
      </c>
      <c r="E67" t="s">
        <v>72</v>
      </c>
      <c r="F67">
        <f t="shared" si="6"/>
        <v>164295000</v>
      </c>
      <c r="G67">
        <v>30</v>
      </c>
      <c r="H67" s="16">
        <v>5476.5</v>
      </c>
      <c r="I67" s="15">
        <v>32309</v>
      </c>
      <c r="J67" s="15" t="str">
        <f t="shared" si="7"/>
        <v>1988</v>
      </c>
      <c r="K67">
        <v>6</v>
      </c>
      <c r="L67" t="s">
        <v>79</v>
      </c>
      <c r="M67" t="s">
        <v>74</v>
      </c>
    </row>
    <row r="68" spans="1:13" ht="14.4" hidden="1" x14ac:dyDescent="0.3">
      <c r="A68" t="str">
        <f t="shared" si="4"/>
        <v>G</v>
      </c>
      <c r="C68">
        <f t="shared" si="5"/>
        <v>607415216.50199986</v>
      </c>
      <c r="D68" s="14" t="s">
        <v>71</v>
      </c>
      <c r="E68" t="s">
        <v>72</v>
      </c>
      <c r="F68">
        <f t="shared" si="6"/>
        <v>160462199.99999997</v>
      </c>
      <c r="G68">
        <v>31</v>
      </c>
      <c r="H68" s="16">
        <v>5176.2</v>
      </c>
      <c r="I68" s="15">
        <v>32339</v>
      </c>
      <c r="J68" s="15" t="str">
        <f t="shared" si="7"/>
        <v>1988</v>
      </c>
      <c r="K68">
        <v>7</v>
      </c>
      <c r="L68" t="s">
        <v>80</v>
      </c>
      <c r="M68" t="s">
        <v>74</v>
      </c>
    </row>
    <row r="69" spans="1:13" ht="14.4" hidden="1" x14ac:dyDescent="0.3">
      <c r="A69" t="str">
        <f t="shared" si="4"/>
        <v>G</v>
      </c>
      <c r="C69">
        <f t="shared" si="5"/>
        <v>647489459.46699989</v>
      </c>
      <c r="D69" s="14" t="s">
        <v>71</v>
      </c>
      <c r="E69" t="s">
        <v>72</v>
      </c>
      <c r="F69">
        <f t="shared" si="6"/>
        <v>171048699.99999997</v>
      </c>
      <c r="G69">
        <v>31</v>
      </c>
      <c r="H69" s="16">
        <v>5517.7</v>
      </c>
      <c r="I69" s="15">
        <v>32370</v>
      </c>
      <c r="J69" s="15" t="str">
        <f t="shared" si="7"/>
        <v>1988</v>
      </c>
      <c r="K69">
        <v>8</v>
      </c>
      <c r="L69" t="s">
        <v>81</v>
      </c>
      <c r="M69" t="s">
        <v>74</v>
      </c>
    </row>
    <row r="70" spans="1:13" ht="14.4" hidden="1" x14ac:dyDescent="0.3">
      <c r="A70" t="str">
        <f t="shared" si="4"/>
        <v>G</v>
      </c>
      <c r="C70">
        <f t="shared" si="5"/>
        <v>593635567.01999998</v>
      </c>
      <c r="D70" s="14" t="s">
        <v>71</v>
      </c>
      <c r="E70" t="s">
        <v>72</v>
      </c>
      <c r="F70">
        <f t="shared" si="6"/>
        <v>156822000</v>
      </c>
      <c r="G70">
        <v>30</v>
      </c>
      <c r="H70" s="16">
        <v>5227.3999999999996</v>
      </c>
      <c r="I70" s="15">
        <v>32401</v>
      </c>
      <c r="J70" s="15" t="str">
        <f t="shared" si="7"/>
        <v>1988</v>
      </c>
      <c r="K70">
        <v>9</v>
      </c>
      <c r="L70" t="s">
        <v>82</v>
      </c>
      <c r="M70" t="s">
        <v>74</v>
      </c>
    </row>
    <row r="71" spans="1:13" ht="14.4" hidden="1" x14ac:dyDescent="0.3">
      <c r="A71" t="str">
        <f t="shared" si="4"/>
        <v>G</v>
      </c>
      <c r="C71">
        <f t="shared" si="5"/>
        <v>615864251.62199986</v>
      </c>
      <c r="D71" s="14" t="s">
        <v>71</v>
      </c>
      <c r="E71" t="s">
        <v>72</v>
      </c>
      <c r="F71">
        <f t="shared" si="6"/>
        <v>162694199.99999997</v>
      </c>
      <c r="G71">
        <v>31</v>
      </c>
      <c r="H71" s="16">
        <v>5248.2</v>
      </c>
      <c r="I71" s="15">
        <v>32431</v>
      </c>
      <c r="J71" s="15" t="str">
        <f t="shared" si="7"/>
        <v>1988</v>
      </c>
      <c r="K71">
        <v>10</v>
      </c>
      <c r="L71" t="s">
        <v>83</v>
      </c>
      <c r="M71" t="s">
        <v>74</v>
      </c>
    </row>
    <row r="72" spans="1:13" ht="14.4" hidden="1" x14ac:dyDescent="0.3">
      <c r="A72" t="str">
        <f t="shared" si="4"/>
        <v>G</v>
      </c>
      <c r="C72">
        <f t="shared" si="5"/>
        <v>585356875.35000002</v>
      </c>
      <c r="D72" s="14" t="s">
        <v>71</v>
      </c>
      <c r="E72" t="s">
        <v>72</v>
      </c>
      <c r="F72">
        <f t="shared" si="6"/>
        <v>154635000</v>
      </c>
      <c r="G72">
        <v>30</v>
      </c>
      <c r="H72" s="16">
        <v>5154.5</v>
      </c>
      <c r="I72" s="15">
        <v>32462</v>
      </c>
      <c r="J72" s="15" t="str">
        <f t="shared" si="7"/>
        <v>1988</v>
      </c>
      <c r="K72">
        <v>11</v>
      </c>
      <c r="L72" t="s">
        <v>84</v>
      </c>
      <c r="M72" t="s">
        <v>74</v>
      </c>
    </row>
    <row r="73" spans="1:13" ht="14.4" hidden="1" x14ac:dyDescent="0.3">
      <c r="A73" t="str">
        <f t="shared" si="4"/>
        <v>G</v>
      </c>
      <c r="C73">
        <f t="shared" si="5"/>
        <v>625674520.17800009</v>
      </c>
      <c r="D73" s="14" t="s">
        <v>71</v>
      </c>
      <c r="E73" t="s">
        <v>72</v>
      </c>
      <c r="F73">
        <f t="shared" si="6"/>
        <v>165285800.00000003</v>
      </c>
      <c r="G73">
        <v>31</v>
      </c>
      <c r="H73" s="16">
        <v>5331.8</v>
      </c>
      <c r="I73" s="15">
        <v>32492</v>
      </c>
      <c r="J73" s="15" t="str">
        <f t="shared" si="7"/>
        <v>1988</v>
      </c>
      <c r="K73">
        <v>12</v>
      </c>
      <c r="L73" t="s">
        <v>85</v>
      </c>
      <c r="M73" t="s">
        <v>74</v>
      </c>
    </row>
    <row r="74" spans="1:13" ht="14.4" hidden="1" x14ac:dyDescent="0.3">
      <c r="A74" t="str">
        <f t="shared" si="4"/>
        <v>G</v>
      </c>
      <c r="C74">
        <f t="shared" si="5"/>
        <v>557882748.11100006</v>
      </c>
      <c r="D74" s="14" t="s">
        <v>71</v>
      </c>
      <c r="E74" t="s">
        <v>72</v>
      </c>
      <c r="F74">
        <f t="shared" si="6"/>
        <v>147377100</v>
      </c>
      <c r="G74">
        <v>31</v>
      </c>
      <c r="H74" s="16">
        <v>4754.1000000000004</v>
      </c>
      <c r="I74" s="15">
        <v>32523</v>
      </c>
      <c r="J74" s="15" t="str">
        <f t="shared" si="7"/>
        <v>1989</v>
      </c>
      <c r="K74">
        <v>1</v>
      </c>
      <c r="L74" t="s">
        <v>73</v>
      </c>
      <c r="M74" t="s">
        <v>74</v>
      </c>
    </row>
    <row r="75" spans="1:13" ht="14.4" hidden="1" x14ac:dyDescent="0.3">
      <c r="A75" t="str">
        <f t="shared" si="4"/>
        <v>G</v>
      </c>
      <c r="C75">
        <f t="shared" si="5"/>
        <v>538585106.47199988</v>
      </c>
      <c r="D75" s="14" t="s">
        <v>71</v>
      </c>
      <c r="E75" t="s">
        <v>72</v>
      </c>
      <c r="F75">
        <f t="shared" si="6"/>
        <v>142279199.99999997</v>
      </c>
      <c r="G75">
        <v>28</v>
      </c>
      <c r="H75" s="16">
        <v>5081.3999999999996</v>
      </c>
      <c r="I75" s="15">
        <v>32554</v>
      </c>
      <c r="J75" s="15" t="str">
        <f t="shared" si="7"/>
        <v>1989</v>
      </c>
      <c r="K75">
        <v>2</v>
      </c>
      <c r="L75" t="s">
        <v>75</v>
      </c>
      <c r="M75" t="s">
        <v>74</v>
      </c>
    </row>
    <row r="76" spans="1:13" ht="14.4" hidden="1" x14ac:dyDescent="0.3">
      <c r="A76" t="str">
        <f t="shared" si="4"/>
        <v>G</v>
      </c>
      <c r="C76">
        <f t="shared" si="5"/>
        <v>622459192.92400002</v>
      </c>
      <c r="D76" s="14" t="s">
        <v>71</v>
      </c>
      <c r="E76" t="s">
        <v>72</v>
      </c>
      <c r="F76">
        <f t="shared" si="6"/>
        <v>164436400</v>
      </c>
      <c r="G76">
        <v>31</v>
      </c>
      <c r="H76" s="16">
        <v>5304.4</v>
      </c>
      <c r="I76" s="15">
        <v>32582</v>
      </c>
      <c r="J76" s="15" t="str">
        <f t="shared" si="7"/>
        <v>1989</v>
      </c>
      <c r="K76">
        <v>3</v>
      </c>
      <c r="L76" t="s">
        <v>76</v>
      </c>
      <c r="M76" t="s">
        <v>74</v>
      </c>
    </row>
    <row r="77" spans="1:13" ht="14.4" hidden="1" x14ac:dyDescent="0.3">
      <c r="A77" t="str">
        <f t="shared" si="4"/>
        <v>G</v>
      </c>
      <c r="C77">
        <f t="shared" si="5"/>
        <v>603254293.83000004</v>
      </c>
      <c r="D77" s="14" t="s">
        <v>71</v>
      </c>
      <c r="E77" t="s">
        <v>72</v>
      </c>
      <c r="F77">
        <f t="shared" si="6"/>
        <v>159363000</v>
      </c>
      <c r="G77">
        <v>30</v>
      </c>
      <c r="H77" s="16">
        <v>5312.1</v>
      </c>
      <c r="I77" s="15">
        <v>32613</v>
      </c>
      <c r="J77" s="15" t="str">
        <f t="shared" si="7"/>
        <v>1989</v>
      </c>
      <c r="K77">
        <v>4</v>
      </c>
      <c r="L77" t="s">
        <v>77</v>
      </c>
      <c r="M77" t="s">
        <v>74</v>
      </c>
    </row>
    <row r="78" spans="1:13" ht="14.4" hidden="1" x14ac:dyDescent="0.3">
      <c r="A78" t="str">
        <f t="shared" si="4"/>
        <v>G</v>
      </c>
      <c r="C78">
        <f t="shared" si="5"/>
        <v>650082843.85800016</v>
      </c>
      <c r="D78" s="14" t="s">
        <v>71</v>
      </c>
      <c r="E78" t="s">
        <v>72</v>
      </c>
      <c r="F78">
        <f t="shared" si="6"/>
        <v>171733800.00000003</v>
      </c>
      <c r="G78">
        <v>31</v>
      </c>
      <c r="H78" s="16">
        <v>5539.8</v>
      </c>
      <c r="I78" s="15">
        <v>32643</v>
      </c>
      <c r="J78" s="15" t="str">
        <f t="shared" si="7"/>
        <v>1989</v>
      </c>
      <c r="K78">
        <v>5</v>
      </c>
      <c r="L78" t="s">
        <v>78</v>
      </c>
      <c r="M78" t="s">
        <v>74</v>
      </c>
    </row>
    <row r="79" spans="1:13" ht="14.4" hidden="1" x14ac:dyDescent="0.3">
      <c r="A79" t="str">
        <f t="shared" si="4"/>
        <v>G</v>
      </c>
      <c r="C79">
        <f t="shared" si="5"/>
        <v>660342062.04000008</v>
      </c>
      <c r="D79" s="14" t="s">
        <v>71</v>
      </c>
      <c r="E79" t="s">
        <v>72</v>
      </c>
      <c r="F79">
        <f t="shared" si="6"/>
        <v>174444000</v>
      </c>
      <c r="G79">
        <v>30</v>
      </c>
      <c r="H79" s="16">
        <v>5814.8</v>
      </c>
      <c r="I79" s="15">
        <v>32674</v>
      </c>
      <c r="J79" s="15" t="str">
        <f t="shared" si="7"/>
        <v>1989</v>
      </c>
      <c r="K79">
        <v>6</v>
      </c>
      <c r="L79" t="s">
        <v>79</v>
      </c>
      <c r="M79" t="s">
        <v>74</v>
      </c>
    </row>
    <row r="80" spans="1:13" ht="14.4" hidden="1" x14ac:dyDescent="0.3">
      <c r="A80" t="str">
        <f t="shared" si="4"/>
        <v>G</v>
      </c>
      <c r="C80">
        <f t="shared" si="5"/>
        <v>636623061.52100003</v>
      </c>
      <c r="D80" s="14" t="s">
        <v>71</v>
      </c>
      <c r="E80" t="s">
        <v>72</v>
      </c>
      <c r="F80">
        <f t="shared" si="6"/>
        <v>168178100</v>
      </c>
      <c r="G80">
        <v>31</v>
      </c>
      <c r="H80" s="16">
        <v>5425.1</v>
      </c>
      <c r="I80" s="15">
        <v>32704</v>
      </c>
      <c r="J80" s="15" t="str">
        <f t="shared" si="7"/>
        <v>1989</v>
      </c>
      <c r="K80">
        <v>7</v>
      </c>
      <c r="L80" t="s">
        <v>80</v>
      </c>
      <c r="M80" t="s">
        <v>74</v>
      </c>
    </row>
    <row r="81" spans="1:13" ht="14.4" hidden="1" x14ac:dyDescent="0.3">
      <c r="A81" t="str">
        <f t="shared" si="4"/>
        <v>G</v>
      </c>
      <c r="C81">
        <f t="shared" si="5"/>
        <v>665995193.33399999</v>
      </c>
      <c r="D81" s="14" t="s">
        <v>71</v>
      </c>
      <c r="E81" t="s">
        <v>72</v>
      </c>
      <c r="F81">
        <f t="shared" si="6"/>
        <v>175937400</v>
      </c>
      <c r="G81">
        <v>31</v>
      </c>
      <c r="H81" s="16">
        <v>5675.4</v>
      </c>
      <c r="I81" s="15">
        <v>32735</v>
      </c>
      <c r="J81" s="15" t="str">
        <f t="shared" si="7"/>
        <v>1989</v>
      </c>
      <c r="K81">
        <v>8</v>
      </c>
      <c r="L81" t="s">
        <v>81</v>
      </c>
      <c r="M81" t="s">
        <v>74</v>
      </c>
    </row>
    <row r="82" spans="1:13" ht="14.4" hidden="1" x14ac:dyDescent="0.3">
      <c r="A82" t="str">
        <f t="shared" si="4"/>
        <v>G</v>
      </c>
      <c r="C82">
        <f t="shared" si="5"/>
        <v>617540431.17000008</v>
      </c>
      <c r="D82" s="14" t="s">
        <v>71</v>
      </c>
      <c r="E82" t="s">
        <v>72</v>
      </c>
      <c r="F82">
        <f t="shared" si="6"/>
        <v>163137000</v>
      </c>
      <c r="G82">
        <v>30</v>
      </c>
      <c r="H82" s="16">
        <v>5437.9</v>
      </c>
      <c r="I82" s="15">
        <v>32766</v>
      </c>
      <c r="J82" s="15" t="str">
        <f t="shared" si="7"/>
        <v>1989</v>
      </c>
      <c r="K82">
        <v>9</v>
      </c>
      <c r="L82" t="s">
        <v>82</v>
      </c>
      <c r="M82" t="s">
        <v>74</v>
      </c>
    </row>
    <row r="83" spans="1:13" ht="14.4" hidden="1" x14ac:dyDescent="0.3">
      <c r="A83" t="str">
        <f t="shared" si="4"/>
        <v>G</v>
      </c>
      <c r="C83">
        <f t="shared" si="5"/>
        <v>633642429.68699992</v>
      </c>
      <c r="D83" s="14" t="s">
        <v>71</v>
      </c>
      <c r="E83" t="s">
        <v>72</v>
      </c>
      <c r="F83">
        <f t="shared" si="6"/>
        <v>167390699.99999997</v>
      </c>
      <c r="G83">
        <v>31</v>
      </c>
      <c r="H83" s="16">
        <v>5399.7</v>
      </c>
      <c r="I83" s="15">
        <v>32796</v>
      </c>
      <c r="J83" s="15" t="str">
        <f t="shared" si="7"/>
        <v>1989</v>
      </c>
      <c r="K83">
        <v>10</v>
      </c>
      <c r="L83" t="s">
        <v>83</v>
      </c>
      <c r="M83" t="s">
        <v>74</v>
      </c>
    </row>
    <row r="84" spans="1:13" ht="14.4" hidden="1" x14ac:dyDescent="0.3">
      <c r="A84" t="str">
        <f t="shared" si="4"/>
        <v>G</v>
      </c>
      <c r="C84">
        <f t="shared" si="5"/>
        <v>620595257.04000008</v>
      </c>
      <c r="D84" s="14" t="s">
        <v>71</v>
      </c>
      <c r="E84" t="s">
        <v>72</v>
      </c>
      <c r="F84">
        <f t="shared" si="6"/>
        <v>163944000</v>
      </c>
      <c r="G84">
        <v>30</v>
      </c>
      <c r="H84" s="16">
        <v>5464.8</v>
      </c>
      <c r="I84" s="15">
        <v>32827</v>
      </c>
      <c r="J84" s="15" t="str">
        <f t="shared" si="7"/>
        <v>1989</v>
      </c>
      <c r="K84">
        <v>11</v>
      </c>
      <c r="L84" t="s">
        <v>84</v>
      </c>
      <c r="M84" t="s">
        <v>74</v>
      </c>
    </row>
    <row r="85" spans="1:13" ht="14.4" hidden="1" x14ac:dyDescent="0.3">
      <c r="A85" t="str">
        <f t="shared" si="4"/>
        <v>G</v>
      </c>
      <c r="C85">
        <f t="shared" si="5"/>
        <v>646057817.40499997</v>
      </c>
      <c r="D85" s="14" t="s">
        <v>71</v>
      </c>
      <c r="E85" t="s">
        <v>72</v>
      </c>
      <c r="F85">
        <f t="shared" si="6"/>
        <v>170670500</v>
      </c>
      <c r="G85">
        <v>31</v>
      </c>
      <c r="H85" s="16">
        <v>5505.5</v>
      </c>
      <c r="I85" s="15">
        <v>32857</v>
      </c>
      <c r="J85" s="15" t="str">
        <f t="shared" si="7"/>
        <v>1989</v>
      </c>
      <c r="K85">
        <v>12</v>
      </c>
      <c r="L85" t="s">
        <v>85</v>
      </c>
      <c r="M85" t="s">
        <v>74</v>
      </c>
    </row>
    <row r="86" spans="1:13" ht="14.4" hidden="1" x14ac:dyDescent="0.3">
      <c r="A86" t="str">
        <f t="shared" si="4"/>
        <v>G</v>
      </c>
      <c r="C86">
        <f t="shared" si="5"/>
        <v>581094125.14900005</v>
      </c>
      <c r="D86" s="14" t="s">
        <v>71</v>
      </c>
      <c r="E86" t="s">
        <v>72</v>
      </c>
      <c r="F86">
        <f t="shared" si="6"/>
        <v>153508900</v>
      </c>
      <c r="G86">
        <v>31</v>
      </c>
      <c r="H86" s="16">
        <v>4951.8999999999996</v>
      </c>
      <c r="I86" s="15">
        <v>32888</v>
      </c>
      <c r="J86" s="15" t="str">
        <f t="shared" si="7"/>
        <v>1990</v>
      </c>
      <c r="K86">
        <v>1</v>
      </c>
      <c r="L86" t="s">
        <v>73</v>
      </c>
      <c r="M86" t="s">
        <v>74</v>
      </c>
    </row>
    <row r="87" spans="1:13" ht="14.4" hidden="1" x14ac:dyDescent="0.3">
      <c r="A87" t="str">
        <f t="shared" si="4"/>
        <v>G</v>
      </c>
      <c r="C87">
        <f t="shared" si="5"/>
        <v>549152457.02800012</v>
      </c>
      <c r="D87" s="14" t="s">
        <v>71</v>
      </c>
      <c r="E87" t="s">
        <v>72</v>
      </c>
      <c r="F87">
        <f t="shared" si="6"/>
        <v>145070800.00000003</v>
      </c>
      <c r="G87">
        <v>28</v>
      </c>
      <c r="H87" s="16">
        <v>5181.1000000000004</v>
      </c>
      <c r="I87" s="15">
        <v>32919</v>
      </c>
      <c r="J87" s="15" t="str">
        <f t="shared" si="7"/>
        <v>1990</v>
      </c>
      <c r="K87">
        <v>2</v>
      </c>
      <c r="L87" t="s">
        <v>75</v>
      </c>
      <c r="M87" t="s">
        <v>74</v>
      </c>
    </row>
    <row r="88" spans="1:13" ht="14.4" hidden="1" x14ac:dyDescent="0.3">
      <c r="A88" t="str">
        <f t="shared" si="4"/>
        <v>G</v>
      </c>
      <c r="C88">
        <f t="shared" si="5"/>
        <v>676415669.98199987</v>
      </c>
      <c r="D88" s="14" t="s">
        <v>71</v>
      </c>
      <c r="E88" t="s">
        <v>72</v>
      </c>
      <c r="F88">
        <f t="shared" si="6"/>
        <v>178690199.99999997</v>
      </c>
      <c r="G88">
        <v>31</v>
      </c>
      <c r="H88" s="16">
        <v>5764.2</v>
      </c>
      <c r="I88" s="15">
        <v>32947</v>
      </c>
      <c r="J88" s="15" t="str">
        <f t="shared" si="7"/>
        <v>1990</v>
      </c>
      <c r="K88">
        <v>3</v>
      </c>
      <c r="L88" t="s">
        <v>76</v>
      </c>
      <c r="M88" t="s">
        <v>74</v>
      </c>
    </row>
    <row r="89" spans="1:13" ht="14.4" hidden="1" x14ac:dyDescent="0.3">
      <c r="A89" t="str">
        <f t="shared" si="4"/>
        <v>G</v>
      </c>
      <c r="C89">
        <f t="shared" si="5"/>
        <v>646760010.96000004</v>
      </c>
      <c r="D89" s="14" t="s">
        <v>71</v>
      </c>
      <c r="E89" t="s">
        <v>72</v>
      </c>
      <c r="F89">
        <f t="shared" si="6"/>
        <v>170856000</v>
      </c>
      <c r="G89">
        <v>30</v>
      </c>
      <c r="H89" s="16">
        <v>5695.2</v>
      </c>
      <c r="I89" s="15">
        <v>32978</v>
      </c>
      <c r="J89" s="15" t="str">
        <f t="shared" si="7"/>
        <v>1990</v>
      </c>
      <c r="K89">
        <v>4</v>
      </c>
      <c r="L89" t="s">
        <v>77</v>
      </c>
      <c r="M89" t="s">
        <v>74</v>
      </c>
    </row>
    <row r="90" spans="1:13" ht="14.4" hidden="1" x14ac:dyDescent="0.3">
      <c r="A90" t="str">
        <f t="shared" si="4"/>
        <v>G</v>
      </c>
      <c r="C90">
        <f t="shared" si="5"/>
        <v>664669164.21100008</v>
      </c>
      <c r="D90" s="14" t="s">
        <v>71</v>
      </c>
      <c r="E90" t="s">
        <v>72</v>
      </c>
      <c r="F90">
        <f t="shared" si="6"/>
        <v>175587100</v>
      </c>
      <c r="G90">
        <v>31</v>
      </c>
      <c r="H90" s="16">
        <v>5664.1</v>
      </c>
      <c r="I90" s="15">
        <v>33008</v>
      </c>
      <c r="J90" s="15" t="str">
        <f t="shared" si="7"/>
        <v>1990</v>
      </c>
      <c r="K90">
        <v>5</v>
      </c>
      <c r="L90" t="s">
        <v>78</v>
      </c>
      <c r="M90" t="s">
        <v>74</v>
      </c>
    </row>
    <row r="91" spans="1:13" ht="14.4" hidden="1" x14ac:dyDescent="0.3">
      <c r="A91" t="str">
        <f t="shared" si="4"/>
        <v>G</v>
      </c>
      <c r="C91">
        <f t="shared" si="5"/>
        <v>665475078</v>
      </c>
      <c r="D91" s="14" t="s">
        <v>71</v>
      </c>
      <c r="E91" t="s">
        <v>72</v>
      </c>
      <c r="F91">
        <f t="shared" si="6"/>
        <v>175800000</v>
      </c>
      <c r="G91">
        <v>30</v>
      </c>
      <c r="H91" s="16">
        <v>5860</v>
      </c>
      <c r="I91" s="15">
        <v>33039</v>
      </c>
      <c r="J91" s="15" t="str">
        <f t="shared" si="7"/>
        <v>1990</v>
      </c>
      <c r="K91">
        <v>6</v>
      </c>
      <c r="L91" t="s">
        <v>79</v>
      </c>
      <c r="M91" t="s">
        <v>74</v>
      </c>
    </row>
    <row r="92" spans="1:13" ht="14.4" hidden="1" x14ac:dyDescent="0.3">
      <c r="A92" t="str">
        <f t="shared" si="4"/>
        <v>G</v>
      </c>
      <c r="C92">
        <f t="shared" si="5"/>
        <v>682013155.74900007</v>
      </c>
      <c r="D92" s="14" t="s">
        <v>71</v>
      </c>
      <c r="E92" t="s">
        <v>72</v>
      </c>
      <c r="F92">
        <f t="shared" si="6"/>
        <v>180168900</v>
      </c>
      <c r="G92">
        <v>31</v>
      </c>
      <c r="H92" s="16">
        <v>5811.9</v>
      </c>
      <c r="I92" s="15">
        <v>33069</v>
      </c>
      <c r="J92" s="15" t="str">
        <f t="shared" si="7"/>
        <v>1990</v>
      </c>
      <c r="K92">
        <v>7</v>
      </c>
      <c r="L92" t="s">
        <v>80</v>
      </c>
      <c r="M92" t="s">
        <v>74</v>
      </c>
    </row>
    <row r="93" spans="1:13" ht="14.4" hidden="1" x14ac:dyDescent="0.3">
      <c r="A93" t="str">
        <f t="shared" si="4"/>
        <v>G</v>
      </c>
      <c r="C93">
        <f t="shared" si="5"/>
        <v>687950949.875</v>
      </c>
      <c r="D93" s="14" t="s">
        <v>71</v>
      </c>
      <c r="E93" t="s">
        <v>72</v>
      </c>
      <c r="F93">
        <f t="shared" si="6"/>
        <v>181737500</v>
      </c>
      <c r="G93">
        <v>31</v>
      </c>
      <c r="H93" s="16">
        <v>5862.5</v>
      </c>
      <c r="I93" s="15">
        <v>33100</v>
      </c>
      <c r="J93" s="15" t="str">
        <f t="shared" si="7"/>
        <v>1990</v>
      </c>
      <c r="K93">
        <v>8</v>
      </c>
      <c r="L93" t="s">
        <v>81</v>
      </c>
      <c r="M93" t="s">
        <v>74</v>
      </c>
    </row>
    <row r="94" spans="1:13" ht="14.4" hidden="1" x14ac:dyDescent="0.3">
      <c r="A94" t="str">
        <f t="shared" si="4"/>
        <v>G</v>
      </c>
      <c r="C94">
        <f t="shared" si="5"/>
        <v>619107590.91000009</v>
      </c>
      <c r="D94" s="14" t="s">
        <v>71</v>
      </c>
      <c r="E94" t="s">
        <v>72</v>
      </c>
      <c r="F94">
        <f t="shared" si="6"/>
        <v>163551000</v>
      </c>
      <c r="G94">
        <v>30</v>
      </c>
      <c r="H94" s="16">
        <v>5451.7</v>
      </c>
      <c r="I94" s="15">
        <v>33131</v>
      </c>
      <c r="J94" s="15" t="str">
        <f t="shared" si="7"/>
        <v>1990</v>
      </c>
      <c r="K94">
        <v>9</v>
      </c>
      <c r="L94" t="s">
        <v>82</v>
      </c>
      <c r="M94" t="s">
        <v>74</v>
      </c>
    </row>
    <row r="95" spans="1:13" ht="14.4" hidden="1" x14ac:dyDescent="0.3">
      <c r="A95" t="str">
        <f t="shared" si="4"/>
        <v>G</v>
      </c>
      <c r="C95">
        <f t="shared" si="5"/>
        <v>660268625.08600008</v>
      </c>
      <c r="D95" s="14" t="s">
        <v>71</v>
      </c>
      <c r="E95" t="s">
        <v>72</v>
      </c>
      <c r="F95">
        <f t="shared" si="6"/>
        <v>174424600</v>
      </c>
      <c r="G95">
        <v>31</v>
      </c>
      <c r="H95" s="16">
        <v>5626.6</v>
      </c>
      <c r="I95" s="15">
        <v>33161</v>
      </c>
      <c r="J95" s="15" t="str">
        <f t="shared" si="7"/>
        <v>1990</v>
      </c>
      <c r="K95">
        <v>10</v>
      </c>
      <c r="L95" t="s">
        <v>83</v>
      </c>
      <c r="M95" t="s">
        <v>74</v>
      </c>
    </row>
    <row r="96" spans="1:13" ht="14.4" hidden="1" x14ac:dyDescent="0.3">
      <c r="A96" t="str">
        <f t="shared" si="4"/>
        <v>G</v>
      </c>
      <c r="C96">
        <f t="shared" si="5"/>
        <v>626296084.5</v>
      </c>
      <c r="D96" s="14" t="s">
        <v>71</v>
      </c>
      <c r="E96" t="s">
        <v>72</v>
      </c>
      <c r="F96">
        <f t="shared" si="6"/>
        <v>165450000</v>
      </c>
      <c r="G96">
        <v>30</v>
      </c>
      <c r="H96" s="16">
        <v>5515</v>
      </c>
      <c r="I96" s="15">
        <v>33192</v>
      </c>
      <c r="J96" s="15" t="str">
        <f t="shared" si="7"/>
        <v>1990</v>
      </c>
      <c r="K96">
        <v>11</v>
      </c>
      <c r="L96" t="s">
        <v>84</v>
      </c>
      <c r="M96" t="s">
        <v>74</v>
      </c>
    </row>
    <row r="97" spans="1:13" ht="14.4" hidden="1" x14ac:dyDescent="0.3">
      <c r="A97" t="str">
        <f t="shared" si="4"/>
        <v>G</v>
      </c>
      <c r="C97">
        <f t="shared" si="5"/>
        <v>608870328.10600007</v>
      </c>
      <c r="D97" s="14" t="s">
        <v>71</v>
      </c>
      <c r="E97" t="s">
        <v>72</v>
      </c>
      <c r="F97">
        <f t="shared" si="6"/>
        <v>160846600</v>
      </c>
      <c r="G97">
        <v>31</v>
      </c>
      <c r="H97" s="16">
        <v>5188.6000000000004</v>
      </c>
      <c r="I97" s="15">
        <v>33222</v>
      </c>
      <c r="J97" s="15" t="str">
        <f t="shared" si="7"/>
        <v>1990</v>
      </c>
      <c r="K97">
        <v>12</v>
      </c>
      <c r="L97" t="s">
        <v>85</v>
      </c>
      <c r="M97" t="s">
        <v>74</v>
      </c>
    </row>
    <row r="98" spans="1:13" ht="14.4" hidden="1" x14ac:dyDescent="0.3">
      <c r="A98" t="str">
        <f t="shared" si="4"/>
        <v>G</v>
      </c>
      <c r="C98">
        <f t="shared" si="5"/>
        <v>582267602.24900007</v>
      </c>
      <c r="D98" s="14" t="s">
        <v>71</v>
      </c>
      <c r="E98" t="s">
        <v>72</v>
      </c>
      <c r="F98">
        <f t="shared" si="6"/>
        <v>153818900</v>
      </c>
      <c r="G98">
        <v>31</v>
      </c>
      <c r="H98" s="16">
        <v>4961.8999999999996</v>
      </c>
      <c r="I98" s="15">
        <v>33253</v>
      </c>
      <c r="J98" s="15" t="str">
        <f t="shared" si="7"/>
        <v>1991</v>
      </c>
      <c r="K98">
        <v>1</v>
      </c>
      <c r="L98" t="s">
        <v>73</v>
      </c>
      <c r="M98" t="s">
        <v>74</v>
      </c>
    </row>
    <row r="99" spans="1:13" ht="14.4" hidden="1" x14ac:dyDescent="0.3">
      <c r="A99" t="str">
        <f t="shared" si="4"/>
        <v>G</v>
      </c>
      <c r="C99">
        <f t="shared" si="5"/>
        <v>543068546.07599998</v>
      </c>
      <c r="D99" s="14" t="s">
        <v>71</v>
      </c>
      <c r="E99" t="s">
        <v>72</v>
      </c>
      <c r="F99">
        <f t="shared" si="6"/>
        <v>143463600</v>
      </c>
      <c r="G99">
        <v>28</v>
      </c>
      <c r="H99" s="16">
        <v>5123.7</v>
      </c>
      <c r="I99" s="15">
        <v>33284</v>
      </c>
      <c r="J99" s="15" t="str">
        <f t="shared" si="7"/>
        <v>1991</v>
      </c>
      <c r="K99">
        <v>2</v>
      </c>
      <c r="L99" t="s">
        <v>75</v>
      </c>
      <c r="M99" t="s">
        <v>74</v>
      </c>
    </row>
    <row r="100" spans="1:13" ht="14.4" hidden="1" x14ac:dyDescent="0.3">
      <c r="A100" t="str">
        <f t="shared" si="4"/>
        <v>G</v>
      </c>
      <c r="C100">
        <f t="shared" si="5"/>
        <v>637268473.926</v>
      </c>
      <c r="D100" s="14" t="s">
        <v>71</v>
      </c>
      <c r="E100" t="s">
        <v>72</v>
      </c>
      <c r="F100">
        <f t="shared" si="6"/>
        <v>168348600</v>
      </c>
      <c r="G100">
        <v>31</v>
      </c>
      <c r="H100" s="16">
        <v>5430.6</v>
      </c>
      <c r="I100" s="15">
        <v>33312</v>
      </c>
      <c r="J100" s="15" t="str">
        <f t="shared" si="7"/>
        <v>1991</v>
      </c>
      <c r="K100">
        <v>3</v>
      </c>
      <c r="L100" t="s">
        <v>76</v>
      </c>
      <c r="M100" t="s">
        <v>74</v>
      </c>
    </row>
    <row r="101" spans="1:13" ht="14.4" hidden="1" x14ac:dyDescent="0.3">
      <c r="A101" t="str">
        <f t="shared" si="4"/>
        <v>G</v>
      </c>
      <c r="C101">
        <f t="shared" si="5"/>
        <v>647543590.83000004</v>
      </c>
      <c r="D101" s="14" t="s">
        <v>71</v>
      </c>
      <c r="E101" t="s">
        <v>72</v>
      </c>
      <c r="F101">
        <f t="shared" si="6"/>
        <v>171063000</v>
      </c>
      <c r="G101">
        <v>30</v>
      </c>
      <c r="H101" s="16">
        <v>5702.1</v>
      </c>
      <c r="I101" s="15">
        <v>33343</v>
      </c>
      <c r="J101" s="15" t="str">
        <f t="shared" si="7"/>
        <v>1991</v>
      </c>
      <c r="K101">
        <v>4</v>
      </c>
      <c r="L101" t="s">
        <v>77</v>
      </c>
      <c r="M101" t="s">
        <v>74</v>
      </c>
    </row>
    <row r="102" spans="1:13" ht="14.4" hidden="1" x14ac:dyDescent="0.3">
      <c r="A102" t="str">
        <f t="shared" si="4"/>
        <v>G</v>
      </c>
      <c r="C102">
        <f t="shared" si="5"/>
        <v>686589716.43900001</v>
      </c>
      <c r="D102" s="14" t="s">
        <v>71</v>
      </c>
      <c r="E102" t="s">
        <v>72</v>
      </c>
      <c r="F102">
        <f t="shared" si="6"/>
        <v>181377900</v>
      </c>
      <c r="G102">
        <v>31</v>
      </c>
      <c r="H102" s="16">
        <v>5850.9</v>
      </c>
      <c r="I102" s="15">
        <v>33373</v>
      </c>
      <c r="J102" s="15" t="str">
        <f t="shared" si="7"/>
        <v>1991</v>
      </c>
      <c r="K102">
        <v>5</v>
      </c>
      <c r="L102" t="s">
        <v>78</v>
      </c>
      <c r="M102" t="s">
        <v>74</v>
      </c>
    </row>
    <row r="103" spans="1:13" ht="14.4" hidden="1" x14ac:dyDescent="0.3">
      <c r="A103" t="str">
        <f t="shared" si="4"/>
        <v>G</v>
      </c>
      <c r="C103">
        <f t="shared" si="5"/>
        <v>659058808.05000007</v>
      </c>
      <c r="D103" s="14" t="s">
        <v>71</v>
      </c>
      <c r="E103" t="s">
        <v>72</v>
      </c>
      <c r="F103">
        <f t="shared" si="6"/>
        <v>174105000</v>
      </c>
      <c r="G103">
        <v>30</v>
      </c>
      <c r="H103" s="16">
        <v>5803.5</v>
      </c>
      <c r="I103" s="15">
        <v>33404</v>
      </c>
      <c r="J103" s="15" t="str">
        <f t="shared" si="7"/>
        <v>1991</v>
      </c>
      <c r="K103">
        <v>6</v>
      </c>
      <c r="L103" t="s">
        <v>79</v>
      </c>
      <c r="M103" t="s">
        <v>74</v>
      </c>
    </row>
    <row r="104" spans="1:13" ht="14.4" hidden="1" x14ac:dyDescent="0.3">
      <c r="A104" t="str">
        <f t="shared" si="4"/>
        <v>G</v>
      </c>
      <c r="C104">
        <f t="shared" si="5"/>
        <v>678152416.09000003</v>
      </c>
      <c r="D104" s="14" t="s">
        <v>71</v>
      </c>
      <c r="E104" t="s">
        <v>72</v>
      </c>
      <c r="F104">
        <f t="shared" si="6"/>
        <v>179149000</v>
      </c>
      <c r="G104">
        <v>31</v>
      </c>
      <c r="H104" s="16">
        <v>5779</v>
      </c>
      <c r="I104" s="15">
        <v>33434</v>
      </c>
      <c r="J104" s="15" t="str">
        <f t="shared" si="7"/>
        <v>1991</v>
      </c>
      <c r="K104">
        <v>7</v>
      </c>
      <c r="L104" t="s">
        <v>80</v>
      </c>
      <c r="M104" t="s">
        <v>74</v>
      </c>
    </row>
    <row r="105" spans="1:13" ht="14.4" hidden="1" x14ac:dyDescent="0.3">
      <c r="A105" t="str">
        <f t="shared" si="4"/>
        <v>G</v>
      </c>
      <c r="C105">
        <f t="shared" si="5"/>
        <v>681074374.06900001</v>
      </c>
      <c r="D105" s="14" t="s">
        <v>71</v>
      </c>
      <c r="E105" t="s">
        <v>72</v>
      </c>
      <c r="F105">
        <f t="shared" si="6"/>
        <v>179920900</v>
      </c>
      <c r="G105">
        <v>31</v>
      </c>
      <c r="H105" s="16">
        <v>5803.9</v>
      </c>
      <c r="I105" s="15">
        <v>33465</v>
      </c>
      <c r="J105" s="15" t="str">
        <f t="shared" si="7"/>
        <v>1991</v>
      </c>
      <c r="K105">
        <v>8</v>
      </c>
      <c r="L105" t="s">
        <v>81</v>
      </c>
      <c r="M105" t="s">
        <v>74</v>
      </c>
    </row>
    <row r="106" spans="1:13" ht="14.4" hidden="1" x14ac:dyDescent="0.3">
      <c r="A106" t="str">
        <f t="shared" si="4"/>
        <v>G</v>
      </c>
      <c r="C106">
        <f t="shared" si="5"/>
        <v>620606613.26999998</v>
      </c>
      <c r="D106" s="14" t="s">
        <v>71</v>
      </c>
      <c r="E106" t="s">
        <v>72</v>
      </c>
      <c r="F106">
        <f t="shared" si="6"/>
        <v>163947000</v>
      </c>
      <c r="G106">
        <v>30</v>
      </c>
      <c r="H106" s="16">
        <v>5464.9</v>
      </c>
      <c r="I106" s="15">
        <v>33496</v>
      </c>
      <c r="J106" s="15" t="str">
        <f t="shared" si="7"/>
        <v>1991</v>
      </c>
      <c r="K106">
        <v>9</v>
      </c>
      <c r="L106" t="s">
        <v>82</v>
      </c>
      <c r="M106" t="s">
        <v>74</v>
      </c>
    </row>
    <row r="107" spans="1:13" ht="14.4" hidden="1" x14ac:dyDescent="0.3">
      <c r="A107" t="str">
        <f t="shared" si="4"/>
        <v>G</v>
      </c>
      <c r="C107">
        <f t="shared" si="5"/>
        <v>666405910.31900001</v>
      </c>
      <c r="D107" s="14" t="s">
        <v>71</v>
      </c>
      <c r="E107" t="s">
        <v>72</v>
      </c>
      <c r="F107">
        <f t="shared" si="6"/>
        <v>176045900</v>
      </c>
      <c r="G107">
        <v>31</v>
      </c>
      <c r="H107" s="16">
        <v>5678.9</v>
      </c>
      <c r="I107" s="15">
        <v>33526</v>
      </c>
      <c r="J107" s="15" t="str">
        <f t="shared" si="7"/>
        <v>1991</v>
      </c>
      <c r="K107">
        <v>10</v>
      </c>
      <c r="L107" t="s">
        <v>83</v>
      </c>
      <c r="M107" t="s">
        <v>74</v>
      </c>
    </row>
    <row r="108" spans="1:13" ht="14.4" hidden="1" x14ac:dyDescent="0.3">
      <c r="A108" t="str">
        <f t="shared" si="4"/>
        <v>G</v>
      </c>
      <c r="C108">
        <f t="shared" si="5"/>
        <v>609432082.95000005</v>
      </c>
      <c r="D108" s="14" t="s">
        <v>71</v>
      </c>
      <c r="E108" t="s">
        <v>72</v>
      </c>
      <c r="F108">
        <f t="shared" si="6"/>
        <v>160995000</v>
      </c>
      <c r="G108">
        <v>30</v>
      </c>
      <c r="H108" s="16">
        <v>5366.5</v>
      </c>
      <c r="I108" s="15">
        <v>33557</v>
      </c>
      <c r="J108" s="15" t="str">
        <f t="shared" si="7"/>
        <v>1991</v>
      </c>
      <c r="K108">
        <v>11</v>
      </c>
      <c r="L108" t="s">
        <v>84</v>
      </c>
      <c r="M108" t="s">
        <v>74</v>
      </c>
    </row>
    <row r="109" spans="1:13" ht="14.4" hidden="1" x14ac:dyDescent="0.3">
      <c r="A109" t="str">
        <f t="shared" si="4"/>
        <v>G</v>
      </c>
      <c r="C109">
        <f t="shared" si="5"/>
        <v>644344540.83899999</v>
      </c>
      <c r="D109" s="14" t="s">
        <v>71</v>
      </c>
      <c r="E109" t="s">
        <v>72</v>
      </c>
      <c r="F109">
        <f t="shared" si="6"/>
        <v>170217900</v>
      </c>
      <c r="G109">
        <v>31</v>
      </c>
      <c r="H109" s="16">
        <v>5490.9</v>
      </c>
      <c r="I109" s="15">
        <v>33587</v>
      </c>
      <c r="J109" s="15" t="str">
        <f t="shared" si="7"/>
        <v>1991</v>
      </c>
      <c r="K109">
        <v>12</v>
      </c>
      <c r="L109" t="s">
        <v>85</v>
      </c>
      <c r="M109" t="s">
        <v>74</v>
      </c>
    </row>
    <row r="110" spans="1:13" ht="14.4" hidden="1" x14ac:dyDescent="0.3">
      <c r="A110" t="str">
        <f t="shared" si="4"/>
        <v>G</v>
      </c>
      <c r="C110">
        <f t="shared" si="5"/>
        <v>612601985.28400004</v>
      </c>
      <c r="D110" s="14" t="s">
        <v>71</v>
      </c>
      <c r="E110" t="s">
        <v>72</v>
      </c>
      <c r="F110">
        <f t="shared" si="6"/>
        <v>161832400</v>
      </c>
      <c r="G110">
        <v>31</v>
      </c>
      <c r="H110" s="16">
        <v>5220.3999999999996</v>
      </c>
      <c r="I110" s="15">
        <v>33618</v>
      </c>
      <c r="J110" s="15" t="str">
        <f t="shared" si="7"/>
        <v>1992</v>
      </c>
      <c r="K110">
        <v>1</v>
      </c>
      <c r="L110" t="s">
        <v>73</v>
      </c>
      <c r="M110" t="s">
        <v>74</v>
      </c>
    </row>
    <row r="111" spans="1:13" ht="14.4" hidden="1" x14ac:dyDescent="0.3">
      <c r="A111" t="str">
        <f t="shared" si="4"/>
        <v>G</v>
      </c>
      <c r="C111">
        <f t="shared" si="5"/>
        <v>566547551.60099995</v>
      </c>
      <c r="D111" s="14" t="s">
        <v>71</v>
      </c>
      <c r="E111" t="s">
        <v>72</v>
      </c>
      <c r="F111">
        <f t="shared" si="6"/>
        <v>149666099.99999997</v>
      </c>
      <c r="G111">
        <v>29</v>
      </c>
      <c r="H111" s="16">
        <v>5160.8999999999996</v>
      </c>
      <c r="I111" s="15">
        <v>33649</v>
      </c>
      <c r="J111" s="15" t="str">
        <f t="shared" si="7"/>
        <v>1992</v>
      </c>
      <c r="K111">
        <v>2</v>
      </c>
      <c r="L111" t="s">
        <v>75</v>
      </c>
      <c r="M111" t="s">
        <v>74</v>
      </c>
    </row>
    <row r="112" spans="1:13" ht="14.4" hidden="1" x14ac:dyDescent="0.3">
      <c r="A112" t="str">
        <f t="shared" si="4"/>
        <v>G</v>
      </c>
      <c r="C112">
        <f t="shared" si="5"/>
        <v>623796956.8180002</v>
      </c>
      <c r="D112" s="14" t="s">
        <v>71</v>
      </c>
      <c r="E112" t="s">
        <v>72</v>
      </c>
      <c r="F112">
        <f t="shared" si="6"/>
        <v>164789800.00000003</v>
      </c>
      <c r="G112">
        <v>31</v>
      </c>
      <c r="H112" s="16">
        <v>5315.8</v>
      </c>
      <c r="I112" s="15">
        <v>33678</v>
      </c>
      <c r="J112" s="15" t="str">
        <f t="shared" si="7"/>
        <v>1992</v>
      </c>
      <c r="K112">
        <v>3</v>
      </c>
      <c r="L112" t="s">
        <v>76</v>
      </c>
      <c r="M112" t="s">
        <v>74</v>
      </c>
    </row>
    <row r="113" spans="1:13" ht="14.4" hidden="1" x14ac:dyDescent="0.3">
      <c r="A113" t="str">
        <f t="shared" si="4"/>
        <v>G</v>
      </c>
      <c r="C113">
        <f t="shared" si="5"/>
        <v>618891822.54000008</v>
      </c>
      <c r="D113" s="14" t="s">
        <v>71</v>
      </c>
      <c r="E113" t="s">
        <v>72</v>
      </c>
      <c r="F113">
        <f t="shared" si="6"/>
        <v>163494000</v>
      </c>
      <c r="G113">
        <v>30</v>
      </c>
      <c r="H113" s="16">
        <v>5449.8</v>
      </c>
      <c r="I113" s="15">
        <v>33709</v>
      </c>
      <c r="J113" s="15" t="str">
        <f t="shared" si="7"/>
        <v>1992</v>
      </c>
      <c r="K113">
        <v>4</v>
      </c>
      <c r="L113" t="s">
        <v>77</v>
      </c>
      <c r="M113" t="s">
        <v>74</v>
      </c>
    </row>
    <row r="114" spans="1:13" ht="14.4" hidden="1" x14ac:dyDescent="0.3">
      <c r="A114" t="str">
        <f t="shared" si="4"/>
        <v>G</v>
      </c>
      <c r="C114">
        <f t="shared" si="5"/>
        <v>625005638.23100007</v>
      </c>
      <c r="D114" s="14" t="s">
        <v>71</v>
      </c>
      <c r="E114" t="s">
        <v>72</v>
      </c>
      <c r="F114">
        <f t="shared" si="6"/>
        <v>165109100</v>
      </c>
      <c r="G114">
        <v>31</v>
      </c>
      <c r="H114" s="16">
        <v>5326.1</v>
      </c>
      <c r="I114" s="15">
        <v>33739</v>
      </c>
      <c r="J114" s="15" t="str">
        <f t="shared" si="7"/>
        <v>1992</v>
      </c>
      <c r="K114">
        <v>5</v>
      </c>
      <c r="L114" t="s">
        <v>78</v>
      </c>
      <c r="M114" t="s">
        <v>74</v>
      </c>
    </row>
    <row r="115" spans="1:13" ht="14.4" hidden="1" x14ac:dyDescent="0.3">
      <c r="A115" t="str">
        <f t="shared" si="4"/>
        <v>G</v>
      </c>
      <c r="C115">
        <f t="shared" si="5"/>
        <v>614144918.39999998</v>
      </c>
      <c r="D115" s="14" t="s">
        <v>71</v>
      </c>
      <c r="E115" t="s">
        <v>72</v>
      </c>
      <c r="F115">
        <f t="shared" si="6"/>
        <v>162240000</v>
      </c>
      <c r="G115">
        <v>30</v>
      </c>
      <c r="H115" s="16">
        <v>5408</v>
      </c>
      <c r="I115" s="15">
        <v>33770</v>
      </c>
      <c r="J115" s="15" t="str">
        <f t="shared" si="7"/>
        <v>1992</v>
      </c>
      <c r="K115">
        <v>6</v>
      </c>
      <c r="L115" t="s">
        <v>79</v>
      </c>
      <c r="M115" t="s">
        <v>74</v>
      </c>
    </row>
    <row r="116" spans="1:13" ht="14.4" hidden="1" x14ac:dyDescent="0.3">
      <c r="A116" t="str">
        <f t="shared" si="4"/>
        <v>G</v>
      </c>
      <c r="C116">
        <f t="shared" si="5"/>
        <v>652746636.875</v>
      </c>
      <c r="D116" s="14" t="s">
        <v>71</v>
      </c>
      <c r="E116" t="s">
        <v>72</v>
      </c>
      <c r="F116">
        <f t="shared" si="6"/>
        <v>172437500</v>
      </c>
      <c r="G116">
        <v>31</v>
      </c>
      <c r="H116" s="16">
        <v>5562.5</v>
      </c>
      <c r="I116" s="15">
        <v>33800</v>
      </c>
      <c r="J116" s="15" t="str">
        <f t="shared" si="7"/>
        <v>1992</v>
      </c>
      <c r="K116">
        <v>7</v>
      </c>
      <c r="L116" t="s">
        <v>80</v>
      </c>
      <c r="M116" t="s">
        <v>74</v>
      </c>
    </row>
    <row r="117" spans="1:13" ht="14.4" hidden="1" x14ac:dyDescent="0.3">
      <c r="A117" t="str">
        <f t="shared" si="4"/>
        <v>G</v>
      </c>
      <c r="C117">
        <f t="shared" si="5"/>
        <v>630755676.02100003</v>
      </c>
      <c r="D117" s="14" t="s">
        <v>71</v>
      </c>
      <c r="E117" t="s">
        <v>72</v>
      </c>
      <c r="F117">
        <f t="shared" si="6"/>
        <v>166628100</v>
      </c>
      <c r="G117">
        <v>31</v>
      </c>
      <c r="H117" s="16">
        <v>5375.1</v>
      </c>
      <c r="I117" s="15">
        <v>33831</v>
      </c>
      <c r="J117" s="15" t="str">
        <f t="shared" si="7"/>
        <v>1992</v>
      </c>
      <c r="K117">
        <v>8</v>
      </c>
      <c r="L117" t="s">
        <v>81</v>
      </c>
      <c r="M117" t="s">
        <v>74</v>
      </c>
    </row>
    <row r="118" spans="1:13" ht="14.4" hidden="1" x14ac:dyDescent="0.3">
      <c r="A118" t="str">
        <f t="shared" si="4"/>
        <v>G</v>
      </c>
      <c r="C118">
        <f t="shared" si="5"/>
        <v>602186808.21000004</v>
      </c>
      <c r="D118" s="14" t="s">
        <v>71</v>
      </c>
      <c r="E118" t="s">
        <v>72</v>
      </c>
      <c r="F118">
        <f t="shared" si="6"/>
        <v>159081000</v>
      </c>
      <c r="G118">
        <v>30</v>
      </c>
      <c r="H118" s="16">
        <v>5302.7</v>
      </c>
      <c r="I118" s="15">
        <v>33862</v>
      </c>
      <c r="J118" s="15" t="str">
        <f t="shared" si="7"/>
        <v>1992</v>
      </c>
      <c r="K118">
        <v>9</v>
      </c>
      <c r="L118" t="s">
        <v>82</v>
      </c>
      <c r="M118" t="s">
        <v>74</v>
      </c>
    </row>
    <row r="119" spans="1:13" ht="14.4" hidden="1" x14ac:dyDescent="0.3">
      <c r="A119" t="str">
        <f t="shared" si="4"/>
        <v>G</v>
      </c>
      <c r="C119">
        <f t="shared" si="5"/>
        <v>629218421.01999998</v>
      </c>
      <c r="D119" s="14" t="s">
        <v>71</v>
      </c>
      <c r="E119" t="s">
        <v>72</v>
      </c>
      <c r="F119">
        <f t="shared" si="6"/>
        <v>166222000</v>
      </c>
      <c r="G119">
        <v>31</v>
      </c>
      <c r="H119" s="16">
        <v>5362</v>
      </c>
      <c r="I119" s="15">
        <v>33892</v>
      </c>
      <c r="J119" s="15" t="str">
        <f t="shared" si="7"/>
        <v>1992</v>
      </c>
      <c r="K119">
        <v>10</v>
      </c>
      <c r="L119" t="s">
        <v>83</v>
      </c>
      <c r="M119" t="s">
        <v>74</v>
      </c>
    </row>
    <row r="120" spans="1:13" ht="14.4" hidden="1" x14ac:dyDescent="0.3">
      <c r="A120" t="str">
        <f t="shared" si="4"/>
        <v>G</v>
      </c>
      <c r="C120">
        <f t="shared" si="5"/>
        <v>585197888.13</v>
      </c>
      <c r="D120" s="14" t="s">
        <v>71</v>
      </c>
      <c r="E120" t="s">
        <v>72</v>
      </c>
      <c r="F120">
        <f t="shared" si="6"/>
        <v>154593000</v>
      </c>
      <c r="G120">
        <v>30</v>
      </c>
      <c r="H120" s="16">
        <v>5153.1000000000004</v>
      </c>
      <c r="I120" s="15">
        <v>33923</v>
      </c>
      <c r="J120" s="15" t="str">
        <f t="shared" si="7"/>
        <v>1992</v>
      </c>
      <c r="K120">
        <v>11</v>
      </c>
      <c r="L120" t="s">
        <v>84</v>
      </c>
      <c r="M120" t="s">
        <v>74</v>
      </c>
    </row>
    <row r="121" spans="1:13" ht="14.4" hidden="1" x14ac:dyDescent="0.3">
      <c r="A121" t="str">
        <f t="shared" si="4"/>
        <v>G</v>
      </c>
      <c r="C121">
        <f t="shared" si="5"/>
        <v>613294336.77300012</v>
      </c>
      <c r="D121" s="14" t="s">
        <v>71</v>
      </c>
      <c r="E121" t="s">
        <v>72</v>
      </c>
      <c r="F121">
        <f t="shared" si="6"/>
        <v>162015300.00000003</v>
      </c>
      <c r="G121">
        <v>31</v>
      </c>
      <c r="H121" s="16">
        <v>5226.3</v>
      </c>
      <c r="I121" s="15">
        <v>33953</v>
      </c>
      <c r="J121" s="15" t="str">
        <f t="shared" si="7"/>
        <v>1992</v>
      </c>
      <c r="K121">
        <v>12</v>
      </c>
      <c r="L121" t="s">
        <v>85</v>
      </c>
      <c r="M121" t="s">
        <v>74</v>
      </c>
    </row>
    <row r="122" spans="1:13" ht="14.4" hidden="1" x14ac:dyDescent="0.3">
      <c r="A122" t="str">
        <f t="shared" si="4"/>
        <v>G</v>
      </c>
      <c r="C122">
        <f t="shared" si="5"/>
        <v>584872721.41100001</v>
      </c>
      <c r="D122" s="14" t="s">
        <v>71</v>
      </c>
      <c r="E122" t="s">
        <v>72</v>
      </c>
      <c r="F122">
        <f t="shared" si="6"/>
        <v>154507100</v>
      </c>
      <c r="G122">
        <v>31</v>
      </c>
      <c r="H122" s="16">
        <v>4984.1000000000004</v>
      </c>
      <c r="I122" s="15">
        <v>33984</v>
      </c>
      <c r="J122" s="15" t="str">
        <f t="shared" si="7"/>
        <v>1993</v>
      </c>
      <c r="K122">
        <v>1</v>
      </c>
      <c r="L122" t="s">
        <v>73</v>
      </c>
      <c r="M122" t="s">
        <v>74</v>
      </c>
    </row>
    <row r="123" spans="1:13" ht="14.4" hidden="1" x14ac:dyDescent="0.3">
      <c r="A123" t="str">
        <f t="shared" si="4"/>
        <v>G</v>
      </c>
      <c r="C123">
        <f t="shared" si="5"/>
        <v>558755285.11600006</v>
      </c>
      <c r="D123" s="14" t="s">
        <v>71</v>
      </c>
      <c r="E123" t="s">
        <v>72</v>
      </c>
      <c r="F123">
        <f t="shared" si="6"/>
        <v>147607600</v>
      </c>
      <c r="G123">
        <v>28</v>
      </c>
      <c r="H123" s="16">
        <v>5271.7</v>
      </c>
      <c r="I123" s="15">
        <v>34015</v>
      </c>
      <c r="J123" s="15" t="str">
        <f t="shared" si="7"/>
        <v>1993</v>
      </c>
      <c r="K123">
        <v>2</v>
      </c>
      <c r="L123" t="s">
        <v>75</v>
      </c>
      <c r="M123" t="s">
        <v>74</v>
      </c>
    </row>
    <row r="124" spans="1:13" ht="14.4" hidden="1" x14ac:dyDescent="0.3">
      <c r="A124" t="str">
        <f t="shared" si="4"/>
        <v>G</v>
      </c>
      <c r="C124">
        <f t="shared" si="5"/>
        <v>639040424.34699988</v>
      </c>
      <c r="D124" s="14" t="s">
        <v>71</v>
      </c>
      <c r="E124" t="s">
        <v>72</v>
      </c>
      <c r="F124">
        <f t="shared" si="6"/>
        <v>168816699.99999997</v>
      </c>
      <c r="G124">
        <v>31</v>
      </c>
      <c r="H124" s="16">
        <v>5445.7</v>
      </c>
      <c r="I124" s="15">
        <v>34043</v>
      </c>
      <c r="J124" s="15" t="str">
        <f t="shared" si="7"/>
        <v>1993</v>
      </c>
      <c r="K124">
        <v>3</v>
      </c>
      <c r="L124" t="s">
        <v>76</v>
      </c>
      <c r="M124" t="s">
        <v>74</v>
      </c>
    </row>
    <row r="125" spans="1:13" ht="14.4" hidden="1" x14ac:dyDescent="0.3">
      <c r="A125" t="str">
        <f t="shared" si="4"/>
        <v>G</v>
      </c>
      <c r="C125">
        <f t="shared" si="5"/>
        <v>660660036.48000002</v>
      </c>
      <c r="D125" s="14" t="s">
        <v>71</v>
      </c>
      <c r="E125" t="s">
        <v>72</v>
      </c>
      <c r="F125">
        <f t="shared" si="6"/>
        <v>174528000</v>
      </c>
      <c r="G125">
        <v>30</v>
      </c>
      <c r="H125" s="16">
        <v>5817.6</v>
      </c>
      <c r="I125" s="15">
        <v>34074</v>
      </c>
      <c r="J125" s="15" t="str">
        <f t="shared" si="7"/>
        <v>1993</v>
      </c>
      <c r="K125">
        <v>4</v>
      </c>
      <c r="L125" t="s">
        <v>77</v>
      </c>
      <c r="M125" t="s">
        <v>74</v>
      </c>
    </row>
    <row r="126" spans="1:13" ht="14.4" hidden="1" x14ac:dyDescent="0.3">
      <c r="A126" t="str">
        <f t="shared" si="4"/>
        <v>G</v>
      </c>
      <c r="C126">
        <f t="shared" si="5"/>
        <v>671123288.26100004</v>
      </c>
      <c r="D126" s="14" t="s">
        <v>71</v>
      </c>
      <c r="E126" t="s">
        <v>72</v>
      </c>
      <c r="F126">
        <f t="shared" si="6"/>
        <v>177292100</v>
      </c>
      <c r="G126">
        <v>31</v>
      </c>
      <c r="H126" s="16">
        <v>5719.1</v>
      </c>
      <c r="I126" s="15">
        <v>34104</v>
      </c>
      <c r="J126" s="15" t="str">
        <f t="shared" si="7"/>
        <v>1993</v>
      </c>
      <c r="K126">
        <v>5</v>
      </c>
      <c r="L126" t="s">
        <v>78</v>
      </c>
      <c r="M126" t="s">
        <v>74</v>
      </c>
    </row>
    <row r="127" spans="1:13" ht="14.4" hidden="1" x14ac:dyDescent="0.3">
      <c r="A127" t="str">
        <f t="shared" si="4"/>
        <v>G</v>
      </c>
      <c r="C127">
        <f t="shared" si="5"/>
        <v>635153943.89999998</v>
      </c>
      <c r="D127" s="14" t="s">
        <v>71</v>
      </c>
      <c r="E127" t="s">
        <v>72</v>
      </c>
      <c r="F127">
        <f t="shared" si="6"/>
        <v>167790000</v>
      </c>
      <c r="G127">
        <v>30</v>
      </c>
      <c r="H127" s="16">
        <v>5593</v>
      </c>
      <c r="I127" s="15">
        <v>34135</v>
      </c>
      <c r="J127" s="15" t="str">
        <f t="shared" si="7"/>
        <v>1993</v>
      </c>
      <c r="K127">
        <v>6</v>
      </c>
      <c r="L127" t="s">
        <v>79</v>
      </c>
      <c r="M127" t="s">
        <v>74</v>
      </c>
    </row>
    <row r="128" spans="1:13" ht="14.4" hidden="1" x14ac:dyDescent="0.3">
      <c r="A128" t="str">
        <f t="shared" si="4"/>
        <v>G</v>
      </c>
      <c r="C128">
        <f t="shared" si="5"/>
        <v>663002826.72899997</v>
      </c>
      <c r="D128" s="14" t="s">
        <v>71</v>
      </c>
      <c r="E128" t="s">
        <v>72</v>
      </c>
      <c r="F128">
        <f t="shared" si="6"/>
        <v>175146900</v>
      </c>
      <c r="G128">
        <v>31</v>
      </c>
      <c r="H128" s="16">
        <v>5649.9</v>
      </c>
      <c r="I128" s="15">
        <v>34165</v>
      </c>
      <c r="J128" s="15" t="str">
        <f t="shared" si="7"/>
        <v>1993</v>
      </c>
      <c r="K128">
        <v>7</v>
      </c>
      <c r="L128" t="s">
        <v>80</v>
      </c>
      <c r="M128" t="s">
        <v>74</v>
      </c>
    </row>
    <row r="129" spans="1:13" ht="14.4" hidden="1" x14ac:dyDescent="0.3">
      <c r="A129" t="str">
        <f t="shared" si="4"/>
        <v>G</v>
      </c>
      <c r="C129">
        <f t="shared" si="5"/>
        <v>652218572.18000007</v>
      </c>
      <c r="D129" s="14" t="s">
        <v>71</v>
      </c>
      <c r="E129" t="s">
        <v>72</v>
      </c>
      <c r="F129">
        <f t="shared" si="6"/>
        <v>172298000</v>
      </c>
      <c r="G129">
        <v>31</v>
      </c>
      <c r="H129" s="16">
        <v>5558</v>
      </c>
      <c r="I129" s="15">
        <v>34196</v>
      </c>
      <c r="J129" s="15" t="str">
        <f t="shared" si="7"/>
        <v>1993</v>
      </c>
      <c r="K129">
        <v>8</v>
      </c>
      <c r="L129" t="s">
        <v>81</v>
      </c>
      <c r="M129" t="s">
        <v>74</v>
      </c>
    </row>
    <row r="130" spans="1:13" ht="14.4" hidden="1" x14ac:dyDescent="0.3">
      <c r="A130" t="str">
        <f t="shared" ref="A130:A193" si="8">IF(M130="GASOLINE","G",IF(M130="PROPANE","CNG",IF(M130="DIESEL","D", "OUTRO")))</f>
        <v>G</v>
      </c>
      <c r="C130">
        <f t="shared" ref="C130:C193" si="9">3.78541*F130</f>
        <v>602913606.93000007</v>
      </c>
      <c r="D130" s="14" t="s">
        <v>71</v>
      </c>
      <c r="E130" t="s">
        <v>72</v>
      </c>
      <c r="F130">
        <f t="shared" ref="F130:F193" si="10">G130*H130*1000</f>
        <v>159273000</v>
      </c>
      <c r="G130">
        <v>30</v>
      </c>
      <c r="H130" s="16">
        <v>5309.1</v>
      </c>
      <c r="I130" s="15">
        <v>34227</v>
      </c>
      <c r="J130" s="15" t="str">
        <f t="shared" ref="J130:J193" si="11">TEXT(I130,"aaaa")</f>
        <v>1993</v>
      </c>
      <c r="K130">
        <v>9</v>
      </c>
      <c r="L130" t="s">
        <v>82</v>
      </c>
      <c r="M130" t="s">
        <v>74</v>
      </c>
    </row>
    <row r="131" spans="1:13" ht="14.4" hidden="1" x14ac:dyDescent="0.3">
      <c r="A131" t="str">
        <f t="shared" si="8"/>
        <v>G</v>
      </c>
      <c r="C131">
        <f t="shared" si="9"/>
        <v>630251080.86800015</v>
      </c>
      <c r="D131" s="14" t="s">
        <v>71</v>
      </c>
      <c r="E131" t="s">
        <v>72</v>
      </c>
      <c r="F131">
        <f t="shared" si="10"/>
        <v>166494800.00000003</v>
      </c>
      <c r="G131">
        <v>31</v>
      </c>
      <c r="H131" s="16">
        <v>5370.8</v>
      </c>
      <c r="I131" s="15">
        <v>34257</v>
      </c>
      <c r="J131" s="15" t="str">
        <f t="shared" si="11"/>
        <v>1993</v>
      </c>
      <c r="K131">
        <v>10</v>
      </c>
      <c r="L131" t="s">
        <v>83</v>
      </c>
      <c r="M131" t="s">
        <v>74</v>
      </c>
    </row>
    <row r="132" spans="1:13" ht="14.4" hidden="1" x14ac:dyDescent="0.3">
      <c r="A132" t="str">
        <f t="shared" si="8"/>
        <v>G</v>
      </c>
      <c r="C132">
        <f t="shared" si="9"/>
        <v>621503755.44000006</v>
      </c>
      <c r="D132" s="14" t="s">
        <v>71</v>
      </c>
      <c r="E132" t="s">
        <v>72</v>
      </c>
      <c r="F132">
        <f t="shared" si="10"/>
        <v>164184000</v>
      </c>
      <c r="G132">
        <v>30</v>
      </c>
      <c r="H132" s="16">
        <v>5472.8</v>
      </c>
      <c r="I132" s="15">
        <v>34288</v>
      </c>
      <c r="J132" s="15" t="str">
        <f t="shared" si="11"/>
        <v>1993</v>
      </c>
      <c r="K132">
        <v>11</v>
      </c>
      <c r="L132" t="s">
        <v>84</v>
      </c>
      <c r="M132" t="s">
        <v>74</v>
      </c>
    </row>
    <row r="133" spans="1:13" ht="14.4" hidden="1" x14ac:dyDescent="0.3">
      <c r="A133" t="str">
        <f t="shared" si="8"/>
        <v>G</v>
      </c>
      <c r="C133">
        <f t="shared" si="9"/>
        <v>635543462.58899999</v>
      </c>
      <c r="D133" s="14" t="s">
        <v>71</v>
      </c>
      <c r="E133" t="s">
        <v>72</v>
      </c>
      <c r="F133">
        <f t="shared" si="10"/>
        <v>167892900</v>
      </c>
      <c r="G133">
        <v>31</v>
      </c>
      <c r="H133" s="16">
        <v>5415.9</v>
      </c>
      <c r="I133" s="15">
        <v>34318</v>
      </c>
      <c r="J133" s="15" t="str">
        <f t="shared" si="11"/>
        <v>1993</v>
      </c>
      <c r="K133">
        <v>12</v>
      </c>
      <c r="L133" t="s">
        <v>85</v>
      </c>
      <c r="M133" t="s">
        <v>74</v>
      </c>
    </row>
    <row r="134" spans="1:13" ht="14.4" hidden="1" x14ac:dyDescent="0.3">
      <c r="A134" t="str">
        <f t="shared" si="8"/>
        <v>G</v>
      </c>
      <c r="C134">
        <f t="shared" si="9"/>
        <v>568514450.63699996</v>
      </c>
      <c r="D134" s="14" t="s">
        <v>71</v>
      </c>
      <c r="E134" t="s">
        <v>72</v>
      </c>
      <c r="F134">
        <f t="shared" si="10"/>
        <v>150185699.99999997</v>
      </c>
      <c r="G134">
        <v>31</v>
      </c>
      <c r="H134" s="16">
        <v>4844.7</v>
      </c>
      <c r="I134" s="15">
        <v>34349</v>
      </c>
      <c r="J134" s="15" t="str">
        <f t="shared" si="11"/>
        <v>1994</v>
      </c>
      <c r="K134">
        <v>1</v>
      </c>
      <c r="L134" t="s">
        <v>73</v>
      </c>
      <c r="M134" t="s">
        <v>74</v>
      </c>
    </row>
    <row r="135" spans="1:13" ht="14.4" hidden="1" x14ac:dyDescent="0.3">
      <c r="A135" t="str">
        <f t="shared" si="8"/>
        <v>G</v>
      </c>
      <c r="C135">
        <f t="shared" si="9"/>
        <v>524806214.07199991</v>
      </c>
      <c r="D135" s="14" t="s">
        <v>71</v>
      </c>
      <c r="E135" t="s">
        <v>72</v>
      </c>
      <c r="F135">
        <f t="shared" si="10"/>
        <v>138639199.99999997</v>
      </c>
      <c r="G135">
        <v>28</v>
      </c>
      <c r="H135" s="16">
        <v>4951.3999999999996</v>
      </c>
      <c r="I135" s="15">
        <v>34380</v>
      </c>
      <c r="J135" s="15" t="str">
        <f t="shared" si="11"/>
        <v>1994</v>
      </c>
      <c r="K135">
        <v>2</v>
      </c>
      <c r="L135" t="s">
        <v>75</v>
      </c>
      <c r="M135" t="s">
        <v>74</v>
      </c>
    </row>
    <row r="136" spans="1:13" ht="14.4" hidden="1" x14ac:dyDescent="0.3">
      <c r="A136" t="str">
        <f t="shared" si="8"/>
        <v>G</v>
      </c>
      <c r="C136">
        <f t="shared" si="9"/>
        <v>621062755.17500007</v>
      </c>
      <c r="D136" s="14" t="s">
        <v>71</v>
      </c>
      <c r="E136" t="s">
        <v>72</v>
      </c>
      <c r="F136">
        <f t="shared" si="10"/>
        <v>164067500</v>
      </c>
      <c r="G136">
        <v>31</v>
      </c>
      <c r="H136" s="16">
        <v>5292.5</v>
      </c>
      <c r="I136" s="15">
        <v>34408</v>
      </c>
      <c r="J136" s="15" t="str">
        <f t="shared" si="11"/>
        <v>1994</v>
      </c>
      <c r="K136">
        <v>3</v>
      </c>
      <c r="L136" t="s">
        <v>76</v>
      </c>
      <c r="M136" t="s">
        <v>74</v>
      </c>
    </row>
    <row r="137" spans="1:13" ht="14.4" hidden="1" x14ac:dyDescent="0.3">
      <c r="A137" t="str">
        <f t="shared" si="8"/>
        <v>G</v>
      </c>
      <c r="C137">
        <f t="shared" si="9"/>
        <v>622866503.04000008</v>
      </c>
      <c r="D137" s="14" t="s">
        <v>71</v>
      </c>
      <c r="E137" t="s">
        <v>72</v>
      </c>
      <c r="F137">
        <f t="shared" si="10"/>
        <v>164544000</v>
      </c>
      <c r="G137">
        <v>30</v>
      </c>
      <c r="H137" s="16">
        <v>5484.8</v>
      </c>
      <c r="I137" s="15">
        <v>34439</v>
      </c>
      <c r="J137" s="15" t="str">
        <f t="shared" si="11"/>
        <v>1994</v>
      </c>
      <c r="K137">
        <v>4</v>
      </c>
      <c r="L137" t="s">
        <v>77</v>
      </c>
      <c r="M137" t="s">
        <v>74</v>
      </c>
    </row>
    <row r="138" spans="1:13" ht="14.4" hidden="1" x14ac:dyDescent="0.3">
      <c r="A138" t="str">
        <f t="shared" si="8"/>
        <v>G</v>
      </c>
      <c r="C138">
        <f t="shared" si="9"/>
        <v>661324754.47600007</v>
      </c>
      <c r="D138" s="14" t="s">
        <v>71</v>
      </c>
      <c r="E138" t="s">
        <v>72</v>
      </c>
      <c r="F138">
        <f t="shared" si="10"/>
        <v>174703600</v>
      </c>
      <c r="G138">
        <v>31</v>
      </c>
      <c r="H138" s="16">
        <v>5635.6</v>
      </c>
      <c r="I138" s="15">
        <v>34469</v>
      </c>
      <c r="J138" s="15" t="str">
        <f t="shared" si="11"/>
        <v>1994</v>
      </c>
      <c r="K138">
        <v>5</v>
      </c>
      <c r="L138" t="s">
        <v>78</v>
      </c>
      <c r="M138" t="s">
        <v>74</v>
      </c>
    </row>
    <row r="139" spans="1:13" ht="14.4" hidden="1" x14ac:dyDescent="0.3">
      <c r="A139" t="str">
        <f t="shared" si="8"/>
        <v>G</v>
      </c>
      <c r="C139">
        <f t="shared" si="9"/>
        <v>659320001.34000003</v>
      </c>
      <c r="D139" s="14" t="s">
        <v>71</v>
      </c>
      <c r="E139" t="s">
        <v>72</v>
      </c>
      <c r="F139">
        <f t="shared" si="10"/>
        <v>174174000</v>
      </c>
      <c r="G139">
        <v>30</v>
      </c>
      <c r="H139" s="16">
        <v>5805.8</v>
      </c>
      <c r="I139" s="15">
        <v>34500</v>
      </c>
      <c r="J139" s="15" t="str">
        <f t="shared" si="11"/>
        <v>1994</v>
      </c>
      <c r="K139">
        <v>6</v>
      </c>
      <c r="L139" t="s">
        <v>79</v>
      </c>
      <c r="M139" t="s">
        <v>74</v>
      </c>
    </row>
    <row r="140" spans="1:13" ht="14.4" hidden="1" x14ac:dyDescent="0.3">
      <c r="A140" t="str">
        <f t="shared" si="8"/>
        <v>G</v>
      </c>
      <c r="C140">
        <f t="shared" si="9"/>
        <v>668905416.54199994</v>
      </c>
      <c r="D140" s="14" t="s">
        <v>71</v>
      </c>
      <c r="E140" t="s">
        <v>72</v>
      </c>
      <c r="F140">
        <f t="shared" si="10"/>
        <v>176706199.99999997</v>
      </c>
      <c r="G140">
        <v>31</v>
      </c>
      <c r="H140" s="16">
        <v>5700.2</v>
      </c>
      <c r="I140" s="15">
        <v>34530</v>
      </c>
      <c r="J140" s="15" t="str">
        <f t="shared" si="11"/>
        <v>1994</v>
      </c>
      <c r="K140">
        <v>7</v>
      </c>
      <c r="L140" t="s">
        <v>80</v>
      </c>
      <c r="M140" t="s">
        <v>74</v>
      </c>
    </row>
    <row r="141" spans="1:13" ht="14.4" hidden="1" x14ac:dyDescent="0.3">
      <c r="A141" t="str">
        <f t="shared" si="8"/>
        <v>G</v>
      </c>
      <c r="C141">
        <f t="shared" si="9"/>
        <v>682858059.26100004</v>
      </c>
      <c r="D141" s="14" t="s">
        <v>71</v>
      </c>
      <c r="E141" t="s">
        <v>72</v>
      </c>
      <c r="F141">
        <f t="shared" si="10"/>
        <v>180392100</v>
      </c>
      <c r="G141">
        <v>31</v>
      </c>
      <c r="H141" s="16">
        <v>5819.1</v>
      </c>
      <c r="I141" s="15">
        <v>34561</v>
      </c>
      <c r="J141" s="15" t="str">
        <f t="shared" si="11"/>
        <v>1994</v>
      </c>
      <c r="K141">
        <v>8</v>
      </c>
      <c r="L141" t="s">
        <v>81</v>
      </c>
      <c r="M141" t="s">
        <v>74</v>
      </c>
    </row>
    <row r="142" spans="1:13" ht="14.4" hidden="1" x14ac:dyDescent="0.3">
      <c r="A142" t="str">
        <f t="shared" si="8"/>
        <v>G</v>
      </c>
      <c r="C142">
        <f t="shared" si="9"/>
        <v>640264247.39999998</v>
      </c>
      <c r="D142" s="14" t="s">
        <v>71</v>
      </c>
      <c r="E142" t="s">
        <v>72</v>
      </c>
      <c r="F142">
        <f t="shared" si="10"/>
        <v>169140000</v>
      </c>
      <c r="G142">
        <v>30</v>
      </c>
      <c r="H142" s="16">
        <v>5638</v>
      </c>
      <c r="I142" s="15">
        <v>34592</v>
      </c>
      <c r="J142" s="15" t="str">
        <f t="shared" si="11"/>
        <v>1994</v>
      </c>
      <c r="K142">
        <v>9</v>
      </c>
      <c r="L142" t="s">
        <v>82</v>
      </c>
      <c r="M142" t="s">
        <v>74</v>
      </c>
    </row>
    <row r="143" spans="1:13" ht="14.4" hidden="1" x14ac:dyDescent="0.3">
      <c r="A143" t="str">
        <f t="shared" si="8"/>
        <v>G</v>
      </c>
      <c r="C143">
        <f t="shared" si="9"/>
        <v>670301854.29100001</v>
      </c>
      <c r="D143" s="14" t="s">
        <v>71</v>
      </c>
      <c r="E143" t="s">
        <v>72</v>
      </c>
      <c r="F143">
        <f t="shared" si="10"/>
        <v>177075100</v>
      </c>
      <c r="G143">
        <v>31</v>
      </c>
      <c r="H143" s="16">
        <v>5712.1</v>
      </c>
      <c r="I143" s="15">
        <v>34622</v>
      </c>
      <c r="J143" s="15" t="str">
        <f t="shared" si="11"/>
        <v>1994</v>
      </c>
      <c r="K143">
        <v>10</v>
      </c>
      <c r="L143" t="s">
        <v>83</v>
      </c>
      <c r="M143" t="s">
        <v>74</v>
      </c>
    </row>
    <row r="144" spans="1:13" ht="14.4" hidden="1" x14ac:dyDescent="0.3">
      <c r="A144" t="str">
        <f t="shared" si="8"/>
        <v>G</v>
      </c>
      <c r="C144">
        <f t="shared" si="9"/>
        <v>631554018.99000001</v>
      </c>
      <c r="D144" s="14" t="s">
        <v>71</v>
      </c>
      <c r="E144" t="s">
        <v>72</v>
      </c>
      <c r="F144">
        <f t="shared" si="10"/>
        <v>166839000</v>
      </c>
      <c r="G144">
        <v>30</v>
      </c>
      <c r="H144" s="16">
        <v>5561.3</v>
      </c>
      <c r="I144" s="15">
        <v>34653</v>
      </c>
      <c r="J144" s="15" t="str">
        <f t="shared" si="11"/>
        <v>1994</v>
      </c>
      <c r="K144">
        <v>11</v>
      </c>
      <c r="L144" t="s">
        <v>84</v>
      </c>
      <c r="M144" t="s">
        <v>74</v>
      </c>
    </row>
    <row r="145" spans="1:13" ht="14.4" hidden="1" x14ac:dyDescent="0.3">
      <c r="A145" t="str">
        <f t="shared" si="8"/>
        <v>G</v>
      </c>
      <c r="C145">
        <f t="shared" si="9"/>
        <v>652594084.85199988</v>
      </c>
      <c r="D145" s="14" t="s">
        <v>71</v>
      </c>
      <c r="E145" t="s">
        <v>72</v>
      </c>
      <c r="F145">
        <f t="shared" si="10"/>
        <v>172397199.99999997</v>
      </c>
      <c r="G145">
        <v>31</v>
      </c>
      <c r="H145" s="16">
        <v>5561.2</v>
      </c>
      <c r="I145" s="15">
        <v>34683</v>
      </c>
      <c r="J145" s="15" t="str">
        <f t="shared" si="11"/>
        <v>1994</v>
      </c>
      <c r="K145">
        <v>12</v>
      </c>
      <c r="L145" t="s">
        <v>85</v>
      </c>
      <c r="M145" t="s">
        <v>74</v>
      </c>
    </row>
    <row r="146" spans="1:13" ht="14.4" hidden="1" x14ac:dyDescent="0.3">
      <c r="A146" t="str">
        <f t="shared" si="8"/>
        <v>G</v>
      </c>
      <c r="C146">
        <f t="shared" si="9"/>
        <v>601876404.59000003</v>
      </c>
      <c r="D146" s="14" t="s">
        <v>71</v>
      </c>
      <c r="E146" t="s">
        <v>72</v>
      </c>
      <c r="F146">
        <f t="shared" si="10"/>
        <v>158999000</v>
      </c>
      <c r="G146">
        <v>31</v>
      </c>
      <c r="H146" s="16">
        <v>5129</v>
      </c>
      <c r="I146" s="15">
        <v>34714</v>
      </c>
      <c r="J146" s="15" t="str">
        <f t="shared" si="11"/>
        <v>1995</v>
      </c>
      <c r="K146">
        <v>1</v>
      </c>
      <c r="L146" t="s">
        <v>73</v>
      </c>
      <c r="M146" t="s">
        <v>74</v>
      </c>
    </row>
    <row r="147" spans="1:13" ht="14.4" hidden="1" x14ac:dyDescent="0.3">
      <c r="A147" t="str">
        <f t="shared" si="8"/>
        <v>G</v>
      </c>
      <c r="C147">
        <f t="shared" si="9"/>
        <v>561998624.40400004</v>
      </c>
      <c r="D147" s="14" t="s">
        <v>71</v>
      </c>
      <c r="E147" t="s">
        <v>72</v>
      </c>
      <c r="F147">
        <f t="shared" si="10"/>
        <v>148464400</v>
      </c>
      <c r="G147">
        <v>28</v>
      </c>
      <c r="H147" s="16">
        <v>5302.3</v>
      </c>
      <c r="I147" s="15">
        <v>34745</v>
      </c>
      <c r="J147" s="15" t="str">
        <f t="shared" si="11"/>
        <v>1995</v>
      </c>
      <c r="K147">
        <v>2</v>
      </c>
      <c r="L147" t="s">
        <v>75</v>
      </c>
      <c r="M147" t="s">
        <v>74</v>
      </c>
    </row>
    <row r="148" spans="1:13" ht="14.4" hidden="1" x14ac:dyDescent="0.3">
      <c r="A148" t="str">
        <f t="shared" si="8"/>
        <v>G</v>
      </c>
      <c r="C148">
        <f t="shared" si="9"/>
        <v>630415367.66199994</v>
      </c>
      <c r="D148" s="14" t="s">
        <v>71</v>
      </c>
      <c r="E148" t="s">
        <v>72</v>
      </c>
      <c r="F148">
        <f t="shared" si="10"/>
        <v>166538199.99999997</v>
      </c>
      <c r="G148">
        <v>31</v>
      </c>
      <c r="H148" s="16">
        <v>5372.2</v>
      </c>
      <c r="I148" s="15">
        <v>34773</v>
      </c>
      <c r="J148" s="15" t="str">
        <f t="shared" si="11"/>
        <v>1995</v>
      </c>
      <c r="K148">
        <v>3</v>
      </c>
      <c r="L148" t="s">
        <v>76</v>
      </c>
      <c r="M148" t="s">
        <v>74</v>
      </c>
    </row>
    <row r="149" spans="1:13" ht="14.4" hidden="1" x14ac:dyDescent="0.3">
      <c r="A149" t="str">
        <f t="shared" si="8"/>
        <v>G</v>
      </c>
      <c r="C149">
        <f t="shared" si="9"/>
        <v>608421378.48000002</v>
      </c>
      <c r="D149" s="14" t="s">
        <v>71</v>
      </c>
      <c r="E149" t="s">
        <v>72</v>
      </c>
      <c r="F149">
        <f t="shared" si="10"/>
        <v>160728000</v>
      </c>
      <c r="G149">
        <v>30</v>
      </c>
      <c r="H149" s="16">
        <v>5357.6</v>
      </c>
      <c r="I149" s="15">
        <v>34804</v>
      </c>
      <c r="J149" s="15" t="str">
        <f t="shared" si="11"/>
        <v>1995</v>
      </c>
      <c r="K149">
        <v>4</v>
      </c>
      <c r="L149" t="s">
        <v>77</v>
      </c>
      <c r="M149" t="s">
        <v>74</v>
      </c>
    </row>
    <row r="150" spans="1:13" ht="14.4" hidden="1" x14ac:dyDescent="0.3">
      <c r="A150" t="str">
        <f t="shared" si="8"/>
        <v>G</v>
      </c>
      <c r="C150">
        <f t="shared" si="9"/>
        <v>642912898.77699995</v>
      </c>
      <c r="D150" s="14" t="s">
        <v>71</v>
      </c>
      <c r="E150" t="s">
        <v>72</v>
      </c>
      <c r="F150">
        <f t="shared" si="10"/>
        <v>169839699.99999997</v>
      </c>
      <c r="G150">
        <v>31</v>
      </c>
      <c r="H150" s="16">
        <v>5478.7</v>
      </c>
      <c r="I150" s="15">
        <v>34834</v>
      </c>
      <c r="J150" s="15" t="str">
        <f t="shared" si="11"/>
        <v>1995</v>
      </c>
      <c r="K150">
        <v>5</v>
      </c>
      <c r="L150" t="s">
        <v>78</v>
      </c>
      <c r="M150" t="s">
        <v>74</v>
      </c>
    </row>
    <row r="151" spans="1:13" ht="14.4" hidden="1" x14ac:dyDescent="0.3">
      <c r="A151" t="str">
        <f t="shared" si="8"/>
        <v>G</v>
      </c>
      <c r="C151">
        <f t="shared" si="9"/>
        <v>654186985.38</v>
      </c>
      <c r="D151" s="14" t="s">
        <v>71</v>
      </c>
      <c r="E151" t="s">
        <v>72</v>
      </c>
      <c r="F151">
        <f t="shared" si="10"/>
        <v>172818000</v>
      </c>
      <c r="G151">
        <v>30</v>
      </c>
      <c r="H151" s="16">
        <v>5760.6</v>
      </c>
      <c r="I151" s="15">
        <v>34865</v>
      </c>
      <c r="J151" s="15" t="str">
        <f t="shared" si="11"/>
        <v>1995</v>
      </c>
      <c r="K151">
        <v>6</v>
      </c>
      <c r="L151" t="s">
        <v>79</v>
      </c>
      <c r="M151" t="s">
        <v>74</v>
      </c>
    </row>
    <row r="152" spans="1:13" ht="14.4" hidden="1" x14ac:dyDescent="0.3">
      <c r="A152" t="str">
        <f t="shared" si="8"/>
        <v>G</v>
      </c>
      <c r="C152">
        <f t="shared" si="9"/>
        <v>670806449.44400001</v>
      </c>
      <c r="D152" s="14" t="s">
        <v>71</v>
      </c>
      <c r="E152" t="s">
        <v>72</v>
      </c>
      <c r="F152">
        <f t="shared" si="10"/>
        <v>177208400</v>
      </c>
      <c r="G152">
        <v>31</v>
      </c>
      <c r="H152" s="16">
        <v>5716.4</v>
      </c>
      <c r="I152" s="15">
        <v>34895</v>
      </c>
      <c r="J152" s="15" t="str">
        <f t="shared" si="11"/>
        <v>1995</v>
      </c>
      <c r="K152">
        <v>7</v>
      </c>
      <c r="L152" t="s">
        <v>80</v>
      </c>
      <c r="M152" t="s">
        <v>74</v>
      </c>
    </row>
    <row r="153" spans="1:13" ht="14.4" hidden="1" x14ac:dyDescent="0.3">
      <c r="A153" t="str">
        <f t="shared" si="8"/>
        <v>G</v>
      </c>
      <c r="C153">
        <f t="shared" si="9"/>
        <v>670923797.15400004</v>
      </c>
      <c r="D153" s="14" t="s">
        <v>71</v>
      </c>
      <c r="E153" t="s">
        <v>72</v>
      </c>
      <c r="F153">
        <f t="shared" si="10"/>
        <v>177239400</v>
      </c>
      <c r="G153">
        <v>31</v>
      </c>
      <c r="H153" s="16">
        <v>5717.4</v>
      </c>
      <c r="I153" s="15">
        <v>34926</v>
      </c>
      <c r="J153" s="15" t="str">
        <f t="shared" si="11"/>
        <v>1995</v>
      </c>
      <c r="K153">
        <v>8</v>
      </c>
      <c r="L153" t="s">
        <v>81</v>
      </c>
      <c r="M153" t="s">
        <v>74</v>
      </c>
    </row>
    <row r="154" spans="1:13" ht="14.4" hidden="1" x14ac:dyDescent="0.3">
      <c r="A154" t="str">
        <f t="shared" si="8"/>
        <v>G</v>
      </c>
      <c r="C154">
        <f t="shared" si="9"/>
        <v>633745771.38</v>
      </c>
      <c r="D154" s="14" t="s">
        <v>71</v>
      </c>
      <c r="E154" t="s">
        <v>72</v>
      </c>
      <c r="F154">
        <f t="shared" si="10"/>
        <v>167418000</v>
      </c>
      <c r="G154">
        <v>30</v>
      </c>
      <c r="H154" s="16">
        <v>5580.6</v>
      </c>
      <c r="I154" s="15">
        <v>34957</v>
      </c>
      <c r="J154" s="15" t="str">
        <f t="shared" si="11"/>
        <v>1995</v>
      </c>
      <c r="K154">
        <v>9</v>
      </c>
      <c r="L154" t="s">
        <v>82</v>
      </c>
      <c r="M154" t="s">
        <v>74</v>
      </c>
    </row>
    <row r="155" spans="1:13" ht="14.4" hidden="1" x14ac:dyDescent="0.3">
      <c r="A155" t="str">
        <f t="shared" si="8"/>
        <v>G</v>
      </c>
      <c r="C155">
        <f t="shared" si="9"/>
        <v>661594654.20899999</v>
      </c>
      <c r="D155" s="14" t="s">
        <v>71</v>
      </c>
      <c r="E155" t="s">
        <v>72</v>
      </c>
      <c r="F155">
        <f t="shared" si="10"/>
        <v>174774900</v>
      </c>
      <c r="G155">
        <v>31</v>
      </c>
      <c r="H155" s="16">
        <v>5637.9</v>
      </c>
      <c r="I155" s="15">
        <v>34987</v>
      </c>
      <c r="J155" s="15" t="str">
        <f t="shared" si="11"/>
        <v>1995</v>
      </c>
      <c r="K155">
        <v>10</v>
      </c>
      <c r="L155" t="s">
        <v>83</v>
      </c>
      <c r="M155" t="s">
        <v>74</v>
      </c>
    </row>
    <row r="156" spans="1:13" ht="14.4" hidden="1" x14ac:dyDescent="0.3">
      <c r="A156" t="str">
        <f t="shared" si="8"/>
        <v>G</v>
      </c>
      <c r="C156">
        <f t="shared" si="9"/>
        <v>631258757.00999999</v>
      </c>
      <c r="D156" s="14" t="s">
        <v>71</v>
      </c>
      <c r="E156" t="s">
        <v>72</v>
      </c>
      <c r="F156">
        <f t="shared" si="10"/>
        <v>166761000</v>
      </c>
      <c r="G156">
        <v>30</v>
      </c>
      <c r="H156" s="16">
        <v>5558.7</v>
      </c>
      <c r="I156" s="15">
        <v>35018</v>
      </c>
      <c r="J156" s="15" t="str">
        <f t="shared" si="11"/>
        <v>1995</v>
      </c>
      <c r="K156">
        <v>11</v>
      </c>
      <c r="L156" t="s">
        <v>84</v>
      </c>
      <c r="M156" t="s">
        <v>74</v>
      </c>
    </row>
    <row r="157" spans="1:13" ht="14.4" hidden="1" x14ac:dyDescent="0.3">
      <c r="A157" t="str">
        <f t="shared" si="8"/>
        <v>G</v>
      </c>
      <c r="C157">
        <f t="shared" si="9"/>
        <v>656865541.49600005</v>
      </c>
      <c r="D157" s="14" t="s">
        <v>71</v>
      </c>
      <c r="E157" t="s">
        <v>72</v>
      </c>
      <c r="F157">
        <f t="shared" si="10"/>
        <v>173525600</v>
      </c>
      <c r="G157">
        <v>31</v>
      </c>
      <c r="H157" s="16">
        <v>5597.6</v>
      </c>
      <c r="I157" s="15">
        <v>35048</v>
      </c>
      <c r="J157" s="15" t="str">
        <f t="shared" si="11"/>
        <v>1995</v>
      </c>
      <c r="K157">
        <v>12</v>
      </c>
      <c r="L157" t="s">
        <v>85</v>
      </c>
      <c r="M157" t="s">
        <v>74</v>
      </c>
    </row>
    <row r="158" spans="1:13" ht="14.4" hidden="1" x14ac:dyDescent="0.3">
      <c r="A158" t="str">
        <f t="shared" si="8"/>
        <v>G</v>
      </c>
      <c r="C158">
        <f t="shared" si="9"/>
        <v>544563783.02600002</v>
      </c>
      <c r="D158" s="14" t="s">
        <v>71</v>
      </c>
      <c r="E158" t="s">
        <v>72</v>
      </c>
      <c r="F158">
        <f t="shared" si="10"/>
        <v>143858600</v>
      </c>
      <c r="G158">
        <v>31</v>
      </c>
      <c r="H158" s="16">
        <v>4640.6000000000004</v>
      </c>
      <c r="I158" s="15">
        <v>35079</v>
      </c>
      <c r="J158" s="15" t="str">
        <f t="shared" si="11"/>
        <v>1996</v>
      </c>
      <c r="K158">
        <v>1</v>
      </c>
      <c r="L158" t="s">
        <v>73</v>
      </c>
      <c r="M158" t="s">
        <v>74</v>
      </c>
    </row>
    <row r="159" spans="1:13" ht="14.4" hidden="1" x14ac:dyDescent="0.3">
      <c r="A159" t="str">
        <f t="shared" si="8"/>
        <v>G</v>
      </c>
      <c r="C159">
        <f t="shared" si="9"/>
        <v>583508081.10599995</v>
      </c>
      <c r="D159" s="14" t="s">
        <v>71</v>
      </c>
      <c r="E159" t="s">
        <v>72</v>
      </c>
      <c r="F159">
        <f t="shared" si="10"/>
        <v>154146599.99999997</v>
      </c>
      <c r="G159">
        <v>29</v>
      </c>
      <c r="H159" s="16">
        <v>5315.4</v>
      </c>
      <c r="I159" s="15">
        <v>35110</v>
      </c>
      <c r="J159" s="15" t="str">
        <f t="shared" si="11"/>
        <v>1996</v>
      </c>
      <c r="K159">
        <v>2</v>
      </c>
      <c r="L159" t="s">
        <v>75</v>
      </c>
      <c r="M159" t="s">
        <v>74</v>
      </c>
    </row>
    <row r="160" spans="1:13" ht="14.4" hidden="1" x14ac:dyDescent="0.3">
      <c r="A160" t="str">
        <f t="shared" si="8"/>
        <v>G</v>
      </c>
      <c r="C160">
        <f t="shared" si="9"/>
        <v>618105592.88300014</v>
      </c>
      <c r="D160" s="14" t="s">
        <v>71</v>
      </c>
      <c r="E160" t="s">
        <v>72</v>
      </c>
      <c r="F160">
        <f t="shared" si="10"/>
        <v>163286300.00000003</v>
      </c>
      <c r="G160">
        <v>31</v>
      </c>
      <c r="H160" s="16">
        <v>5267.3</v>
      </c>
      <c r="I160" s="15">
        <v>35139</v>
      </c>
      <c r="J160" s="15" t="str">
        <f t="shared" si="11"/>
        <v>1996</v>
      </c>
      <c r="K160">
        <v>3</v>
      </c>
      <c r="L160" t="s">
        <v>76</v>
      </c>
      <c r="M160" t="s">
        <v>74</v>
      </c>
    </row>
    <row r="161" spans="1:13" ht="14.4" hidden="1" x14ac:dyDescent="0.3">
      <c r="A161" t="str">
        <f t="shared" si="8"/>
        <v>G</v>
      </c>
      <c r="C161">
        <f t="shared" si="9"/>
        <v>638049782.55000007</v>
      </c>
      <c r="D161" s="14" t="s">
        <v>71</v>
      </c>
      <c r="E161" t="s">
        <v>72</v>
      </c>
      <c r="F161">
        <f t="shared" si="10"/>
        <v>168555000</v>
      </c>
      <c r="G161">
        <v>30</v>
      </c>
      <c r="H161" s="16">
        <v>5618.5</v>
      </c>
      <c r="I161" s="15">
        <v>35170</v>
      </c>
      <c r="J161" s="15" t="str">
        <f t="shared" si="11"/>
        <v>1996</v>
      </c>
      <c r="K161">
        <v>4</v>
      </c>
      <c r="L161" t="s">
        <v>77</v>
      </c>
      <c r="M161" t="s">
        <v>74</v>
      </c>
    </row>
    <row r="162" spans="1:13" ht="14.4" hidden="1" x14ac:dyDescent="0.3">
      <c r="A162" t="str">
        <f t="shared" si="8"/>
        <v>G</v>
      </c>
      <c r="C162">
        <f t="shared" si="9"/>
        <v>658872187.33699989</v>
      </c>
      <c r="D162" s="14" t="s">
        <v>71</v>
      </c>
      <c r="E162" t="s">
        <v>72</v>
      </c>
      <c r="F162">
        <f t="shared" si="10"/>
        <v>174055699.99999997</v>
      </c>
      <c r="G162">
        <v>31</v>
      </c>
      <c r="H162" s="16">
        <v>5614.7</v>
      </c>
      <c r="I162" s="15">
        <v>35200</v>
      </c>
      <c r="J162" s="15" t="str">
        <f t="shared" si="11"/>
        <v>1996</v>
      </c>
      <c r="K162">
        <v>5</v>
      </c>
      <c r="L162" t="s">
        <v>78</v>
      </c>
      <c r="M162" t="s">
        <v>74</v>
      </c>
    </row>
    <row r="163" spans="1:13" ht="14.4" hidden="1" x14ac:dyDescent="0.3">
      <c r="A163" t="str">
        <f t="shared" si="8"/>
        <v>G</v>
      </c>
      <c r="C163">
        <f t="shared" si="9"/>
        <v>659740181.85000002</v>
      </c>
      <c r="D163" s="14" t="s">
        <v>71</v>
      </c>
      <c r="E163" t="s">
        <v>72</v>
      </c>
      <c r="F163">
        <f t="shared" si="10"/>
        <v>174285000</v>
      </c>
      <c r="G163">
        <v>30</v>
      </c>
      <c r="H163" s="16">
        <v>5809.5</v>
      </c>
      <c r="I163" s="15">
        <v>35231</v>
      </c>
      <c r="J163" s="15" t="str">
        <f t="shared" si="11"/>
        <v>1996</v>
      </c>
      <c r="K163">
        <v>6</v>
      </c>
      <c r="L163" t="s">
        <v>79</v>
      </c>
      <c r="M163" t="s">
        <v>74</v>
      </c>
    </row>
    <row r="164" spans="1:13" ht="14.4" hidden="1" x14ac:dyDescent="0.3">
      <c r="A164" t="str">
        <f t="shared" si="8"/>
        <v>G</v>
      </c>
      <c r="C164">
        <f t="shared" si="9"/>
        <v>687469824.26400006</v>
      </c>
      <c r="D164" s="14" t="s">
        <v>71</v>
      </c>
      <c r="E164" t="s">
        <v>72</v>
      </c>
      <c r="F164">
        <f t="shared" si="10"/>
        <v>181610400</v>
      </c>
      <c r="G164">
        <v>31</v>
      </c>
      <c r="H164" s="16">
        <v>5858.4</v>
      </c>
      <c r="I164" s="15">
        <v>35261</v>
      </c>
      <c r="J164" s="15" t="str">
        <f t="shared" si="11"/>
        <v>1996</v>
      </c>
      <c r="K164">
        <v>7</v>
      </c>
      <c r="L164" t="s">
        <v>80</v>
      </c>
      <c r="M164" t="s">
        <v>74</v>
      </c>
    </row>
    <row r="165" spans="1:13" ht="14.4" hidden="1" x14ac:dyDescent="0.3">
      <c r="A165" t="str">
        <f t="shared" si="8"/>
        <v>G</v>
      </c>
      <c r="C165">
        <f t="shared" si="9"/>
        <v>684606540.13999999</v>
      </c>
      <c r="D165" s="14" t="s">
        <v>71</v>
      </c>
      <c r="E165" t="s">
        <v>72</v>
      </c>
      <c r="F165">
        <f t="shared" si="10"/>
        <v>180854000</v>
      </c>
      <c r="G165">
        <v>31</v>
      </c>
      <c r="H165" s="16">
        <v>5834</v>
      </c>
      <c r="I165" s="15">
        <v>35292</v>
      </c>
      <c r="J165" s="15" t="str">
        <f t="shared" si="11"/>
        <v>1996</v>
      </c>
      <c r="K165">
        <v>8</v>
      </c>
      <c r="L165" t="s">
        <v>81</v>
      </c>
      <c r="M165" t="s">
        <v>74</v>
      </c>
    </row>
    <row r="166" spans="1:13" ht="14.4" hidden="1" x14ac:dyDescent="0.3">
      <c r="A166" t="str">
        <f t="shared" si="8"/>
        <v>G</v>
      </c>
      <c r="C166">
        <f t="shared" si="9"/>
        <v>633836621.22000003</v>
      </c>
      <c r="D166" s="14" t="s">
        <v>71</v>
      </c>
      <c r="E166" t="s">
        <v>72</v>
      </c>
      <c r="F166">
        <f t="shared" si="10"/>
        <v>167442000</v>
      </c>
      <c r="G166">
        <v>30</v>
      </c>
      <c r="H166" s="16">
        <v>5581.4</v>
      </c>
      <c r="I166" s="15">
        <v>35323</v>
      </c>
      <c r="J166" s="15" t="str">
        <f t="shared" si="11"/>
        <v>1996</v>
      </c>
      <c r="K166">
        <v>9</v>
      </c>
      <c r="L166" t="s">
        <v>82</v>
      </c>
      <c r="M166" t="s">
        <v>74</v>
      </c>
    </row>
    <row r="167" spans="1:13" ht="14.4" hidden="1" x14ac:dyDescent="0.3">
      <c r="A167" t="str">
        <f t="shared" si="8"/>
        <v>G</v>
      </c>
      <c r="C167">
        <f t="shared" si="9"/>
        <v>645776182.90100002</v>
      </c>
      <c r="D167" s="14" t="s">
        <v>71</v>
      </c>
      <c r="E167" t="s">
        <v>72</v>
      </c>
      <c r="F167">
        <f t="shared" si="10"/>
        <v>170596100</v>
      </c>
      <c r="G167">
        <v>31</v>
      </c>
      <c r="H167" s="16">
        <v>5503.1</v>
      </c>
      <c r="I167" s="15">
        <v>35353</v>
      </c>
      <c r="J167" s="15" t="str">
        <f t="shared" si="11"/>
        <v>1996</v>
      </c>
      <c r="K167">
        <v>10</v>
      </c>
      <c r="L167" t="s">
        <v>83</v>
      </c>
      <c r="M167" t="s">
        <v>74</v>
      </c>
    </row>
    <row r="168" spans="1:13" ht="14.4" hidden="1" x14ac:dyDescent="0.3">
      <c r="A168" t="str">
        <f t="shared" si="8"/>
        <v>G</v>
      </c>
      <c r="C168">
        <f t="shared" si="9"/>
        <v>639230830.47000003</v>
      </c>
      <c r="D168" s="14" t="s">
        <v>71</v>
      </c>
      <c r="E168" t="s">
        <v>72</v>
      </c>
      <c r="F168">
        <f t="shared" si="10"/>
        <v>168867000</v>
      </c>
      <c r="G168">
        <v>30</v>
      </c>
      <c r="H168" s="16">
        <v>5628.9</v>
      </c>
      <c r="I168" s="15">
        <v>35384</v>
      </c>
      <c r="J168" s="15" t="str">
        <f t="shared" si="11"/>
        <v>1996</v>
      </c>
      <c r="K168">
        <v>11</v>
      </c>
      <c r="L168" t="s">
        <v>84</v>
      </c>
      <c r="M168" t="s">
        <v>74</v>
      </c>
    </row>
    <row r="169" spans="1:13" ht="14.4" hidden="1" x14ac:dyDescent="0.3">
      <c r="A169" t="str">
        <f t="shared" si="8"/>
        <v>G</v>
      </c>
      <c r="C169">
        <f t="shared" si="9"/>
        <v>655398695.12100005</v>
      </c>
      <c r="D169" s="14" t="s">
        <v>71</v>
      </c>
      <c r="E169" t="s">
        <v>72</v>
      </c>
      <c r="F169">
        <f t="shared" si="10"/>
        <v>173138100</v>
      </c>
      <c r="G169">
        <v>31</v>
      </c>
      <c r="H169" s="16">
        <v>5585.1</v>
      </c>
      <c r="I169" s="15">
        <v>35414</v>
      </c>
      <c r="J169" s="15" t="str">
        <f t="shared" si="11"/>
        <v>1996</v>
      </c>
      <c r="K169">
        <v>12</v>
      </c>
      <c r="L169" t="s">
        <v>85</v>
      </c>
      <c r="M169" t="s">
        <v>74</v>
      </c>
    </row>
    <row r="170" spans="1:13" ht="14.4" hidden="1" x14ac:dyDescent="0.3">
      <c r="A170" t="str">
        <f t="shared" si="8"/>
        <v>G</v>
      </c>
      <c r="C170">
        <f t="shared" si="9"/>
        <v>609140227.83899999</v>
      </c>
      <c r="D170" s="14" t="s">
        <v>71</v>
      </c>
      <c r="E170" t="s">
        <v>72</v>
      </c>
      <c r="F170">
        <f t="shared" si="10"/>
        <v>160917900</v>
      </c>
      <c r="G170">
        <v>31</v>
      </c>
      <c r="H170" s="16">
        <v>5190.8999999999996</v>
      </c>
      <c r="I170" s="15">
        <v>35445</v>
      </c>
      <c r="J170" s="15" t="str">
        <f t="shared" si="11"/>
        <v>1997</v>
      </c>
      <c r="K170">
        <v>1</v>
      </c>
      <c r="L170" t="s">
        <v>73</v>
      </c>
      <c r="M170" t="s">
        <v>74</v>
      </c>
    </row>
    <row r="171" spans="1:13" ht="14.4" hidden="1" x14ac:dyDescent="0.3">
      <c r="A171" t="str">
        <f t="shared" si="8"/>
        <v>G</v>
      </c>
      <c r="C171">
        <f t="shared" si="9"/>
        <v>556836839.32800019</v>
      </c>
      <c r="D171" s="14" t="s">
        <v>71</v>
      </c>
      <c r="E171" t="s">
        <v>72</v>
      </c>
      <c r="F171">
        <f t="shared" si="10"/>
        <v>147100800.00000003</v>
      </c>
      <c r="G171">
        <v>28</v>
      </c>
      <c r="H171" s="16">
        <v>5253.6</v>
      </c>
      <c r="I171" s="15">
        <v>35476</v>
      </c>
      <c r="J171" s="15" t="str">
        <f t="shared" si="11"/>
        <v>1997</v>
      </c>
      <c r="K171">
        <v>2</v>
      </c>
      <c r="L171" t="s">
        <v>75</v>
      </c>
      <c r="M171" t="s">
        <v>74</v>
      </c>
    </row>
    <row r="172" spans="1:13" ht="14.4" hidden="1" x14ac:dyDescent="0.3">
      <c r="A172" t="str">
        <f t="shared" si="8"/>
        <v>G</v>
      </c>
      <c r="C172">
        <f t="shared" si="9"/>
        <v>626402075.98000002</v>
      </c>
      <c r="D172" s="14" t="s">
        <v>71</v>
      </c>
      <c r="E172" t="s">
        <v>72</v>
      </c>
      <c r="F172">
        <f t="shared" si="10"/>
        <v>165478000</v>
      </c>
      <c r="G172">
        <v>31</v>
      </c>
      <c r="H172" s="16">
        <v>5338</v>
      </c>
      <c r="I172" s="15">
        <v>35504</v>
      </c>
      <c r="J172" s="15" t="str">
        <f t="shared" si="11"/>
        <v>1997</v>
      </c>
      <c r="K172">
        <v>3</v>
      </c>
      <c r="L172" t="s">
        <v>76</v>
      </c>
      <c r="M172" t="s">
        <v>74</v>
      </c>
    </row>
    <row r="173" spans="1:13" ht="14.4" hidden="1" x14ac:dyDescent="0.3">
      <c r="A173" t="str">
        <f t="shared" si="8"/>
        <v>G</v>
      </c>
      <c r="C173">
        <f t="shared" si="9"/>
        <v>645885581.25</v>
      </c>
      <c r="D173" s="14" t="s">
        <v>71</v>
      </c>
      <c r="E173" t="s">
        <v>72</v>
      </c>
      <c r="F173">
        <f t="shared" si="10"/>
        <v>170625000</v>
      </c>
      <c r="G173">
        <v>30</v>
      </c>
      <c r="H173" s="16">
        <v>5687.5</v>
      </c>
      <c r="I173" s="15">
        <v>35535</v>
      </c>
      <c r="J173" s="15" t="str">
        <f t="shared" si="11"/>
        <v>1997</v>
      </c>
      <c r="K173">
        <v>4</v>
      </c>
      <c r="L173" t="s">
        <v>77</v>
      </c>
      <c r="M173" t="s">
        <v>74</v>
      </c>
    </row>
    <row r="174" spans="1:13" ht="14.4" hidden="1" x14ac:dyDescent="0.3">
      <c r="A174" t="str">
        <f t="shared" si="8"/>
        <v>G</v>
      </c>
      <c r="C174">
        <f t="shared" si="9"/>
        <v>667321222.4569999</v>
      </c>
      <c r="D174" s="14" t="s">
        <v>71</v>
      </c>
      <c r="E174" t="s">
        <v>72</v>
      </c>
      <c r="F174">
        <f t="shared" si="10"/>
        <v>176287699.99999997</v>
      </c>
      <c r="G174">
        <v>31</v>
      </c>
      <c r="H174" s="16">
        <v>5686.7</v>
      </c>
      <c r="I174" s="15">
        <v>35565</v>
      </c>
      <c r="J174" s="15" t="str">
        <f t="shared" si="11"/>
        <v>1997</v>
      </c>
      <c r="K174">
        <v>5</v>
      </c>
      <c r="L174" t="s">
        <v>78</v>
      </c>
      <c r="M174" t="s">
        <v>74</v>
      </c>
    </row>
    <row r="175" spans="1:13" ht="14.4" hidden="1" x14ac:dyDescent="0.3">
      <c r="A175" t="str">
        <f t="shared" si="8"/>
        <v>G</v>
      </c>
      <c r="C175">
        <f t="shared" si="9"/>
        <v>651188940.66000009</v>
      </c>
      <c r="D175" s="14" t="s">
        <v>71</v>
      </c>
      <c r="E175" t="s">
        <v>72</v>
      </c>
      <c r="F175">
        <f t="shared" si="10"/>
        <v>172026000</v>
      </c>
      <c r="G175">
        <v>30</v>
      </c>
      <c r="H175" s="16">
        <v>5734.2</v>
      </c>
      <c r="I175" s="15">
        <v>35596</v>
      </c>
      <c r="J175" s="15" t="str">
        <f t="shared" si="11"/>
        <v>1997</v>
      </c>
      <c r="K175">
        <v>6</v>
      </c>
      <c r="L175" t="s">
        <v>79</v>
      </c>
      <c r="M175" t="s">
        <v>74</v>
      </c>
    </row>
    <row r="176" spans="1:13" ht="14.4" hidden="1" x14ac:dyDescent="0.3">
      <c r="A176" t="str">
        <f t="shared" si="8"/>
        <v>G</v>
      </c>
      <c r="C176">
        <f t="shared" si="9"/>
        <v>681567234.45099998</v>
      </c>
      <c r="D176" s="14" t="s">
        <v>71</v>
      </c>
      <c r="E176" t="s">
        <v>72</v>
      </c>
      <c r="F176">
        <f t="shared" si="10"/>
        <v>180051100</v>
      </c>
      <c r="G176">
        <v>31</v>
      </c>
      <c r="H176" s="16">
        <v>5808.1</v>
      </c>
      <c r="I176" s="15">
        <v>35626</v>
      </c>
      <c r="J176" s="15" t="str">
        <f t="shared" si="11"/>
        <v>1997</v>
      </c>
      <c r="K176">
        <v>7</v>
      </c>
      <c r="L176" t="s">
        <v>80</v>
      </c>
      <c r="M176" t="s">
        <v>74</v>
      </c>
    </row>
    <row r="177" spans="1:13" ht="14.4" hidden="1" x14ac:dyDescent="0.3">
      <c r="A177" t="str">
        <f t="shared" si="8"/>
        <v>G</v>
      </c>
      <c r="C177">
        <f t="shared" si="9"/>
        <v>682118768.68800008</v>
      </c>
      <c r="D177" s="14" t="s">
        <v>71</v>
      </c>
      <c r="E177" t="s">
        <v>72</v>
      </c>
      <c r="F177">
        <f t="shared" si="10"/>
        <v>180196800.00000003</v>
      </c>
      <c r="G177">
        <v>31</v>
      </c>
      <c r="H177" s="16">
        <v>5812.8</v>
      </c>
      <c r="I177" s="15">
        <v>35657</v>
      </c>
      <c r="J177" s="15" t="str">
        <f t="shared" si="11"/>
        <v>1997</v>
      </c>
      <c r="K177">
        <v>8</v>
      </c>
      <c r="L177" t="s">
        <v>81</v>
      </c>
      <c r="M177" t="s">
        <v>74</v>
      </c>
    </row>
    <row r="178" spans="1:13" ht="14.4" hidden="1" x14ac:dyDescent="0.3">
      <c r="A178" t="str">
        <f t="shared" si="8"/>
        <v>G</v>
      </c>
      <c r="C178">
        <f t="shared" si="9"/>
        <v>654857002.95000005</v>
      </c>
      <c r="D178" s="14" t="s">
        <v>71</v>
      </c>
      <c r="E178" t="s">
        <v>72</v>
      </c>
      <c r="F178">
        <f t="shared" si="10"/>
        <v>172995000</v>
      </c>
      <c r="G178">
        <v>30</v>
      </c>
      <c r="H178" s="16">
        <v>5766.5</v>
      </c>
      <c r="I178" s="15">
        <v>35688</v>
      </c>
      <c r="J178" s="15" t="str">
        <f t="shared" si="11"/>
        <v>1997</v>
      </c>
      <c r="K178">
        <v>9</v>
      </c>
      <c r="L178" t="s">
        <v>82</v>
      </c>
      <c r="M178" t="s">
        <v>74</v>
      </c>
    </row>
    <row r="179" spans="1:13" ht="14.4" hidden="1" x14ac:dyDescent="0.3">
      <c r="A179" t="str">
        <f t="shared" si="8"/>
        <v>G</v>
      </c>
      <c r="C179">
        <f t="shared" si="9"/>
        <v>685592260.90400004</v>
      </c>
      <c r="D179" s="14" t="s">
        <v>71</v>
      </c>
      <c r="E179" t="s">
        <v>72</v>
      </c>
      <c r="F179">
        <f t="shared" si="10"/>
        <v>181114400</v>
      </c>
      <c r="G179">
        <v>31</v>
      </c>
      <c r="H179" s="16">
        <v>5842.4</v>
      </c>
      <c r="I179" s="15">
        <v>35718</v>
      </c>
      <c r="J179" s="15" t="str">
        <f t="shared" si="11"/>
        <v>1997</v>
      </c>
      <c r="K179">
        <v>10</v>
      </c>
      <c r="L179" t="s">
        <v>83</v>
      </c>
      <c r="M179" t="s">
        <v>74</v>
      </c>
    </row>
    <row r="180" spans="1:13" ht="14.4" hidden="1" x14ac:dyDescent="0.3">
      <c r="A180" t="str">
        <f t="shared" si="8"/>
        <v>G</v>
      </c>
      <c r="C180">
        <f t="shared" si="9"/>
        <v>617915186.75999999</v>
      </c>
      <c r="D180" s="14" t="s">
        <v>71</v>
      </c>
      <c r="E180" t="s">
        <v>72</v>
      </c>
      <c r="F180">
        <f t="shared" si="10"/>
        <v>163236000</v>
      </c>
      <c r="G180">
        <v>30</v>
      </c>
      <c r="H180" s="16">
        <v>5441.2</v>
      </c>
      <c r="I180" s="15">
        <v>35749</v>
      </c>
      <c r="J180" s="15" t="str">
        <f t="shared" si="11"/>
        <v>1997</v>
      </c>
      <c r="K180">
        <v>11</v>
      </c>
      <c r="L180" t="s">
        <v>84</v>
      </c>
      <c r="M180" t="s">
        <v>74</v>
      </c>
    </row>
    <row r="181" spans="1:13" ht="14.4" hidden="1" x14ac:dyDescent="0.3">
      <c r="A181" t="str">
        <f t="shared" si="8"/>
        <v>G</v>
      </c>
      <c r="C181">
        <f t="shared" si="9"/>
        <v>647700685.34500003</v>
      </c>
      <c r="D181" s="14" t="s">
        <v>71</v>
      </c>
      <c r="E181" t="s">
        <v>72</v>
      </c>
      <c r="F181">
        <f t="shared" si="10"/>
        <v>171104500</v>
      </c>
      <c r="G181">
        <v>31</v>
      </c>
      <c r="H181" s="16">
        <v>5519.5</v>
      </c>
      <c r="I181" s="15">
        <v>35779</v>
      </c>
      <c r="J181" s="15" t="str">
        <f t="shared" si="11"/>
        <v>1997</v>
      </c>
      <c r="K181">
        <v>12</v>
      </c>
      <c r="L181" t="s">
        <v>85</v>
      </c>
      <c r="M181" t="s">
        <v>74</v>
      </c>
    </row>
    <row r="182" spans="1:13" ht="14.4" hidden="1" x14ac:dyDescent="0.3">
      <c r="A182" t="str">
        <f t="shared" si="8"/>
        <v>G</v>
      </c>
      <c r="C182">
        <f t="shared" si="9"/>
        <v>594166660.0430001</v>
      </c>
      <c r="D182" s="14" t="s">
        <v>71</v>
      </c>
      <c r="E182" t="s">
        <v>72</v>
      </c>
      <c r="F182">
        <f t="shared" si="10"/>
        <v>156962300.00000003</v>
      </c>
      <c r="G182">
        <v>31</v>
      </c>
      <c r="H182" s="16">
        <v>5063.3</v>
      </c>
      <c r="I182" s="15">
        <v>35810</v>
      </c>
      <c r="J182" s="15" t="str">
        <f t="shared" si="11"/>
        <v>1998</v>
      </c>
      <c r="K182">
        <v>1</v>
      </c>
      <c r="L182" t="s">
        <v>73</v>
      </c>
      <c r="M182" t="s">
        <v>74</v>
      </c>
    </row>
    <row r="183" spans="1:13" ht="14.4" hidden="1" x14ac:dyDescent="0.3">
      <c r="A183" t="str">
        <f t="shared" si="8"/>
        <v>G</v>
      </c>
      <c r="C183">
        <f t="shared" si="9"/>
        <v>540969914.77199996</v>
      </c>
      <c r="D183" s="14" t="s">
        <v>71</v>
      </c>
      <c r="E183" t="s">
        <v>72</v>
      </c>
      <c r="F183">
        <f t="shared" si="10"/>
        <v>142909199.99999997</v>
      </c>
      <c r="G183">
        <v>28</v>
      </c>
      <c r="H183" s="16">
        <v>5103.8999999999996</v>
      </c>
      <c r="I183" s="15">
        <v>35841</v>
      </c>
      <c r="J183" s="15" t="str">
        <f t="shared" si="11"/>
        <v>1998</v>
      </c>
      <c r="K183">
        <v>2</v>
      </c>
      <c r="L183" t="s">
        <v>75</v>
      </c>
      <c r="M183" t="s">
        <v>74</v>
      </c>
    </row>
    <row r="184" spans="1:13" ht="14.4" hidden="1" x14ac:dyDescent="0.3">
      <c r="A184" t="str">
        <f t="shared" si="8"/>
        <v>G</v>
      </c>
      <c r="C184">
        <f t="shared" si="9"/>
        <v>627411266.28600001</v>
      </c>
      <c r="D184" s="14" t="s">
        <v>71</v>
      </c>
      <c r="E184" t="s">
        <v>72</v>
      </c>
      <c r="F184">
        <f t="shared" si="10"/>
        <v>165744600</v>
      </c>
      <c r="G184">
        <v>31</v>
      </c>
      <c r="H184" s="16">
        <v>5346.6</v>
      </c>
      <c r="I184" s="15">
        <v>35869</v>
      </c>
      <c r="J184" s="15" t="str">
        <f t="shared" si="11"/>
        <v>1998</v>
      </c>
      <c r="K184">
        <v>3</v>
      </c>
      <c r="L184" t="s">
        <v>76</v>
      </c>
      <c r="M184" t="s">
        <v>74</v>
      </c>
    </row>
    <row r="185" spans="1:13" ht="14.4" hidden="1" x14ac:dyDescent="0.3">
      <c r="A185" t="str">
        <f t="shared" si="8"/>
        <v>G</v>
      </c>
      <c r="C185">
        <f t="shared" si="9"/>
        <v>617801624.46000004</v>
      </c>
      <c r="D185" s="14" t="s">
        <v>71</v>
      </c>
      <c r="E185" t="s">
        <v>72</v>
      </c>
      <c r="F185">
        <f t="shared" si="10"/>
        <v>163206000</v>
      </c>
      <c r="G185">
        <v>30</v>
      </c>
      <c r="H185" s="16">
        <v>5440.2</v>
      </c>
      <c r="I185" s="15">
        <v>35900</v>
      </c>
      <c r="J185" s="15" t="str">
        <f t="shared" si="11"/>
        <v>1998</v>
      </c>
      <c r="K185">
        <v>4</v>
      </c>
      <c r="L185" t="s">
        <v>77</v>
      </c>
      <c r="M185" t="s">
        <v>74</v>
      </c>
    </row>
    <row r="186" spans="1:13" ht="14.4" hidden="1" x14ac:dyDescent="0.3">
      <c r="A186" t="str">
        <f t="shared" si="8"/>
        <v>G</v>
      </c>
      <c r="C186">
        <f t="shared" si="9"/>
        <v>637209800.07099998</v>
      </c>
      <c r="D186" s="14" t="s">
        <v>71</v>
      </c>
      <c r="E186" t="s">
        <v>72</v>
      </c>
      <c r="F186">
        <f t="shared" si="10"/>
        <v>168333100</v>
      </c>
      <c r="G186">
        <v>31</v>
      </c>
      <c r="H186" s="16">
        <v>5430.1</v>
      </c>
      <c r="I186" s="15">
        <v>35930</v>
      </c>
      <c r="J186" s="15" t="str">
        <f t="shared" si="11"/>
        <v>1998</v>
      </c>
      <c r="K186">
        <v>5</v>
      </c>
      <c r="L186" t="s">
        <v>78</v>
      </c>
      <c r="M186" t="s">
        <v>74</v>
      </c>
    </row>
    <row r="187" spans="1:13" ht="14.4" hidden="1" x14ac:dyDescent="0.3">
      <c r="A187" t="str">
        <f t="shared" si="8"/>
        <v>G</v>
      </c>
      <c r="C187">
        <f t="shared" si="9"/>
        <v>637504683.50999999</v>
      </c>
      <c r="D187" s="14" t="s">
        <v>71</v>
      </c>
      <c r="E187" t="s">
        <v>72</v>
      </c>
      <c r="F187">
        <f t="shared" si="10"/>
        <v>168411000</v>
      </c>
      <c r="G187">
        <v>30</v>
      </c>
      <c r="H187" s="16">
        <v>5613.7</v>
      </c>
      <c r="I187" s="15">
        <v>35961</v>
      </c>
      <c r="J187" s="15" t="str">
        <f t="shared" si="11"/>
        <v>1998</v>
      </c>
      <c r="K187">
        <v>6</v>
      </c>
      <c r="L187" t="s">
        <v>79</v>
      </c>
      <c r="M187" t="s">
        <v>74</v>
      </c>
    </row>
    <row r="188" spans="1:13" ht="14.4" hidden="1" x14ac:dyDescent="0.3">
      <c r="A188" t="str">
        <f t="shared" si="8"/>
        <v>G</v>
      </c>
      <c r="C188">
        <f t="shared" si="9"/>
        <v>669034499.02300012</v>
      </c>
      <c r="D188" s="14" t="s">
        <v>71</v>
      </c>
      <c r="E188" t="s">
        <v>72</v>
      </c>
      <c r="F188">
        <f t="shared" si="10"/>
        <v>176740300.00000003</v>
      </c>
      <c r="G188">
        <v>31</v>
      </c>
      <c r="H188" s="16">
        <v>5701.3</v>
      </c>
      <c r="I188" s="15">
        <v>35991</v>
      </c>
      <c r="J188" s="15" t="str">
        <f t="shared" si="11"/>
        <v>1998</v>
      </c>
      <c r="K188">
        <v>7</v>
      </c>
      <c r="L188" t="s">
        <v>80</v>
      </c>
      <c r="M188" t="s">
        <v>74</v>
      </c>
    </row>
    <row r="189" spans="1:13" ht="14.4" hidden="1" x14ac:dyDescent="0.3">
      <c r="A189" t="str">
        <f t="shared" si="8"/>
        <v>G</v>
      </c>
      <c r="C189">
        <f t="shared" si="9"/>
        <v>665314576.61600006</v>
      </c>
      <c r="D189" s="14" t="s">
        <v>71</v>
      </c>
      <c r="E189" t="s">
        <v>72</v>
      </c>
      <c r="F189">
        <f t="shared" si="10"/>
        <v>175757600</v>
      </c>
      <c r="G189">
        <v>31</v>
      </c>
      <c r="H189" s="16">
        <v>5669.6</v>
      </c>
      <c r="I189" s="15">
        <v>36022</v>
      </c>
      <c r="J189" s="15" t="str">
        <f t="shared" si="11"/>
        <v>1998</v>
      </c>
      <c r="K189">
        <v>8</v>
      </c>
      <c r="L189" t="s">
        <v>81</v>
      </c>
      <c r="M189" t="s">
        <v>74</v>
      </c>
    </row>
    <row r="190" spans="1:13" ht="14.4" hidden="1" x14ac:dyDescent="0.3">
      <c r="A190" t="str">
        <f t="shared" si="8"/>
        <v>G</v>
      </c>
      <c r="C190">
        <f t="shared" si="9"/>
        <v>644045871.99000001</v>
      </c>
      <c r="D190" s="14" t="s">
        <v>71</v>
      </c>
      <c r="E190" t="s">
        <v>72</v>
      </c>
      <c r="F190">
        <f t="shared" si="10"/>
        <v>170139000</v>
      </c>
      <c r="G190">
        <v>30</v>
      </c>
      <c r="H190" s="16">
        <v>5671.3</v>
      </c>
      <c r="I190" s="15">
        <v>36053</v>
      </c>
      <c r="J190" s="15" t="str">
        <f t="shared" si="11"/>
        <v>1998</v>
      </c>
      <c r="K190">
        <v>9</v>
      </c>
      <c r="L190" t="s">
        <v>82</v>
      </c>
      <c r="M190" t="s">
        <v>74</v>
      </c>
    </row>
    <row r="191" spans="1:13" ht="14.4" hidden="1" x14ac:dyDescent="0.3">
      <c r="A191" t="str">
        <f t="shared" si="8"/>
        <v>G</v>
      </c>
      <c r="C191">
        <f t="shared" si="9"/>
        <v>669832463.45099998</v>
      </c>
      <c r="D191" s="14" t="s">
        <v>71</v>
      </c>
      <c r="E191" t="s">
        <v>72</v>
      </c>
      <c r="F191">
        <f t="shared" si="10"/>
        <v>176951100</v>
      </c>
      <c r="G191">
        <v>31</v>
      </c>
      <c r="H191" s="16">
        <v>5708.1</v>
      </c>
      <c r="I191" s="15">
        <v>36083</v>
      </c>
      <c r="J191" s="15" t="str">
        <f t="shared" si="11"/>
        <v>1998</v>
      </c>
      <c r="K191">
        <v>10</v>
      </c>
      <c r="L191" t="s">
        <v>83</v>
      </c>
      <c r="M191" t="s">
        <v>74</v>
      </c>
    </row>
    <row r="192" spans="1:13" ht="14.4" hidden="1" x14ac:dyDescent="0.3">
      <c r="A192" t="str">
        <f t="shared" si="8"/>
        <v>G</v>
      </c>
      <c r="C192">
        <f t="shared" si="9"/>
        <v>627011526.99000001</v>
      </c>
      <c r="D192" s="14" t="s">
        <v>71</v>
      </c>
      <c r="E192" t="s">
        <v>72</v>
      </c>
      <c r="F192">
        <f t="shared" si="10"/>
        <v>165639000</v>
      </c>
      <c r="G192">
        <v>30</v>
      </c>
      <c r="H192" s="16">
        <v>5521.3</v>
      </c>
      <c r="I192" s="15">
        <v>36114</v>
      </c>
      <c r="J192" s="15" t="str">
        <f t="shared" si="11"/>
        <v>1998</v>
      </c>
      <c r="K192">
        <v>11</v>
      </c>
      <c r="L192" t="s">
        <v>84</v>
      </c>
      <c r="M192" t="s">
        <v>74</v>
      </c>
    </row>
    <row r="193" spans="1:13" ht="14.4" hidden="1" x14ac:dyDescent="0.3">
      <c r="A193" t="str">
        <f t="shared" si="8"/>
        <v>G</v>
      </c>
      <c r="C193">
        <f t="shared" si="9"/>
        <v>627469940.14100003</v>
      </c>
      <c r="D193" s="14" t="s">
        <v>71</v>
      </c>
      <c r="E193" t="s">
        <v>72</v>
      </c>
      <c r="F193">
        <f t="shared" si="10"/>
        <v>165760100</v>
      </c>
      <c r="G193">
        <v>31</v>
      </c>
      <c r="H193" s="16">
        <v>5347.1</v>
      </c>
      <c r="I193" s="15">
        <v>36144</v>
      </c>
      <c r="J193" s="15" t="str">
        <f t="shared" si="11"/>
        <v>1998</v>
      </c>
      <c r="K193">
        <v>12</v>
      </c>
      <c r="L193" t="s">
        <v>85</v>
      </c>
      <c r="M193" t="s">
        <v>74</v>
      </c>
    </row>
    <row r="194" spans="1:13" ht="14.4" hidden="1" x14ac:dyDescent="0.3">
      <c r="A194" t="str">
        <f t="shared" ref="A194:A257" si="12">IF(M194="GASOLINE","G",IF(M194="PROPANE","CNG",IF(M194="DIESEL","D", "OUTRO")))</f>
        <v>G</v>
      </c>
      <c r="C194">
        <f t="shared" ref="C194:C257" si="13">3.78541*F194</f>
        <v>572480803.23500001</v>
      </c>
      <c r="D194" s="14" t="s">
        <v>71</v>
      </c>
      <c r="E194" t="s">
        <v>72</v>
      </c>
      <c r="F194">
        <f t="shared" ref="F194:F257" si="14">G194*H194*1000</f>
        <v>151233500</v>
      </c>
      <c r="G194">
        <v>31</v>
      </c>
      <c r="H194" s="16">
        <v>4878.5</v>
      </c>
      <c r="I194" s="15">
        <v>36175</v>
      </c>
      <c r="J194" s="15" t="str">
        <f t="shared" ref="J194:J257" si="15">TEXT(I194,"aaaa")</f>
        <v>1999</v>
      </c>
      <c r="K194">
        <v>1</v>
      </c>
      <c r="L194" t="s">
        <v>73</v>
      </c>
      <c r="M194" t="s">
        <v>74</v>
      </c>
    </row>
    <row r="195" spans="1:13" ht="14.4" hidden="1" x14ac:dyDescent="0.3">
      <c r="A195" t="str">
        <f t="shared" si="12"/>
        <v>G</v>
      </c>
      <c r="C195">
        <f t="shared" si="13"/>
        <v>561288481.48800015</v>
      </c>
      <c r="D195" s="14" t="s">
        <v>71</v>
      </c>
      <c r="E195" t="s">
        <v>72</v>
      </c>
      <c r="F195">
        <f t="shared" si="14"/>
        <v>148276800.00000003</v>
      </c>
      <c r="G195">
        <v>28</v>
      </c>
      <c r="H195" s="16">
        <v>5295.6</v>
      </c>
      <c r="I195" s="15">
        <v>36206</v>
      </c>
      <c r="J195" s="15" t="str">
        <f t="shared" si="15"/>
        <v>1999</v>
      </c>
      <c r="K195">
        <v>2</v>
      </c>
      <c r="L195" t="s">
        <v>75</v>
      </c>
      <c r="M195" t="s">
        <v>74</v>
      </c>
    </row>
    <row r="196" spans="1:13" ht="14.4" hidden="1" x14ac:dyDescent="0.3">
      <c r="A196" t="str">
        <f t="shared" si="12"/>
        <v>G</v>
      </c>
      <c r="C196">
        <f t="shared" si="13"/>
        <v>619537234.94500005</v>
      </c>
      <c r="D196" s="14" t="s">
        <v>71</v>
      </c>
      <c r="E196" t="s">
        <v>72</v>
      </c>
      <c r="F196">
        <f t="shared" si="14"/>
        <v>163664500</v>
      </c>
      <c r="G196">
        <v>31</v>
      </c>
      <c r="H196" s="16">
        <v>5279.5</v>
      </c>
      <c r="I196" s="15">
        <v>36234</v>
      </c>
      <c r="J196" s="15" t="str">
        <f t="shared" si="15"/>
        <v>1999</v>
      </c>
      <c r="K196">
        <v>3</v>
      </c>
      <c r="L196" t="s">
        <v>76</v>
      </c>
      <c r="M196" t="s">
        <v>74</v>
      </c>
    </row>
    <row r="197" spans="1:13" ht="14.4" hidden="1" x14ac:dyDescent="0.3">
      <c r="A197" t="str">
        <f t="shared" si="12"/>
        <v>G</v>
      </c>
      <c r="C197">
        <f t="shared" si="13"/>
        <v>638231482.23000002</v>
      </c>
      <c r="D197" s="14" t="s">
        <v>71</v>
      </c>
      <c r="E197" t="s">
        <v>72</v>
      </c>
      <c r="F197">
        <f t="shared" si="14"/>
        <v>168603000</v>
      </c>
      <c r="G197">
        <v>30</v>
      </c>
      <c r="H197" s="16">
        <v>5620.1</v>
      </c>
      <c r="I197" s="15">
        <v>36265</v>
      </c>
      <c r="J197" s="15" t="str">
        <f t="shared" si="15"/>
        <v>1999</v>
      </c>
      <c r="K197">
        <v>4</v>
      </c>
      <c r="L197" t="s">
        <v>77</v>
      </c>
      <c r="M197" t="s">
        <v>74</v>
      </c>
    </row>
    <row r="198" spans="1:13" ht="14.4" hidden="1" x14ac:dyDescent="0.3">
      <c r="A198" t="str">
        <f t="shared" si="12"/>
        <v>G</v>
      </c>
      <c r="C198">
        <f t="shared" si="13"/>
        <v>664129364.745</v>
      </c>
      <c r="D198" s="14" t="s">
        <v>71</v>
      </c>
      <c r="E198" t="s">
        <v>72</v>
      </c>
      <c r="F198">
        <f t="shared" si="14"/>
        <v>175444500</v>
      </c>
      <c r="G198">
        <v>31</v>
      </c>
      <c r="H198" s="16">
        <v>5659.5</v>
      </c>
      <c r="I198" s="15">
        <v>36295</v>
      </c>
      <c r="J198" s="15" t="str">
        <f t="shared" si="15"/>
        <v>1999</v>
      </c>
      <c r="K198">
        <v>5</v>
      </c>
      <c r="L198" t="s">
        <v>78</v>
      </c>
      <c r="M198" t="s">
        <v>74</v>
      </c>
    </row>
    <row r="199" spans="1:13" ht="14.4" hidden="1" x14ac:dyDescent="0.3">
      <c r="A199" t="str">
        <f t="shared" si="12"/>
        <v>G</v>
      </c>
      <c r="C199">
        <f t="shared" si="13"/>
        <v>645124713.84000003</v>
      </c>
      <c r="D199" s="14" t="s">
        <v>71</v>
      </c>
      <c r="E199" t="s">
        <v>72</v>
      </c>
      <c r="F199">
        <f t="shared" si="14"/>
        <v>170424000</v>
      </c>
      <c r="G199">
        <v>30</v>
      </c>
      <c r="H199" s="16">
        <v>5680.8</v>
      </c>
      <c r="I199" s="15">
        <v>36326</v>
      </c>
      <c r="J199" s="15" t="str">
        <f t="shared" si="15"/>
        <v>1999</v>
      </c>
      <c r="K199">
        <v>6</v>
      </c>
      <c r="L199" t="s">
        <v>79</v>
      </c>
      <c r="M199" t="s">
        <v>74</v>
      </c>
    </row>
    <row r="200" spans="1:13" ht="14.4" hidden="1" x14ac:dyDescent="0.3">
      <c r="A200" t="str">
        <f t="shared" si="12"/>
        <v>G</v>
      </c>
      <c r="C200">
        <f t="shared" si="13"/>
        <v>679724875.40400004</v>
      </c>
      <c r="D200" s="14" t="s">
        <v>71</v>
      </c>
      <c r="E200" t="s">
        <v>72</v>
      </c>
      <c r="F200">
        <f t="shared" si="14"/>
        <v>179564400</v>
      </c>
      <c r="G200">
        <v>31</v>
      </c>
      <c r="H200" s="16">
        <v>5792.4</v>
      </c>
      <c r="I200" s="15">
        <v>36356</v>
      </c>
      <c r="J200" s="15" t="str">
        <f t="shared" si="15"/>
        <v>1999</v>
      </c>
      <c r="K200">
        <v>7</v>
      </c>
      <c r="L200" t="s">
        <v>80</v>
      </c>
      <c r="M200" t="s">
        <v>74</v>
      </c>
    </row>
    <row r="201" spans="1:13" ht="14.4" hidden="1" x14ac:dyDescent="0.3">
      <c r="A201" t="str">
        <f t="shared" si="12"/>
        <v>G</v>
      </c>
      <c r="C201">
        <f t="shared" si="13"/>
        <v>655128795.38800013</v>
      </c>
      <c r="D201" s="14" t="s">
        <v>71</v>
      </c>
      <c r="E201" t="s">
        <v>72</v>
      </c>
      <c r="F201">
        <f t="shared" si="14"/>
        <v>173066800.00000003</v>
      </c>
      <c r="G201">
        <v>31</v>
      </c>
      <c r="H201" s="16">
        <v>5582.8</v>
      </c>
      <c r="I201" s="15">
        <v>36387</v>
      </c>
      <c r="J201" s="15" t="str">
        <f t="shared" si="15"/>
        <v>1999</v>
      </c>
      <c r="K201">
        <v>8</v>
      </c>
      <c r="L201" t="s">
        <v>81</v>
      </c>
      <c r="M201" t="s">
        <v>74</v>
      </c>
    </row>
    <row r="202" spans="1:13" ht="14.4" hidden="1" x14ac:dyDescent="0.3">
      <c r="A202" t="str">
        <f t="shared" si="12"/>
        <v>G</v>
      </c>
      <c r="C202">
        <f t="shared" si="13"/>
        <v>634404432.72000003</v>
      </c>
      <c r="D202" s="14" t="s">
        <v>71</v>
      </c>
      <c r="E202" t="s">
        <v>72</v>
      </c>
      <c r="F202">
        <f t="shared" si="14"/>
        <v>167592000</v>
      </c>
      <c r="G202">
        <v>30</v>
      </c>
      <c r="H202" s="16">
        <v>5586.4</v>
      </c>
      <c r="I202" s="15">
        <v>36418</v>
      </c>
      <c r="J202" s="15" t="str">
        <f t="shared" si="15"/>
        <v>1999</v>
      </c>
      <c r="K202">
        <v>9</v>
      </c>
      <c r="L202" t="s">
        <v>82</v>
      </c>
      <c r="M202" t="s">
        <v>74</v>
      </c>
    </row>
    <row r="203" spans="1:13" ht="14.4" hidden="1" x14ac:dyDescent="0.3">
      <c r="A203" t="str">
        <f t="shared" si="12"/>
        <v>G</v>
      </c>
      <c r="C203">
        <f t="shared" si="13"/>
        <v>665854376.0819999</v>
      </c>
      <c r="D203" s="14" t="s">
        <v>71</v>
      </c>
      <c r="E203" t="s">
        <v>72</v>
      </c>
      <c r="F203">
        <f t="shared" si="14"/>
        <v>175900199.99999997</v>
      </c>
      <c r="G203">
        <v>31</v>
      </c>
      <c r="H203" s="16">
        <v>5674.2</v>
      </c>
      <c r="I203" s="15">
        <v>36448</v>
      </c>
      <c r="J203" s="15" t="str">
        <f t="shared" si="15"/>
        <v>1999</v>
      </c>
      <c r="K203">
        <v>10</v>
      </c>
      <c r="L203" t="s">
        <v>83</v>
      </c>
      <c r="M203" t="s">
        <v>74</v>
      </c>
    </row>
    <row r="204" spans="1:13" ht="14.4" hidden="1" x14ac:dyDescent="0.3">
      <c r="A204" t="str">
        <f t="shared" si="12"/>
        <v>G</v>
      </c>
      <c r="C204">
        <f t="shared" si="13"/>
        <v>633280165.95000005</v>
      </c>
      <c r="D204" s="14" t="s">
        <v>71</v>
      </c>
      <c r="E204" t="s">
        <v>72</v>
      </c>
      <c r="F204">
        <f t="shared" si="14"/>
        <v>167295000</v>
      </c>
      <c r="G204">
        <v>30</v>
      </c>
      <c r="H204" s="16">
        <v>5576.5</v>
      </c>
      <c r="I204" s="15">
        <v>36479</v>
      </c>
      <c r="J204" s="15" t="str">
        <f t="shared" si="15"/>
        <v>1999</v>
      </c>
      <c r="K204">
        <v>11</v>
      </c>
      <c r="L204" t="s">
        <v>84</v>
      </c>
      <c r="M204" t="s">
        <v>74</v>
      </c>
    </row>
    <row r="205" spans="1:13" ht="14.4" hidden="1" x14ac:dyDescent="0.3">
      <c r="A205" t="str">
        <f t="shared" si="12"/>
        <v>G</v>
      </c>
      <c r="C205">
        <f t="shared" si="13"/>
        <v>680769270.02300012</v>
      </c>
      <c r="D205" s="14" t="s">
        <v>71</v>
      </c>
      <c r="E205" t="s">
        <v>72</v>
      </c>
      <c r="F205">
        <f t="shared" si="14"/>
        <v>179840300.00000003</v>
      </c>
      <c r="G205">
        <v>31</v>
      </c>
      <c r="H205" s="16">
        <v>5801.3</v>
      </c>
      <c r="I205" s="15">
        <v>36509</v>
      </c>
      <c r="J205" s="15" t="str">
        <f t="shared" si="15"/>
        <v>1999</v>
      </c>
      <c r="K205">
        <v>12</v>
      </c>
      <c r="L205" t="s">
        <v>85</v>
      </c>
      <c r="M205" t="s">
        <v>74</v>
      </c>
    </row>
    <row r="206" spans="1:13" ht="14.4" hidden="1" x14ac:dyDescent="0.3">
      <c r="A206" t="str">
        <f t="shared" si="12"/>
        <v>G</v>
      </c>
      <c r="C206">
        <f t="shared" si="13"/>
        <v>541184168.97800016</v>
      </c>
      <c r="D206" s="14" t="s">
        <v>71</v>
      </c>
      <c r="E206" t="s">
        <v>72</v>
      </c>
      <c r="F206">
        <f t="shared" si="14"/>
        <v>142965800.00000003</v>
      </c>
      <c r="G206">
        <v>31</v>
      </c>
      <c r="H206" s="16">
        <v>4611.8</v>
      </c>
      <c r="I206" s="15">
        <v>36540</v>
      </c>
      <c r="J206" s="15" t="str">
        <f t="shared" si="15"/>
        <v>2000</v>
      </c>
      <c r="K206">
        <v>1</v>
      </c>
      <c r="L206" t="s">
        <v>73</v>
      </c>
      <c r="M206" t="s">
        <v>74</v>
      </c>
    </row>
    <row r="207" spans="1:13" ht="14.4" hidden="1" x14ac:dyDescent="0.3">
      <c r="A207" t="str">
        <f t="shared" si="12"/>
        <v>G</v>
      </c>
      <c r="C207">
        <f t="shared" si="13"/>
        <v>573419584.91500008</v>
      </c>
      <c r="D207" s="14" t="s">
        <v>71</v>
      </c>
      <c r="E207" t="s">
        <v>72</v>
      </c>
      <c r="F207">
        <f t="shared" si="14"/>
        <v>151481500</v>
      </c>
      <c r="G207">
        <v>29</v>
      </c>
      <c r="H207" s="16">
        <v>5223.5</v>
      </c>
      <c r="I207" s="15">
        <v>36571</v>
      </c>
      <c r="J207" s="15" t="str">
        <f t="shared" si="15"/>
        <v>2000</v>
      </c>
      <c r="K207">
        <v>2</v>
      </c>
      <c r="L207" t="s">
        <v>75</v>
      </c>
      <c r="M207" t="s">
        <v>74</v>
      </c>
    </row>
    <row r="208" spans="1:13" ht="14.4" hidden="1" x14ac:dyDescent="0.3">
      <c r="A208" t="str">
        <f t="shared" si="12"/>
        <v>G</v>
      </c>
      <c r="C208">
        <f t="shared" si="13"/>
        <v>622435723.38199997</v>
      </c>
      <c r="D208" s="14" t="s">
        <v>71</v>
      </c>
      <c r="E208" t="s">
        <v>72</v>
      </c>
      <c r="F208">
        <f t="shared" si="14"/>
        <v>164430199.99999997</v>
      </c>
      <c r="G208">
        <v>31</v>
      </c>
      <c r="H208" s="16">
        <v>5304.2</v>
      </c>
      <c r="I208" s="15">
        <v>36600</v>
      </c>
      <c r="J208" s="15" t="str">
        <f t="shared" si="15"/>
        <v>2000</v>
      </c>
      <c r="K208">
        <v>3</v>
      </c>
      <c r="L208" t="s">
        <v>76</v>
      </c>
      <c r="M208" t="s">
        <v>74</v>
      </c>
    </row>
    <row r="209" spans="1:13" ht="14.4" hidden="1" x14ac:dyDescent="0.3">
      <c r="A209" t="str">
        <f t="shared" si="12"/>
        <v>G</v>
      </c>
      <c r="C209">
        <f t="shared" si="13"/>
        <v>595259507.90999997</v>
      </c>
      <c r="D209" s="14" t="s">
        <v>71</v>
      </c>
      <c r="E209" t="s">
        <v>72</v>
      </c>
      <c r="F209">
        <f t="shared" si="14"/>
        <v>157251000</v>
      </c>
      <c r="G209">
        <v>30</v>
      </c>
      <c r="H209" s="16">
        <v>5241.7</v>
      </c>
      <c r="I209" s="15">
        <v>36631</v>
      </c>
      <c r="J209" s="15" t="str">
        <f t="shared" si="15"/>
        <v>2000</v>
      </c>
      <c r="K209">
        <v>4</v>
      </c>
      <c r="L209" t="s">
        <v>77</v>
      </c>
      <c r="M209" t="s">
        <v>74</v>
      </c>
    </row>
    <row r="210" spans="1:13" ht="14.4" hidden="1" x14ac:dyDescent="0.3">
      <c r="A210" t="str">
        <f t="shared" si="12"/>
        <v>G</v>
      </c>
      <c r="C210">
        <f t="shared" si="13"/>
        <v>665443659.09699988</v>
      </c>
      <c r="D210" s="14" t="s">
        <v>71</v>
      </c>
      <c r="E210" t="s">
        <v>72</v>
      </c>
      <c r="F210">
        <f t="shared" si="14"/>
        <v>175791699.99999997</v>
      </c>
      <c r="G210">
        <v>31</v>
      </c>
      <c r="H210" s="16">
        <v>5670.7</v>
      </c>
      <c r="I210" s="15">
        <v>36661</v>
      </c>
      <c r="J210" s="15" t="str">
        <f t="shared" si="15"/>
        <v>2000</v>
      </c>
      <c r="K210">
        <v>5</v>
      </c>
      <c r="L210" t="s">
        <v>78</v>
      </c>
      <c r="M210" t="s">
        <v>74</v>
      </c>
    </row>
    <row r="211" spans="1:13" ht="14.4" hidden="1" x14ac:dyDescent="0.3">
      <c r="A211" t="str">
        <f t="shared" si="12"/>
        <v>G</v>
      </c>
      <c r="C211">
        <f t="shared" si="13"/>
        <v>680828700.96000004</v>
      </c>
      <c r="D211" s="14" t="s">
        <v>71</v>
      </c>
      <c r="E211" t="s">
        <v>72</v>
      </c>
      <c r="F211">
        <f t="shared" si="14"/>
        <v>179856000</v>
      </c>
      <c r="G211">
        <v>30</v>
      </c>
      <c r="H211" s="16">
        <v>5995.2</v>
      </c>
      <c r="I211" s="15">
        <v>36692</v>
      </c>
      <c r="J211" s="15" t="str">
        <f t="shared" si="15"/>
        <v>2000</v>
      </c>
      <c r="K211">
        <v>6</v>
      </c>
      <c r="L211" t="s">
        <v>79</v>
      </c>
      <c r="M211" t="s">
        <v>74</v>
      </c>
    </row>
    <row r="212" spans="1:13" ht="14.4" hidden="1" x14ac:dyDescent="0.3">
      <c r="A212" t="str">
        <f t="shared" si="12"/>
        <v>G</v>
      </c>
      <c r="C212">
        <f t="shared" si="13"/>
        <v>691952506.78600001</v>
      </c>
      <c r="D212" s="14" t="s">
        <v>71</v>
      </c>
      <c r="E212" t="s">
        <v>72</v>
      </c>
      <c r="F212">
        <f t="shared" si="14"/>
        <v>182794600</v>
      </c>
      <c r="G212">
        <v>31</v>
      </c>
      <c r="H212" s="16">
        <v>5896.6</v>
      </c>
      <c r="I212" s="15">
        <v>36722</v>
      </c>
      <c r="J212" s="15" t="str">
        <f t="shared" si="15"/>
        <v>2000</v>
      </c>
      <c r="K212">
        <v>7</v>
      </c>
      <c r="L212" t="s">
        <v>80</v>
      </c>
      <c r="M212" t="s">
        <v>74</v>
      </c>
    </row>
    <row r="213" spans="1:13" ht="14.4" hidden="1" x14ac:dyDescent="0.3">
      <c r="A213" t="str">
        <f t="shared" si="12"/>
        <v>G</v>
      </c>
      <c r="C213">
        <f t="shared" si="13"/>
        <v>699697455.64600003</v>
      </c>
      <c r="D213" s="14" t="s">
        <v>71</v>
      </c>
      <c r="E213" t="s">
        <v>72</v>
      </c>
      <c r="F213">
        <f t="shared" si="14"/>
        <v>184840600</v>
      </c>
      <c r="G213">
        <v>31</v>
      </c>
      <c r="H213" s="16">
        <v>5962.6</v>
      </c>
      <c r="I213" s="15">
        <v>36753</v>
      </c>
      <c r="J213" s="15" t="str">
        <f t="shared" si="15"/>
        <v>2000</v>
      </c>
      <c r="K213">
        <v>8</v>
      </c>
      <c r="L213" t="s">
        <v>81</v>
      </c>
      <c r="M213" t="s">
        <v>74</v>
      </c>
    </row>
    <row r="214" spans="1:13" ht="14.4" hidden="1" x14ac:dyDescent="0.3">
      <c r="A214" t="str">
        <f t="shared" si="12"/>
        <v>G</v>
      </c>
      <c r="C214">
        <f t="shared" si="13"/>
        <v>659831031.69000006</v>
      </c>
      <c r="D214" s="14" t="s">
        <v>71</v>
      </c>
      <c r="E214" t="s">
        <v>72</v>
      </c>
      <c r="F214">
        <f t="shared" si="14"/>
        <v>174309000</v>
      </c>
      <c r="G214">
        <v>30</v>
      </c>
      <c r="H214" s="16">
        <v>5810.3</v>
      </c>
      <c r="I214" s="15">
        <v>36784</v>
      </c>
      <c r="J214" s="15" t="str">
        <f t="shared" si="15"/>
        <v>2000</v>
      </c>
      <c r="K214">
        <v>9</v>
      </c>
      <c r="L214" t="s">
        <v>82</v>
      </c>
      <c r="M214" t="s">
        <v>74</v>
      </c>
    </row>
    <row r="215" spans="1:13" ht="14.4" hidden="1" x14ac:dyDescent="0.3">
      <c r="A215" t="str">
        <f t="shared" si="12"/>
        <v>G</v>
      </c>
      <c r="C215">
        <f t="shared" si="13"/>
        <v>689159631.28800011</v>
      </c>
      <c r="D215" s="14" t="s">
        <v>71</v>
      </c>
      <c r="E215" t="s">
        <v>72</v>
      </c>
      <c r="F215">
        <f t="shared" si="14"/>
        <v>182056800.00000003</v>
      </c>
      <c r="G215">
        <v>31</v>
      </c>
      <c r="H215" s="16">
        <v>5872.8</v>
      </c>
      <c r="I215" s="15">
        <v>36814</v>
      </c>
      <c r="J215" s="15" t="str">
        <f t="shared" si="15"/>
        <v>2000</v>
      </c>
      <c r="K215">
        <v>10</v>
      </c>
      <c r="L215" t="s">
        <v>83</v>
      </c>
      <c r="M215" t="s">
        <v>74</v>
      </c>
    </row>
    <row r="216" spans="1:13" ht="14.4" hidden="1" x14ac:dyDescent="0.3">
      <c r="A216" t="str">
        <f t="shared" si="12"/>
        <v>G</v>
      </c>
      <c r="C216">
        <f t="shared" si="13"/>
        <v>671028274.47000003</v>
      </c>
      <c r="D216" s="14" t="s">
        <v>71</v>
      </c>
      <c r="E216" t="s">
        <v>72</v>
      </c>
      <c r="F216">
        <f t="shared" si="14"/>
        <v>177267000</v>
      </c>
      <c r="G216">
        <v>30</v>
      </c>
      <c r="H216" s="16">
        <v>5908.9</v>
      </c>
      <c r="I216" s="15">
        <v>36845</v>
      </c>
      <c r="J216" s="15" t="str">
        <f t="shared" si="15"/>
        <v>2000</v>
      </c>
      <c r="K216">
        <v>11</v>
      </c>
      <c r="L216" t="s">
        <v>84</v>
      </c>
      <c r="M216" t="s">
        <v>74</v>
      </c>
    </row>
    <row r="217" spans="1:13" ht="14.4" hidden="1" x14ac:dyDescent="0.3">
      <c r="A217" t="str">
        <f t="shared" si="12"/>
        <v>G</v>
      </c>
      <c r="C217">
        <f t="shared" si="13"/>
        <v>677330982.12</v>
      </c>
      <c r="D217" s="14" t="s">
        <v>71</v>
      </c>
      <c r="E217" t="s">
        <v>72</v>
      </c>
      <c r="F217">
        <f t="shared" si="14"/>
        <v>178932000</v>
      </c>
      <c r="G217">
        <v>31</v>
      </c>
      <c r="H217" s="16">
        <v>5772</v>
      </c>
      <c r="I217" s="15">
        <v>36875</v>
      </c>
      <c r="J217" s="15" t="str">
        <f t="shared" si="15"/>
        <v>2000</v>
      </c>
      <c r="K217">
        <v>12</v>
      </c>
      <c r="L217" t="s">
        <v>85</v>
      </c>
      <c r="M217" t="s">
        <v>74</v>
      </c>
    </row>
    <row r="218" spans="1:13" ht="14.4" hidden="1" x14ac:dyDescent="0.3">
      <c r="A218" t="str">
        <f t="shared" si="12"/>
        <v>G</v>
      </c>
      <c r="C218">
        <f t="shared" si="13"/>
        <v>649859883.20899999</v>
      </c>
      <c r="D218" s="14" t="s">
        <v>71</v>
      </c>
      <c r="E218" t="s">
        <v>72</v>
      </c>
      <c r="F218">
        <f t="shared" si="14"/>
        <v>171674900</v>
      </c>
      <c r="G218">
        <v>31</v>
      </c>
      <c r="H218" s="16">
        <v>5537.9</v>
      </c>
      <c r="I218" s="15">
        <v>36906</v>
      </c>
      <c r="J218" s="15" t="str">
        <f t="shared" si="15"/>
        <v>2001</v>
      </c>
      <c r="K218">
        <v>1</v>
      </c>
      <c r="L218" t="s">
        <v>73</v>
      </c>
      <c r="M218" t="s">
        <v>74</v>
      </c>
    </row>
    <row r="219" spans="1:13" ht="14.4" hidden="1" x14ac:dyDescent="0.3">
      <c r="A219" t="str">
        <f t="shared" si="12"/>
        <v>G</v>
      </c>
      <c r="C219">
        <f t="shared" si="13"/>
        <v>624258019.75600004</v>
      </c>
      <c r="D219" s="14" t="s">
        <v>71</v>
      </c>
      <c r="E219" t="s">
        <v>72</v>
      </c>
      <c r="F219">
        <f t="shared" si="14"/>
        <v>164911600</v>
      </c>
      <c r="G219">
        <v>28</v>
      </c>
      <c r="H219" s="16">
        <v>5889.7</v>
      </c>
      <c r="I219" s="15">
        <v>36937</v>
      </c>
      <c r="J219" s="15" t="str">
        <f t="shared" si="15"/>
        <v>2001</v>
      </c>
      <c r="K219">
        <v>2</v>
      </c>
      <c r="L219" t="s">
        <v>75</v>
      </c>
      <c r="M219" t="s">
        <v>74</v>
      </c>
    </row>
    <row r="220" spans="1:13" ht="14.4" hidden="1" x14ac:dyDescent="0.3">
      <c r="A220" t="str">
        <f t="shared" si="12"/>
        <v>G</v>
      </c>
      <c r="C220">
        <f t="shared" si="13"/>
        <v>695050486.33000004</v>
      </c>
      <c r="D220" s="14" t="s">
        <v>71</v>
      </c>
      <c r="E220" t="s">
        <v>72</v>
      </c>
      <c r="F220">
        <f t="shared" si="14"/>
        <v>183613000</v>
      </c>
      <c r="G220">
        <v>31</v>
      </c>
      <c r="H220" s="16">
        <v>5923</v>
      </c>
      <c r="I220" s="15">
        <v>36965</v>
      </c>
      <c r="J220" s="15" t="str">
        <f t="shared" si="15"/>
        <v>2001</v>
      </c>
      <c r="K220">
        <v>3</v>
      </c>
      <c r="L220" t="s">
        <v>76</v>
      </c>
      <c r="M220" t="s">
        <v>74</v>
      </c>
    </row>
    <row r="221" spans="1:13" ht="14.4" hidden="1" x14ac:dyDescent="0.3">
      <c r="A221" t="str">
        <f t="shared" si="12"/>
        <v>G</v>
      </c>
      <c r="C221">
        <f t="shared" si="13"/>
        <v>657696060.45000005</v>
      </c>
      <c r="D221" s="14" t="s">
        <v>71</v>
      </c>
      <c r="E221" t="s">
        <v>72</v>
      </c>
      <c r="F221">
        <f t="shared" si="14"/>
        <v>173745000</v>
      </c>
      <c r="G221">
        <v>30</v>
      </c>
      <c r="H221" s="16">
        <v>5791.5</v>
      </c>
      <c r="I221" s="15">
        <v>36996</v>
      </c>
      <c r="J221" s="15" t="str">
        <f t="shared" si="15"/>
        <v>2001</v>
      </c>
      <c r="K221">
        <v>4</v>
      </c>
      <c r="L221" t="s">
        <v>77</v>
      </c>
      <c r="M221" t="s">
        <v>74</v>
      </c>
    </row>
    <row r="222" spans="1:13" ht="14.4" hidden="1" x14ac:dyDescent="0.3">
      <c r="A222" t="str">
        <f t="shared" si="12"/>
        <v>G</v>
      </c>
      <c r="C222">
        <f t="shared" si="13"/>
        <v>719494014.32300019</v>
      </c>
      <c r="D222" s="14" t="s">
        <v>71</v>
      </c>
      <c r="E222" t="s">
        <v>72</v>
      </c>
      <c r="F222">
        <f t="shared" si="14"/>
        <v>190070300.00000003</v>
      </c>
      <c r="G222">
        <v>31</v>
      </c>
      <c r="H222" s="16">
        <v>6131.3</v>
      </c>
      <c r="I222" s="15">
        <v>37026</v>
      </c>
      <c r="J222" s="15" t="str">
        <f t="shared" si="15"/>
        <v>2001</v>
      </c>
      <c r="K222">
        <v>5</v>
      </c>
      <c r="L222" t="s">
        <v>78</v>
      </c>
      <c r="M222" t="s">
        <v>74</v>
      </c>
    </row>
    <row r="223" spans="1:13" ht="14.4" hidden="1" x14ac:dyDescent="0.3">
      <c r="A223" t="str">
        <f t="shared" si="12"/>
        <v>G</v>
      </c>
      <c r="C223">
        <f t="shared" si="13"/>
        <v>721586210.43000007</v>
      </c>
      <c r="D223" s="14" t="s">
        <v>71</v>
      </c>
      <c r="E223" t="s">
        <v>72</v>
      </c>
      <c r="F223">
        <f t="shared" si="14"/>
        <v>190623000</v>
      </c>
      <c r="G223">
        <v>30</v>
      </c>
      <c r="H223" s="16">
        <v>6354.1</v>
      </c>
      <c r="I223" s="15">
        <v>37057</v>
      </c>
      <c r="J223" s="15" t="str">
        <f t="shared" si="15"/>
        <v>2001</v>
      </c>
      <c r="K223">
        <v>6</v>
      </c>
      <c r="L223" t="s">
        <v>79</v>
      </c>
      <c r="M223" t="s">
        <v>74</v>
      </c>
    </row>
    <row r="224" spans="1:13" ht="14.4" hidden="1" x14ac:dyDescent="0.3">
      <c r="A224" t="str">
        <f t="shared" si="12"/>
        <v>G</v>
      </c>
      <c r="C224">
        <f t="shared" si="13"/>
        <v>744324789.75900006</v>
      </c>
      <c r="D224" s="14" t="s">
        <v>71</v>
      </c>
      <c r="E224" t="s">
        <v>72</v>
      </c>
      <c r="F224">
        <f t="shared" si="14"/>
        <v>196629900</v>
      </c>
      <c r="G224">
        <v>31</v>
      </c>
      <c r="H224" s="16">
        <v>6342.9</v>
      </c>
      <c r="I224" s="15">
        <v>37087</v>
      </c>
      <c r="J224" s="15" t="str">
        <f t="shared" si="15"/>
        <v>2001</v>
      </c>
      <c r="K224">
        <v>7</v>
      </c>
      <c r="L224" t="s">
        <v>80</v>
      </c>
      <c r="M224" t="s">
        <v>74</v>
      </c>
    </row>
    <row r="225" spans="1:13" ht="14.4" hidden="1" x14ac:dyDescent="0.3">
      <c r="A225" t="str">
        <f t="shared" si="12"/>
        <v>G</v>
      </c>
      <c r="C225">
        <f t="shared" si="13"/>
        <v>751764634.57300019</v>
      </c>
      <c r="D225" s="14" t="s">
        <v>71</v>
      </c>
      <c r="E225" t="s">
        <v>72</v>
      </c>
      <c r="F225">
        <f t="shared" si="14"/>
        <v>198595300.00000003</v>
      </c>
      <c r="G225">
        <v>31</v>
      </c>
      <c r="H225" s="16">
        <v>6406.3</v>
      </c>
      <c r="I225" s="15">
        <v>37118</v>
      </c>
      <c r="J225" s="15" t="str">
        <f t="shared" si="15"/>
        <v>2001</v>
      </c>
      <c r="K225">
        <v>8</v>
      </c>
      <c r="L225" t="s">
        <v>81</v>
      </c>
      <c r="M225" t="s">
        <v>74</v>
      </c>
    </row>
    <row r="226" spans="1:13" ht="14.4" hidden="1" x14ac:dyDescent="0.3">
      <c r="A226" t="str">
        <f t="shared" si="12"/>
        <v>G</v>
      </c>
      <c r="C226">
        <f t="shared" si="13"/>
        <v>684712531.62</v>
      </c>
      <c r="D226" s="14" t="s">
        <v>71</v>
      </c>
      <c r="E226" t="s">
        <v>72</v>
      </c>
      <c r="F226">
        <f t="shared" si="14"/>
        <v>180882000</v>
      </c>
      <c r="G226">
        <v>30</v>
      </c>
      <c r="H226" s="16">
        <v>6029.4</v>
      </c>
      <c r="I226" s="15">
        <v>37149</v>
      </c>
      <c r="J226" s="15" t="str">
        <f t="shared" si="15"/>
        <v>2001</v>
      </c>
      <c r="K226">
        <v>9</v>
      </c>
      <c r="L226" t="s">
        <v>82</v>
      </c>
      <c r="M226" t="s">
        <v>74</v>
      </c>
    </row>
    <row r="227" spans="1:13" ht="14.4" hidden="1" x14ac:dyDescent="0.3">
      <c r="A227" t="str">
        <f t="shared" si="12"/>
        <v>G</v>
      </c>
      <c r="C227">
        <f t="shared" si="13"/>
        <v>778214808.40699995</v>
      </c>
      <c r="D227" s="14" t="s">
        <v>71</v>
      </c>
      <c r="E227" t="s">
        <v>72</v>
      </c>
      <c r="F227">
        <f t="shared" si="14"/>
        <v>205582699.99999997</v>
      </c>
      <c r="G227">
        <v>31</v>
      </c>
      <c r="H227" s="16">
        <v>6631.7</v>
      </c>
      <c r="I227" s="15">
        <v>37179</v>
      </c>
      <c r="J227" s="15" t="str">
        <f t="shared" si="15"/>
        <v>2001</v>
      </c>
      <c r="K227">
        <v>10</v>
      </c>
      <c r="L227" t="s">
        <v>83</v>
      </c>
      <c r="M227" t="s">
        <v>74</v>
      </c>
    </row>
    <row r="228" spans="1:13" ht="14.4" hidden="1" x14ac:dyDescent="0.3">
      <c r="A228" t="str">
        <f t="shared" si="12"/>
        <v>G</v>
      </c>
      <c r="C228">
        <f t="shared" si="13"/>
        <v>729524215.20000005</v>
      </c>
      <c r="D228" s="14" t="s">
        <v>71</v>
      </c>
      <c r="E228" t="s">
        <v>72</v>
      </c>
      <c r="F228">
        <f t="shared" si="14"/>
        <v>192720000</v>
      </c>
      <c r="G228">
        <v>30</v>
      </c>
      <c r="H228" s="16">
        <v>6424</v>
      </c>
      <c r="I228" s="15">
        <v>37210</v>
      </c>
      <c r="J228" s="15" t="str">
        <f t="shared" si="15"/>
        <v>2001</v>
      </c>
      <c r="K228">
        <v>11</v>
      </c>
      <c r="L228" t="s">
        <v>84</v>
      </c>
      <c r="M228" t="s">
        <v>74</v>
      </c>
    </row>
    <row r="229" spans="1:13" ht="14.4" hidden="1" x14ac:dyDescent="0.3">
      <c r="A229" t="str">
        <f t="shared" si="12"/>
        <v>G</v>
      </c>
      <c r="C229">
        <f t="shared" si="13"/>
        <v>747598790.86800015</v>
      </c>
      <c r="D229" s="14" t="s">
        <v>71</v>
      </c>
      <c r="E229" t="s">
        <v>72</v>
      </c>
      <c r="F229">
        <f t="shared" si="14"/>
        <v>197494800.00000003</v>
      </c>
      <c r="G229">
        <v>31</v>
      </c>
      <c r="H229" s="16">
        <v>6370.8</v>
      </c>
      <c r="I229" s="15">
        <v>37240</v>
      </c>
      <c r="J229" s="15" t="str">
        <f t="shared" si="15"/>
        <v>2001</v>
      </c>
      <c r="K229">
        <v>12</v>
      </c>
      <c r="L229" t="s">
        <v>85</v>
      </c>
      <c r="M229" t="s">
        <v>74</v>
      </c>
    </row>
    <row r="230" spans="1:13" ht="14.4" hidden="1" x14ac:dyDescent="0.3">
      <c r="A230" t="str">
        <f t="shared" si="12"/>
        <v>G</v>
      </c>
      <c r="C230">
        <f t="shared" si="13"/>
        <v>701715836.25800014</v>
      </c>
      <c r="D230" s="14" t="s">
        <v>71</v>
      </c>
      <c r="E230" t="s">
        <v>72</v>
      </c>
      <c r="F230">
        <f t="shared" si="14"/>
        <v>185373800.00000003</v>
      </c>
      <c r="G230">
        <v>31</v>
      </c>
      <c r="H230" s="16">
        <v>5979.8</v>
      </c>
      <c r="I230" s="15">
        <v>37271</v>
      </c>
      <c r="J230" s="15" t="str">
        <f t="shared" si="15"/>
        <v>2002</v>
      </c>
      <c r="K230">
        <v>1</v>
      </c>
      <c r="L230" t="s">
        <v>73</v>
      </c>
      <c r="M230" t="s">
        <v>74</v>
      </c>
    </row>
    <row r="231" spans="1:13" ht="14.4" hidden="1" x14ac:dyDescent="0.3">
      <c r="A231" t="str">
        <f t="shared" si="12"/>
        <v>G</v>
      </c>
      <c r="C231">
        <f t="shared" si="13"/>
        <v>669728364.676</v>
      </c>
      <c r="D231" s="14" t="s">
        <v>71</v>
      </c>
      <c r="E231" t="s">
        <v>72</v>
      </c>
      <c r="F231">
        <f t="shared" si="14"/>
        <v>176923600</v>
      </c>
      <c r="G231">
        <v>28</v>
      </c>
      <c r="H231" s="16">
        <v>6318.7</v>
      </c>
      <c r="I231" s="15">
        <v>37302</v>
      </c>
      <c r="J231" s="15" t="str">
        <f t="shared" si="15"/>
        <v>2002</v>
      </c>
      <c r="K231">
        <v>2</v>
      </c>
      <c r="L231" t="s">
        <v>75</v>
      </c>
      <c r="M231" t="s">
        <v>74</v>
      </c>
    </row>
    <row r="232" spans="1:13" ht="14.4" hidden="1" x14ac:dyDescent="0.3">
      <c r="A232" t="str">
        <f t="shared" si="12"/>
        <v>G</v>
      </c>
      <c r="C232">
        <f t="shared" si="13"/>
        <v>741602322.88699996</v>
      </c>
      <c r="D232" s="14" t="s">
        <v>71</v>
      </c>
      <c r="E232" t="s">
        <v>72</v>
      </c>
      <c r="F232">
        <f t="shared" si="14"/>
        <v>195910699.99999997</v>
      </c>
      <c r="G232">
        <v>31</v>
      </c>
      <c r="H232" s="16">
        <v>6319.7</v>
      </c>
      <c r="I232" s="15">
        <v>37330</v>
      </c>
      <c r="J232" s="15" t="str">
        <f t="shared" si="15"/>
        <v>2002</v>
      </c>
      <c r="K232">
        <v>3</v>
      </c>
      <c r="L232" t="s">
        <v>76</v>
      </c>
      <c r="M232" t="s">
        <v>74</v>
      </c>
    </row>
    <row r="233" spans="1:13" ht="14.4" hidden="1" x14ac:dyDescent="0.3">
      <c r="A233" t="str">
        <f t="shared" si="12"/>
        <v>G</v>
      </c>
      <c r="C233">
        <f t="shared" si="13"/>
        <v>737166957.99000001</v>
      </c>
      <c r="D233" s="14" t="s">
        <v>71</v>
      </c>
      <c r="E233" t="s">
        <v>72</v>
      </c>
      <c r="F233">
        <f t="shared" si="14"/>
        <v>194739000</v>
      </c>
      <c r="G233">
        <v>30</v>
      </c>
      <c r="H233" s="16">
        <v>6491.3</v>
      </c>
      <c r="I233" s="15">
        <v>37361</v>
      </c>
      <c r="J233" s="15" t="str">
        <f t="shared" si="15"/>
        <v>2002</v>
      </c>
      <c r="K233">
        <v>4</v>
      </c>
      <c r="L233" t="s">
        <v>77</v>
      </c>
      <c r="M233" t="s">
        <v>74</v>
      </c>
    </row>
    <row r="234" spans="1:13" ht="14.4" hidden="1" x14ac:dyDescent="0.3">
      <c r="A234" t="str">
        <f t="shared" si="12"/>
        <v>G</v>
      </c>
      <c r="C234">
        <f t="shared" si="13"/>
        <v>767782596.98800015</v>
      </c>
      <c r="D234" s="14" t="s">
        <v>71</v>
      </c>
      <c r="E234" t="s">
        <v>72</v>
      </c>
      <c r="F234">
        <f t="shared" si="14"/>
        <v>202826800.00000003</v>
      </c>
      <c r="G234">
        <v>31</v>
      </c>
      <c r="H234" s="16">
        <v>6542.8</v>
      </c>
      <c r="I234" s="15">
        <v>37391</v>
      </c>
      <c r="J234" s="15" t="str">
        <f t="shared" si="15"/>
        <v>2002</v>
      </c>
      <c r="K234">
        <v>5</v>
      </c>
      <c r="L234" t="s">
        <v>78</v>
      </c>
      <c r="M234" t="s">
        <v>74</v>
      </c>
    </row>
    <row r="235" spans="1:13" ht="14.4" hidden="1" x14ac:dyDescent="0.3">
      <c r="A235" t="str">
        <f t="shared" si="12"/>
        <v>G</v>
      </c>
      <c r="C235">
        <f t="shared" si="13"/>
        <v>759833993.07000005</v>
      </c>
      <c r="D235" s="14" t="s">
        <v>71</v>
      </c>
      <c r="E235" t="s">
        <v>72</v>
      </c>
      <c r="F235">
        <f t="shared" si="14"/>
        <v>200727000</v>
      </c>
      <c r="G235">
        <v>30</v>
      </c>
      <c r="H235" s="16">
        <v>6690.9</v>
      </c>
      <c r="I235" s="15">
        <v>37422</v>
      </c>
      <c r="J235" s="15" t="str">
        <f t="shared" si="15"/>
        <v>2002</v>
      </c>
      <c r="K235">
        <v>6</v>
      </c>
      <c r="L235" t="s">
        <v>79</v>
      </c>
      <c r="M235" t="s">
        <v>74</v>
      </c>
    </row>
    <row r="236" spans="1:13" ht="14.4" hidden="1" x14ac:dyDescent="0.3">
      <c r="A236" t="str">
        <f t="shared" si="12"/>
        <v>G</v>
      </c>
      <c r="C236">
        <f t="shared" si="13"/>
        <v>794690426.89100003</v>
      </c>
      <c r="D236" s="14" t="s">
        <v>71</v>
      </c>
      <c r="E236" t="s">
        <v>72</v>
      </c>
      <c r="F236">
        <f t="shared" si="14"/>
        <v>209935100</v>
      </c>
      <c r="G236">
        <v>31</v>
      </c>
      <c r="H236" s="16">
        <v>6772.1</v>
      </c>
      <c r="I236" s="15">
        <v>37452</v>
      </c>
      <c r="J236" s="15" t="str">
        <f t="shared" si="15"/>
        <v>2002</v>
      </c>
      <c r="K236">
        <v>7</v>
      </c>
      <c r="L236" t="s">
        <v>80</v>
      </c>
      <c r="M236" t="s">
        <v>74</v>
      </c>
    </row>
    <row r="237" spans="1:13" ht="14.4" hidden="1" x14ac:dyDescent="0.3">
      <c r="A237" t="str">
        <f t="shared" si="12"/>
        <v>G</v>
      </c>
      <c r="C237">
        <f t="shared" si="13"/>
        <v>820612536.03000009</v>
      </c>
      <c r="D237" s="14" t="s">
        <v>71</v>
      </c>
      <c r="E237" t="s">
        <v>72</v>
      </c>
      <c r="F237">
        <f t="shared" si="14"/>
        <v>216783000</v>
      </c>
      <c r="G237">
        <v>31</v>
      </c>
      <c r="H237" s="16">
        <v>6993</v>
      </c>
      <c r="I237" s="15">
        <v>37483</v>
      </c>
      <c r="J237" s="15" t="str">
        <f t="shared" si="15"/>
        <v>2002</v>
      </c>
      <c r="K237">
        <v>8</v>
      </c>
      <c r="L237" t="s">
        <v>81</v>
      </c>
      <c r="M237" t="s">
        <v>74</v>
      </c>
    </row>
    <row r="238" spans="1:13" ht="14.4" hidden="1" x14ac:dyDescent="0.3">
      <c r="A238" t="str">
        <f t="shared" si="12"/>
        <v>G</v>
      </c>
      <c r="C238">
        <f t="shared" si="13"/>
        <v>727729930.86000001</v>
      </c>
      <c r="D238" s="14" t="s">
        <v>71</v>
      </c>
      <c r="E238" t="s">
        <v>72</v>
      </c>
      <c r="F238">
        <f t="shared" si="14"/>
        <v>192246000</v>
      </c>
      <c r="G238">
        <v>30</v>
      </c>
      <c r="H238" s="16">
        <v>6408.2</v>
      </c>
      <c r="I238" s="15">
        <v>37514</v>
      </c>
      <c r="J238" s="15" t="str">
        <f t="shared" si="15"/>
        <v>2002</v>
      </c>
      <c r="K238">
        <v>9</v>
      </c>
      <c r="L238" t="s">
        <v>82</v>
      </c>
      <c r="M238" t="s">
        <v>74</v>
      </c>
    </row>
    <row r="239" spans="1:13" ht="14.4" hidden="1" x14ac:dyDescent="0.3">
      <c r="A239" t="str">
        <f t="shared" si="12"/>
        <v>G</v>
      </c>
      <c r="C239">
        <f t="shared" si="13"/>
        <v>756916199.04199994</v>
      </c>
      <c r="D239" s="14" t="s">
        <v>71</v>
      </c>
      <c r="E239" t="s">
        <v>72</v>
      </c>
      <c r="F239">
        <f t="shared" si="14"/>
        <v>199956199.99999997</v>
      </c>
      <c r="G239">
        <v>31</v>
      </c>
      <c r="H239" s="16">
        <v>6450.2</v>
      </c>
      <c r="I239" s="15">
        <v>37544</v>
      </c>
      <c r="J239" s="15" t="str">
        <f t="shared" si="15"/>
        <v>2002</v>
      </c>
      <c r="K239">
        <v>10</v>
      </c>
      <c r="L239" t="s">
        <v>83</v>
      </c>
      <c r="M239" t="s">
        <v>74</v>
      </c>
    </row>
    <row r="240" spans="1:13" ht="14.4" hidden="1" x14ac:dyDescent="0.3">
      <c r="A240" t="str">
        <f t="shared" si="12"/>
        <v>G</v>
      </c>
      <c r="C240">
        <f t="shared" si="13"/>
        <v>745457005.88999999</v>
      </c>
      <c r="D240" s="14" t="s">
        <v>71</v>
      </c>
      <c r="E240" t="s">
        <v>72</v>
      </c>
      <c r="F240">
        <f t="shared" si="14"/>
        <v>196929000</v>
      </c>
      <c r="G240">
        <v>30</v>
      </c>
      <c r="H240" s="16">
        <v>6564.3</v>
      </c>
      <c r="I240" s="15">
        <v>37575</v>
      </c>
      <c r="J240" s="15" t="str">
        <f t="shared" si="15"/>
        <v>2002</v>
      </c>
      <c r="K240">
        <v>11</v>
      </c>
      <c r="L240" t="s">
        <v>84</v>
      </c>
      <c r="M240" t="s">
        <v>74</v>
      </c>
    </row>
    <row r="241" spans="1:13" ht="14.4" hidden="1" x14ac:dyDescent="0.3">
      <c r="A241" t="str">
        <f t="shared" si="12"/>
        <v>G</v>
      </c>
      <c r="C241">
        <f t="shared" si="13"/>
        <v>749969214.61000001</v>
      </c>
      <c r="D241" s="14" t="s">
        <v>71</v>
      </c>
      <c r="E241" t="s">
        <v>72</v>
      </c>
      <c r="F241">
        <f t="shared" si="14"/>
        <v>198121000</v>
      </c>
      <c r="G241">
        <v>31</v>
      </c>
      <c r="H241" s="16">
        <v>6391</v>
      </c>
      <c r="I241" s="15">
        <v>37605</v>
      </c>
      <c r="J241" s="15" t="str">
        <f t="shared" si="15"/>
        <v>2002</v>
      </c>
      <c r="K241">
        <v>12</v>
      </c>
      <c r="L241" t="s">
        <v>85</v>
      </c>
      <c r="M241" t="s">
        <v>74</v>
      </c>
    </row>
    <row r="242" spans="1:13" ht="14.4" hidden="1" x14ac:dyDescent="0.3">
      <c r="A242" t="str">
        <f t="shared" si="12"/>
        <v>G</v>
      </c>
      <c r="C242">
        <f t="shared" si="13"/>
        <v>714588880.04500008</v>
      </c>
      <c r="D242" s="14" t="s">
        <v>71</v>
      </c>
      <c r="E242" t="s">
        <v>72</v>
      </c>
      <c r="F242">
        <f t="shared" si="14"/>
        <v>188774500</v>
      </c>
      <c r="G242">
        <v>31</v>
      </c>
      <c r="H242" s="16">
        <v>6089.5</v>
      </c>
      <c r="I242" s="15">
        <v>37636</v>
      </c>
      <c r="J242" s="15" t="str">
        <f t="shared" si="15"/>
        <v>2003</v>
      </c>
      <c r="K242">
        <v>1</v>
      </c>
      <c r="L242" t="s">
        <v>73</v>
      </c>
      <c r="M242" t="s">
        <v>74</v>
      </c>
    </row>
    <row r="243" spans="1:13" ht="14.4" hidden="1" x14ac:dyDescent="0.3">
      <c r="A243" t="str">
        <f t="shared" si="12"/>
        <v>G</v>
      </c>
      <c r="C243">
        <f t="shared" si="13"/>
        <v>615471326.06400001</v>
      </c>
      <c r="D243" s="14" t="s">
        <v>71</v>
      </c>
      <c r="E243" t="s">
        <v>72</v>
      </c>
      <c r="F243">
        <f t="shared" si="14"/>
        <v>162590400</v>
      </c>
      <c r="G243">
        <v>28</v>
      </c>
      <c r="H243" s="16">
        <v>5806.8</v>
      </c>
      <c r="I243" s="15">
        <v>37667</v>
      </c>
      <c r="J243" s="15" t="str">
        <f t="shared" si="15"/>
        <v>2003</v>
      </c>
      <c r="K243">
        <v>2</v>
      </c>
      <c r="L243" t="s">
        <v>75</v>
      </c>
      <c r="M243" t="s">
        <v>74</v>
      </c>
    </row>
    <row r="244" spans="1:13" ht="14.4" hidden="1" x14ac:dyDescent="0.3">
      <c r="A244" t="str">
        <f t="shared" si="12"/>
        <v>G</v>
      </c>
      <c r="C244">
        <f t="shared" si="13"/>
        <v>743104373.57500005</v>
      </c>
      <c r="D244" s="14" t="s">
        <v>71</v>
      </c>
      <c r="E244" t="s">
        <v>72</v>
      </c>
      <c r="F244">
        <f t="shared" si="14"/>
        <v>196307500</v>
      </c>
      <c r="G244">
        <v>31</v>
      </c>
      <c r="H244" s="16">
        <v>6332.5</v>
      </c>
      <c r="I244" s="15">
        <v>37695</v>
      </c>
      <c r="J244" s="15" t="str">
        <f t="shared" si="15"/>
        <v>2003</v>
      </c>
      <c r="K244">
        <v>3</v>
      </c>
      <c r="L244" t="s">
        <v>76</v>
      </c>
      <c r="M244" t="s">
        <v>74</v>
      </c>
    </row>
    <row r="245" spans="1:13" ht="14.4" hidden="1" x14ac:dyDescent="0.3">
      <c r="A245" t="str">
        <f t="shared" si="12"/>
        <v>G</v>
      </c>
      <c r="C245">
        <f t="shared" si="13"/>
        <v>745945323.78000009</v>
      </c>
      <c r="D245" s="14" t="s">
        <v>71</v>
      </c>
      <c r="E245" t="s">
        <v>72</v>
      </c>
      <c r="F245">
        <f t="shared" si="14"/>
        <v>197058000</v>
      </c>
      <c r="G245">
        <v>30</v>
      </c>
      <c r="H245" s="16">
        <v>6568.6</v>
      </c>
      <c r="I245" s="15">
        <v>37726</v>
      </c>
      <c r="J245" s="15" t="str">
        <f t="shared" si="15"/>
        <v>2003</v>
      </c>
      <c r="K245">
        <v>4</v>
      </c>
      <c r="L245" t="s">
        <v>77</v>
      </c>
      <c r="M245" t="s">
        <v>74</v>
      </c>
    </row>
    <row r="246" spans="1:13" ht="14.4" hidden="1" x14ac:dyDescent="0.3">
      <c r="A246" t="str">
        <f t="shared" si="12"/>
        <v>G</v>
      </c>
      <c r="C246">
        <f t="shared" si="13"/>
        <v>794596548.72300017</v>
      </c>
      <c r="D246" s="14" t="s">
        <v>71</v>
      </c>
      <c r="E246" t="s">
        <v>72</v>
      </c>
      <c r="F246">
        <f t="shared" si="14"/>
        <v>209910300.00000003</v>
      </c>
      <c r="G246">
        <v>31</v>
      </c>
      <c r="H246" s="16">
        <v>6771.3</v>
      </c>
      <c r="I246" s="15">
        <v>37756</v>
      </c>
      <c r="J246" s="15" t="str">
        <f t="shared" si="15"/>
        <v>2003</v>
      </c>
      <c r="K246">
        <v>5</v>
      </c>
      <c r="L246" t="s">
        <v>78</v>
      </c>
      <c r="M246" t="s">
        <v>74</v>
      </c>
    </row>
    <row r="247" spans="1:13" ht="14.4" hidden="1" x14ac:dyDescent="0.3">
      <c r="A247" t="str">
        <f t="shared" si="12"/>
        <v>G</v>
      </c>
      <c r="C247">
        <f t="shared" si="13"/>
        <v>761219453.13</v>
      </c>
      <c r="D247" s="14" t="s">
        <v>71</v>
      </c>
      <c r="E247" t="s">
        <v>72</v>
      </c>
      <c r="F247">
        <f t="shared" si="14"/>
        <v>201093000</v>
      </c>
      <c r="G247">
        <v>30</v>
      </c>
      <c r="H247" s="16">
        <v>6703.1</v>
      </c>
      <c r="I247" s="15">
        <v>37787</v>
      </c>
      <c r="J247" s="15" t="str">
        <f t="shared" si="15"/>
        <v>2003</v>
      </c>
      <c r="K247">
        <v>6</v>
      </c>
      <c r="L247" t="s">
        <v>79</v>
      </c>
      <c r="M247" t="s">
        <v>74</v>
      </c>
    </row>
    <row r="248" spans="1:13" ht="14.4" hidden="1" x14ac:dyDescent="0.3">
      <c r="A248" t="str">
        <f t="shared" si="12"/>
        <v>G</v>
      </c>
      <c r="C248">
        <f t="shared" si="13"/>
        <v>816634448.66100001</v>
      </c>
      <c r="D248" s="14" t="s">
        <v>71</v>
      </c>
      <c r="E248" t="s">
        <v>72</v>
      </c>
      <c r="F248">
        <f t="shared" si="14"/>
        <v>215732100</v>
      </c>
      <c r="G248">
        <v>31</v>
      </c>
      <c r="H248" s="16">
        <v>6959.1</v>
      </c>
      <c r="I248" s="15">
        <v>37817</v>
      </c>
      <c r="J248" s="15" t="str">
        <f t="shared" si="15"/>
        <v>2003</v>
      </c>
      <c r="K248">
        <v>7</v>
      </c>
      <c r="L248" t="s">
        <v>80</v>
      </c>
      <c r="M248" t="s">
        <v>74</v>
      </c>
    </row>
    <row r="249" spans="1:13" ht="14.4" hidden="1" x14ac:dyDescent="0.3">
      <c r="A249" t="str">
        <f t="shared" si="12"/>
        <v>G</v>
      </c>
      <c r="C249">
        <f t="shared" si="13"/>
        <v>818077825.49400008</v>
      </c>
      <c r="D249" s="14" t="s">
        <v>71</v>
      </c>
      <c r="E249" t="s">
        <v>72</v>
      </c>
      <c r="F249">
        <f t="shared" si="14"/>
        <v>216113400</v>
      </c>
      <c r="G249">
        <v>31</v>
      </c>
      <c r="H249" s="16">
        <v>6971.4</v>
      </c>
      <c r="I249" s="15">
        <v>37848</v>
      </c>
      <c r="J249" s="15" t="str">
        <f t="shared" si="15"/>
        <v>2003</v>
      </c>
      <c r="K249">
        <v>8</v>
      </c>
      <c r="L249" t="s">
        <v>81</v>
      </c>
      <c r="M249" t="s">
        <v>74</v>
      </c>
    </row>
    <row r="250" spans="1:13" ht="14.4" hidden="1" x14ac:dyDescent="0.3">
      <c r="A250" t="str">
        <f t="shared" si="12"/>
        <v>G</v>
      </c>
      <c r="C250">
        <f t="shared" si="13"/>
        <v>756347630.46000004</v>
      </c>
      <c r="D250" s="14" t="s">
        <v>71</v>
      </c>
      <c r="E250" t="s">
        <v>72</v>
      </c>
      <c r="F250">
        <f t="shared" si="14"/>
        <v>199806000</v>
      </c>
      <c r="G250">
        <v>30</v>
      </c>
      <c r="H250" s="16">
        <v>6660.2</v>
      </c>
      <c r="I250" s="15">
        <v>37879</v>
      </c>
      <c r="J250" s="15" t="str">
        <f t="shared" si="15"/>
        <v>2003</v>
      </c>
      <c r="K250">
        <v>9</v>
      </c>
      <c r="L250" t="s">
        <v>82</v>
      </c>
      <c r="M250" t="s">
        <v>74</v>
      </c>
    </row>
    <row r="251" spans="1:13" ht="14.4" hidden="1" x14ac:dyDescent="0.3">
      <c r="A251" t="str">
        <f t="shared" si="12"/>
        <v>G</v>
      </c>
      <c r="C251">
        <f t="shared" si="13"/>
        <v>798539431.77900004</v>
      </c>
      <c r="D251" s="14" t="s">
        <v>71</v>
      </c>
      <c r="E251" t="s">
        <v>72</v>
      </c>
      <c r="F251">
        <f t="shared" si="14"/>
        <v>210951900</v>
      </c>
      <c r="G251">
        <v>31</v>
      </c>
      <c r="H251" s="16">
        <v>6804.9</v>
      </c>
      <c r="I251" s="15">
        <v>37909</v>
      </c>
      <c r="J251" s="15" t="str">
        <f t="shared" si="15"/>
        <v>2003</v>
      </c>
      <c r="K251">
        <v>10</v>
      </c>
      <c r="L251" t="s">
        <v>83</v>
      </c>
      <c r="M251" t="s">
        <v>74</v>
      </c>
    </row>
    <row r="252" spans="1:13" ht="14.4" hidden="1" x14ac:dyDescent="0.3">
      <c r="A252" t="str">
        <f t="shared" si="12"/>
        <v>G</v>
      </c>
      <c r="C252">
        <f t="shared" si="13"/>
        <v>754507921.20000005</v>
      </c>
      <c r="D252" s="14" t="s">
        <v>71</v>
      </c>
      <c r="E252" t="s">
        <v>72</v>
      </c>
      <c r="F252">
        <f t="shared" si="14"/>
        <v>199320000</v>
      </c>
      <c r="G252">
        <v>30</v>
      </c>
      <c r="H252" s="16">
        <v>6644</v>
      </c>
      <c r="I252" s="15">
        <v>37940</v>
      </c>
      <c r="J252" s="15" t="str">
        <f t="shared" si="15"/>
        <v>2003</v>
      </c>
      <c r="K252">
        <v>11</v>
      </c>
      <c r="L252" t="s">
        <v>84</v>
      </c>
      <c r="M252" t="s">
        <v>74</v>
      </c>
    </row>
    <row r="253" spans="1:13" ht="14.4" hidden="1" x14ac:dyDescent="0.3">
      <c r="A253" t="str">
        <f t="shared" si="12"/>
        <v>G</v>
      </c>
      <c r="C253">
        <f t="shared" si="13"/>
        <v>771807623.44099998</v>
      </c>
      <c r="D253" s="14" t="s">
        <v>71</v>
      </c>
      <c r="E253" t="s">
        <v>72</v>
      </c>
      <c r="F253">
        <f t="shared" si="14"/>
        <v>203890100</v>
      </c>
      <c r="G253">
        <v>31</v>
      </c>
      <c r="H253" s="16">
        <v>6577.1</v>
      </c>
      <c r="I253" s="15">
        <v>37970</v>
      </c>
      <c r="J253" s="15" t="str">
        <f t="shared" si="15"/>
        <v>2003</v>
      </c>
      <c r="K253">
        <v>12</v>
      </c>
      <c r="L253" t="s">
        <v>85</v>
      </c>
      <c r="M253" t="s">
        <v>74</v>
      </c>
    </row>
    <row r="254" spans="1:13" ht="14.4" hidden="1" x14ac:dyDescent="0.3">
      <c r="A254" t="str">
        <f t="shared" si="12"/>
        <v>G</v>
      </c>
      <c r="C254">
        <f t="shared" si="13"/>
        <v>735781876.47100008</v>
      </c>
      <c r="D254" s="14" t="s">
        <v>71</v>
      </c>
      <c r="E254" t="s">
        <v>72</v>
      </c>
      <c r="F254">
        <f t="shared" si="14"/>
        <v>194373100</v>
      </c>
      <c r="G254">
        <v>31</v>
      </c>
      <c r="H254" s="16">
        <v>6270.1</v>
      </c>
      <c r="I254" s="15">
        <v>38001</v>
      </c>
      <c r="J254" s="15" t="str">
        <f t="shared" si="15"/>
        <v>2004</v>
      </c>
      <c r="K254">
        <v>1</v>
      </c>
      <c r="L254" t="s">
        <v>73</v>
      </c>
      <c r="M254" t="s">
        <v>74</v>
      </c>
    </row>
    <row r="255" spans="1:13" ht="14.4" hidden="1" x14ac:dyDescent="0.3">
      <c r="A255" t="str">
        <f t="shared" si="12"/>
        <v>G</v>
      </c>
      <c r="C255">
        <f t="shared" si="13"/>
        <v>716985801.65700006</v>
      </c>
      <c r="D255" s="14" t="s">
        <v>71</v>
      </c>
      <c r="E255" t="s">
        <v>72</v>
      </c>
      <c r="F255">
        <f t="shared" si="14"/>
        <v>189407700</v>
      </c>
      <c r="G255">
        <v>29</v>
      </c>
      <c r="H255" s="16">
        <v>6531.3</v>
      </c>
      <c r="I255" s="15">
        <v>38032</v>
      </c>
      <c r="J255" s="15" t="str">
        <f t="shared" si="15"/>
        <v>2004</v>
      </c>
      <c r="K255">
        <v>2</v>
      </c>
      <c r="L255" t="s">
        <v>75</v>
      </c>
      <c r="M255" t="s">
        <v>74</v>
      </c>
    </row>
    <row r="256" spans="1:13" ht="14.4" hidden="1" x14ac:dyDescent="0.3">
      <c r="A256" t="str">
        <f t="shared" si="12"/>
        <v>G</v>
      </c>
      <c r="C256">
        <f t="shared" si="13"/>
        <v>787356195.01600003</v>
      </c>
      <c r="D256" s="14" t="s">
        <v>71</v>
      </c>
      <c r="E256" t="s">
        <v>72</v>
      </c>
      <c r="F256">
        <f t="shared" si="14"/>
        <v>207997600</v>
      </c>
      <c r="G256">
        <v>31</v>
      </c>
      <c r="H256" s="16">
        <v>6709.6</v>
      </c>
      <c r="I256" s="15">
        <v>38061</v>
      </c>
      <c r="J256" s="15" t="str">
        <f t="shared" si="15"/>
        <v>2004</v>
      </c>
      <c r="K256">
        <v>3</v>
      </c>
      <c r="L256" t="s">
        <v>76</v>
      </c>
      <c r="M256" t="s">
        <v>74</v>
      </c>
    </row>
    <row r="257" spans="1:13" ht="14.4" hidden="1" x14ac:dyDescent="0.3">
      <c r="A257" t="str">
        <f t="shared" si="12"/>
        <v>G</v>
      </c>
      <c r="C257">
        <f t="shared" si="13"/>
        <v>777311231.04000008</v>
      </c>
      <c r="D257" s="14" t="s">
        <v>71</v>
      </c>
      <c r="E257" t="s">
        <v>72</v>
      </c>
      <c r="F257">
        <f t="shared" si="14"/>
        <v>205344000</v>
      </c>
      <c r="G257">
        <v>30</v>
      </c>
      <c r="H257" s="16">
        <v>6844.8</v>
      </c>
      <c r="I257" s="15">
        <v>38092</v>
      </c>
      <c r="J257" s="15" t="str">
        <f t="shared" si="15"/>
        <v>2004</v>
      </c>
      <c r="K257">
        <v>4</v>
      </c>
      <c r="L257" t="s">
        <v>77</v>
      </c>
      <c r="M257" t="s">
        <v>74</v>
      </c>
    </row>
    <row r="258" spans="1:13" ht="14.4" hidden="1" x14ac:dyDescent="0.3">
      <c r="A258" t="str">
        <f t="shared" ref="A258:A321" si="16">IF(M258="GASOLINE","G",IF(M258="PROPANE","CNG",IF(M258="DIESEL","D", "OUTRO")))</f>
        <v>G</v>
      </c>
      <c r="C258">
        <f t="shared" ref="C258:C321" si="17">3.78541*F258</f>
        <v>825447261.68199992</v>
      </c>
      <c r="D258" s="14" t="s">
        <v>71</v>
      </c>
      <c r="E258" t="s">
        <v>72</v>
      </c>
      <c r="F258">
        <f t="shared" ref="F258:F321" si="18">G258*H258*1000</f>
        <v>218060199.99999997</v>
      </c>
      <c r="G258">
        <v>31</v>
      </c>
      <c r="H258" s="16">
        <v>7034.2</v>
      </c>
      <c r="I258" s="15">
        <v>38122</v>
      </c>
      <c r="J258" s="15" t="str">
        <f t="shared" ref="J258:J321" si="19">TEXT(I258,"aaaa")</f>
        <v>2004</v>
      </c>
      <c r="K258">
        <v>5</v>
      </c>
      <c r="L258" t="s">
        <v>78</v>
      </c>
      <c r="M258" t="s">
        <v>74</v>
      </c>
    </row>
    <row r="259" spans="1:13" ht="14.4" hidden="1" x14ac:dyDescent="0.3">
      <c r="A259" t="str">
        <f t="shared" si="16"/>
        <v>G</v>
      </c>
      <c r="C259">
        <f t="shared" si="17"/>
        <v>788531186.28000009</v>
      </c>
      <c r="D259" s="14" t="s">
        <v>71</v>
      </c>
      <c r="E259" t="s">
        <v>72</v>
      </c>
      <c r="F259">
        <f t="shared" si="18"/>
        <v>208308000</v>
      </c>
      <c r="G259">
        <v>30</v>
      </c>
      <c r="H259" s="16">
        <v>6943.6</v>
      </c>
      <c r="I259" s="15">
        <v>38153</v>
      </c>
      <c r="J259" s="15" t="str">
        <f t="shared" si="19"/>
        <v>2004</v>
      </c>
      <c r="K259">
        <v>6</v>
      </c>
      <c r="L259" t="s">
        <v>79</v>
      </c>
      <c r="M259" t="s">
        <v>74</v>
      </c>
    </row>
    <row r="260" spans="1:13" ht="14.4" hidden="1" x14ac:dyDescent="0.3">
      <c r="A260" t="str">
        <f t="shared" si="16"/>
        <v>G</v>
      </c>
      <c r="C260">
        <f t="shared" si="17"/>
        <v>806096624.30300009</v>
      </c>
      <c r="D260" s="14" t="s">
        <v>71</v>
      </c>
      <c r="E260" t="s">
        <v>72</v>
      </c>
      <c r="F260">
        <f t="shared" si="18"/>
        <v>212948300.00000003</v>
      </c>
      <c r="G260">
        <v>31</v>
      </c>
      <c r="H260" s="16">
        <v>6869.3</v>
      </c>
      <c r="I260" s="15">
        <v>38183</v>
      </c>
      <c r="J260" s="15" t="str">
        <f t="shared" si="19"/>
        <v>2004</v>
      </c>
      <c r="K260">
        <v>7</v>
      </c>
      <c r="L260" t="s">
        <v>80</v>
      </c>
      <c r="M260" t="s">
        <v>74</v>
      </c>
    </row>
    <row r="261" spans="1:13" ht="14.4" hidden="1" x14ac:dyDescent="0.3">
      <c r="A261" t="str">
        <f t="shared" si="16"/>
        <v>G</v>
      </c>
      <c r="C261">
        <f t="shared" si="17"/>
        <v>815038519.80500007</v>
      </c>
      <c r="D261" s="14" t="s">
        <v>71</v>
      </c>
      <c r="E261" t="s">
        <v>72</v>
      </c>
      <c r="F261">
        <f t="shared" si="18"/>
        <v>215310500</v>
      </c>
      <c r="G261">
        <v>31</v>
      </c>
      <c r="H261" s="16">
        <v>6945.5</v>
      </c>
      <c r="I261" s="15">
        <v>38214</v>
      </c>
      <c r="J261" s="15" t="str">
        <f t="shared" si="19"/>
        <v>2004</v>
      </c>
      <c r="K261">
        <v>8</v>
      </c>
      <c r="L261" t="s">
        <v>81</v>
      </c>
      <c r="M261" t="s">
        <v>74</v>
      </c>
    </row>
    <row r="262" spans="1:13" ht="14.4" hidden="1" x14ac:dyDescent="0.3">
      <c r="A262" t="str">
        <f t="shared" si="16"/>
        <v>G</v>
      </c>
      <c r="C262">
        <f t="shared" si="17"/>
        <v>782819002.59000003</v>
      </c>
      <c r="D262" s="14" t="s">
        <v>71</v>
      </c>
      <c r="E262" t="s">
        <v>72</v>
      </c>
      <c r="F262">
        <f t="shared" si="18"/>
        <v>206799000</v>
      </c>
      <c r="G262">
        <v>30</v>
      </c>
      <c r="H262" s="16">
        <v>6893.3</v>
      </c>
      <c r="I262" s="15">
        <v>38245</v>
      </c>
      <c r="J262" s="15" t="str">
        <f t="shared" si="19"/>
        <v>2004</v>
      </c>
      <c r="K262">
        <v>9</v>
      </c>
      <c r="L262" t="s">
        <v>82</v>
      </c>
      <c r="M262" t="s">
        <v>74</v>
      </c>
    </row>
    <row r="263" spans="1:13" ht="14.4" hidden="1" x14ac:dyDescent="0.3">
      <c r="A263" t="str">
        <f t="shared" si="16"/>
        <v>G</v>
      </c>
      <c r="C263">
        <f t="shared" si="17"/>
        <v>792542963.7980001</v>
      </c>
      <c r="D263" s="14" t="s">
        <v>71</v>
      </c>
      <c r="E263" t="s">
        <v>72</v>
      </c>
      <c r="F263">
        <f t="shared" si="18"/>
        <v>209367800.00000003</v>
      </c>
      <c r="G263">
        <v>31</v>
      </c>
      <c r="H263" s="16">
        <v>6753.8</v>
      </c>
      <c r="I263" s="15">
        <v>38275</v>
      </c>
      <c r="J263" s="15" t="str">
        <f t="shared" si="19"/>
        <v>2004</v>
      </c>
      <c r="K263">
        <v>10</v>
      </c>
      <c r="L263" t="s">
        <v>83</v>
      </c>
      <c r="M263" t="s">
        <v>74</v>
      </c>
    </row>
    <row r="264" spans="1:13" ht="14.4" hidden="1" x14ac:dyDescent="0.3">
      <c r="A264" t="str">
        <f t="shared" si="16"/>
        <v>G</v>
      </c>
      <c r="C264">
        <f t="shared" si="17"/>
        <v>767624366.85000002</v>
      </c>
      <c r="D264" s="14" t="s">
        <v>71</v>
      </c>
      <c r="E264" t="s">
        <v>72</v>
      </c>
      <c r="F264">
        <f t="shared" si="18"/>
        <v>202785000</v>
      </c>
      <c r="G264">
        <v>30</v>
      </c>
      <c r="H264" s="16">
        <v>6759.5</v>
      </c>
      <c r="I264" s="15">
        <v>38306</v>
      </c>
      <c r="J264" s="15" t="str">
        <f t="shared" si="19"/>
        <v>2004</v>
      </c>
      <c r="K264">
        <v>11</v>
      </c>
      <c r="L264" t="s">
        <v>84</v>
      </c>
      <c r="M264" t="s">
        <v>74</v>
      </c>
    </row>
    <row r="265" spans="1:13" ht="14.4" hidden="1" x14ac:dyDescent="0.3">
      <c r="A265" t="str">
        <f t="shared" si="16"/>
        <v>G</v>
      </c>
      <c r="C265">
        <f t="shared" si="17"/>
        <v>819227833.05199993</v>
      </c>
      <c r="D265" s="14" t="s">
        <v>71</v>
      </c>
      <c r="E265" t="s">
        <v>72</v>
      </c>
      <c r="F265">
        <f t="shared" si="18"/>
        <v>216417199.99999997</v>
      </c>
      <c r="G265">
        <v>31</v>
      </c>
      <c r="H265" s="16">
        <v>6981.2</v>
      </c>
      <c r="I265" s="15">
        <v>38336</v>
      </c>
      <c r="J265" s="15" t="str">
        <f t="shared" si="19"/>
        <v>2004</v>
      </c>
      <c r="K265">
        <v>12</v>
      </c>
      <c r="L265" t="s">
        <v>85</v>
      </c>
      <c r="M265" t="s">
        <v>74</v>
      </c>
    </row>
    <row r="266" spans="1:13" ht="14.4" hidden="1" x14ac:dyDescent="0.3">
      <c r="A266" t="str">
        <f t="shared" si="16"/>
        <v>G</v>
      </c>
      <c r="C266">
        <f t="shared" si="17"/>
        <v>721500660.16400003</v>
      </c>
      <c r="D266" s="14" t="s">
        <v>71</v>
      </c>
      <c r="E266" t="s">
        <v>72</v>
      </c>
      <c r="F266">
        <f t="shared" si="18"/>
        <v>190600400</v>
      </c>
      <c r="G266">
        <v>31</v>
      </c>
      <c r="H266" s="16">
        <v>6148.4</v>
      </c>
      <c r="I266" s="15">
        <v>38367</v>
      </c>
      <c r="J266" s="15" t="str">
        <f t="shared" si="19"/>
        <v>2005</v>
      </c>
      <c r="K266">
        <v>1</v>
      </c>
      <c r="L266" t="s">
        <v>73</v>
      </c>
      <c r="M266" t="s">
        <v>74</v>
      </c>
    </row>
    <row r="267" spans="1:13" ht="14.4" hidden="1" x14ac:dyDescent="0.3">
      <c r="A267" t="str">
        <f t="shared" si="16"/>
        <v>G</v>
      </c>
      <c r="C267">
        <f t="shared" si="17"/>
        <v>693216076.64400005</v>
      </c>
      <c r="D267" s="14" t="s">
        <v>71</v>
      </c>
      <c r="E267" t="s">
        <v>72</v>
      </c>
      <c r="F267">
        <f t="shared" si="18"/>
        <v>183128400</v>
      </c>
      <c r="G267">
        <v>28</v>
      </c>
      <c r="H267" s="16">
        <v>6540.3</v>
      </c>
      <c r="I267" s="15">
        <v>38398</v>
      </c>
      <c r="J267" s="15" t="str">
        <f t="shared" si="19"/>
        <v>2005</v>
      </c>
      <c r="K267">
        <v>2</v>
      </c>
      <c r="L267" t="s">
        <v>75</v>
      </c>
      <c r="M267" t="s">
        <v>74</v>
      </c>
    </row>
    <row r="268" spans="1:13" ht="14.4" hidden="1" x14ac:dyDescent="0.3">
      <c r="A268" t="str">
        <f t="shared" si="16"/>
        <v>G</v>
      </c>
      <c r="C268">
        <f t="shared" si="17"/>
        <v>785337814.40400004</v>
      </c>
      <c r="D268" s="14" t="s">
        <v>71</v>
      </c>
      <c r="E268" t="s">
        <v>72</v>
      </c>
      <c r="F268">
        <f t="shared" si="18"/>
        <v>207464400</v>
      </c>
      <c r="G268">
        <v>31</v>
      </c>
      <c r="H268" s="16">
        <v>6692.4</v>
      </c>
      <c r="I268" s="15">
        <v>38426</v>
      </c>
      <c r="J268" s="15" t="str">
        <f t="shared" si="19"/>
        <v>2005</v>
      </c>
      <c r="K268">
        <v>3</v>
      </c>
      <c r="L268" t="s">
        <v>76</v>
      </c>
      <c r="M268" t="s">
        <v>74</v>
      </c>
    </row>
    <row r="269" spans="1:13" ht="14.4" hidden="1" x14ac:dyDescent="0.3">
      <c r="A269" t="str">
        <f t="shared" si="16"/>
        <v>G</v>
      </c>
      <c r="C269">
        <f t="shared" si="17"/>
        <v>768260315.73000002</v>
      </c>
      <c r="D269" s="14" t="s">
        <v>71</v>
      </c>
      <c r="E269" t="s">
        <v>72</v>
      </c>
      <c r="F269">
        <f t="shared" si="18"/>
        <v>202953000</v>
      </c>
      <c r="G269">
        <v>30</v>
      </c>
      <c r="H269" s="16">
        <v>6765.1</v>
      </c>
      <c r="I269" s="15">
        <v>38457</v>
      </c>
      <c r="J269" s="15" t="str">
        <f t="shared" si="19"/>
        <v>2005</v>
      </c>
      <c r="K269">
        <v>4</v>
      </c>
      <c r="L269" t="s">
        <v>77</v>
      </c>
      <c r="M269" t="s">
        <v>74</v>
      </c>
    </row>
    <row r="270" spans="1:13" ht="14.4" hidden="1" x14ac:dyDescent="0.3">
      <c r="A270" t="str">
        <f t="shared" si="16"/>
        <v>G</v>
      </c>
      <c r="C270">
        <f t="shared" si="17"/>
        <v>820753353.28199995</v>
      </c>
      <c r="D270" s="14" t="s">
        <v>71</v>
      </c>
      <c r="E270" t="s">
        <v>72</v>
      </c>
      <c r="F270">
        <f t="shared" si="18"/>
        <v>216820199.99999997</v>
      </c>
      <c r="G270">
        <v>31</v>
      </c>
      <c r="H270" s="16">
        <v>6994.2</v>
      </c>
      <c r="I270" s="15">
        <v>38487</v>
      </c>
      <c r="J270" s="15" t="str">
        <f t="shared" si="19"/>
        <v>2005</v>
      </c>
      <c r="K270">
        <v>5</v>
      </c>
      <c r="L270" t="s">
        <v>78</v>
      </c>
      <c r="M270" t="s">
        <v>74</v>
      </c>
    </row>
    <row r="271" spans="1:13" ht="14.4" hidden="1" x14ac:dyDescent="0.3">
      <c r="A271" t="str">
        <f t="shared" si="16"/>
        <v>G</v>
      </c>
      <c r="C271">
        <f t="shared" si="17"/>
        <v>812981149.47000003</v>
      </c>
      <c r="D271" s="14" t="s">
        <v>71</v>
      </c>
      <c r="E271" t="s">
        <v>72</v>
      </c>
      <c r="F271">
        <f t="shared" si="18"/>
        <v>214767000</v>
      </c>
      <c r="G271">
        <v>30</v>
      </c>
      <c r="H271" s="16">
        <v>7158.9</v>
      </c>
      <c r="I271" s="15">
        <v>38518</v>
      </c>
      <c r="J271" s="15" t="str">
        <f t="shared" si="19"/>
        <v>2005</v>
      </c>
      <c r="K271">
        <v>6</v>
      </c>
      <c r="L271" t="s">
        <v>79</v>
      </c>
      <c r="M271" t="s">
        <v>74</v>
      </c>
    </row>
    <row r="272" spans="1:13" ht="14.4" hidden="1" x14ac:dyDescent="0.3">
      <c r="A272" t="str">
        <f t="shared" si="16"/>
        <v>G</v>
      </c>
      <c r="C272">
        <f t="shared" si="17"/>
        <v>841324406.84500003</v>
      </c>
      <c r="D272" s="14" t="s">
        <v>71</v>
      </c>
      <c r="E272" t="s">
        <v>72</v>
      </c>
      <c r="F272">
        <f t="shared" si="18"/>
        <v>222254500</v>
      </c>
      <c r="G272">
        <v>31</v>
      </c>
      <c r="H272" s="16">
        <v>7169.5</v>
      </c>
      <c r="I272" s="15">
        <v>38548</v>
      </c>
      <c r="J272" s="15" t="str">
        <f t="shared" si="19"/>
        <v>2005</v>
      </c>
      <c r="K272">
        <v>7</v>
      </c>
      <c r="L272" t="s">
        <v>80</v>
      </c>
      <c r="M272" t="s">
        <v>74</v>
      </c>
    </row>
    <row r="273" spans="1:13" ht="14.4" hidden="1" x14ac:dyDescent="0.3">
      <c r="A273" t="str">
        <f t="shared" si="16"/>
        <v>G</v>
      </c>
      <c r="C273">
        <f t="shared" si="17"/>
        <v>836254985.77300012</v>
      </c>
      <c r="D273" s="14" t="s">
        <v>71</v>
      </c>
      <c r="E273" t="s">
        <v>72</v>
      </c>
      <c r="F273">
        <f t="shared" si="18"/>
        <v>220915300.00000003</v>
      </c>
      <c r="G273">
        <v>31</v>
      </c>
      <c r="H273" s="16">
        <v>7126.3</v>
      </c>
      <c r="I273" s="15">
        <v>38579</v>
      </c>
      <c r="J273" s="15" t="str">
        <f t="shared" si="19"/>
        <v>2005</v>
      </c>
      <c r="K273">
        <v>8</v>
      </c>
      <c r="L273" t="s">
        <v>81</v>
      </c>
      <c r="M273" t="s">
        <v>74</v>
      </c>
    </row>
    <row r="274" spans="1:13" ht="14.4" hidden="1" x14ac:dyDescent="0.3">
      <c r="A274" t="str">
        <f t="shared" si="16"/>
        <v>G</v>
      </c>
      <c r="C274">
        <f t="shared" si="17"/>
        <v>757051716.72000003</v>
      </c>
      <c r="D274" s="14" t="s">
        <v>71</v>
      </c>
      <c r="E274" t="s">
        <v>72</v>
      </c>
      <c r="F274">
        <f t="shared" si="18"/>
        <v>199992000</v>
      </c>
      <c r="G274">
        <v>30</v>
      </c>
      <c r="H274" s="16">
        <v>6666.4</v>
      </c>
      <c r="I274" s="15">
        <v>38610</v>
      </c>
      <c r="J274" s="15" t="str">
        <f t="shared" si="19"/>
        <v>2005</v>
      </c>
      <c r="K274">
        <v>9</v>
      </c>
      <c r="L274" t="s">
        <v>82</v>
      </c>
      <c r="M274" t="s">
        <v>74</v>
      </c>
    </row>
    <row r="275" spans="1:13" ht="14.4" hidden="1" x14ac:dyDescent="0.3">
      <c r="A275" t="str">
        <f t="shared" si="16"/>
        <v>G</v>
      </c>
      <c r="C275">
        <f t="shared" si="17"/>
        <v>787849055.39800012</v>
      </c>
      <c r="D275" s="14" t="s">
        <v>71</v>
      </c>
      <c r="E275" t="s">
        <v>72</v>
      </c>
      <c r="F275">
        <f t="shared" si="18"/>
        <v>208127800.00000003</v>
      </c>
      <c r="G275">
        <v>31</v>
      </c>
      <c r="H275" s="16">
        <v>6713.8</v>
      </c>
      <c r="I275" s="15">
        <v>38640</v>
      </c>
      <c r="J275" s="15" t="str">
        <f t="shared" si="19"/>
        <v>2005</v>
      </c>
      <c r="K275">
        <v>10</v>
      </c>
      <c r="L275" t="s">
        <v>83</v>
      </c>
      <c r="M275" t="s">
        <v>74</v>
      </c>
    </row>
    <row r="276" spans="1:13" ht="14.4" hidden="1" x14ac:dyDescent="0.3">
      <c r="A276" t="str">
        <f t="shared" si="16"/>
        <v>G</v>
      </c>
      <c r="C276">
        <f t="shared" si="17"/>
        <v>764535472.29000008</v>
      </c>
      <c r="D276" s="14" t="s">
        <v>71</v>
      </c>
      <c r="E276" t="s">
        <v>72</v>
      </c>
      <c r="F276">
        <f t="shared" si="18"/>
        <v>201969000</v>
      </c>
      <c r="G276">
        <v>30</v>
      </c>
      <c r="H276" s="16">
        <v>6732.3</v>
      </c>
      <c r="I276" s="15">
        <v>38671</v>
      </c>
      <c r="J276" s="15" t="str">
        <f t="shared" si="19"/>
        <v>2005</v>
      </c>
      <c r="K276">
        <v>11</v>
      </c>
      <c r="L276" t="s">
        <v>84</v>
      </c>
      <c r="M276" t="s">
        <v>74</v>
      </c>
    </row>
    <row r="277" spans="1:13" ht="14.4" hidden="1" x14ac:dyDescent="0.3">
      <c r="A277" t="str">
        <f t="shared" si="16"/>
        <v>G</v>
      </c>
      <c r="C277">
        <f t="shared" si="17"/>
        <v>790512848.41500008</v>
      </c>
      <c r="D277" s="14" t="s">
        <v>71</v>
      </c>
      <c r="E277" t="s">
        <v>72</v>
      </c>
      <c r="F277">
        <f t="shared" si="18"/>
        <v>208831500</v>
      </c>
      <c r="G277">
        <v>31</v>
      </c>
      <c r="H277" s="16">
        <v>6736.5</v>
      </c>
      <c r="I277" s="15">
        <v>38701</v>
      </c>
      <c r="J277" s="15" t="str">
        <f t="shared" si="19"/>
        <v>2005</v>
      </c>
      <c r="K277">
        <v>12</v>
      </c>
      <c r="L277" t="s">
        <v>85</v>
      </c>
      <c r="M277" t="s">
        <v>74</v>
      </c>
    </row>
    <row r="278" spans="1:13" ht="14.4" hidden="1" x14ac:dyDescent="0.3">
      <c r="A278" t="str">
        <f t="shared" si="16"/>
        <v>G</v>
      </c>
      <c r="C278">
        <f t="shared" si="17"/>
        <v>743045699.72000003</v>
      </c>
      <c r="D278" s="14" t="s">
        <v>71</v>
      </c>
      <c r="E278" t="s">
        <v>72</v>
      </c>
      <c r="F278">
        <f t="shared" si="18"/>
        <v>196292000</v>
      </c>
      <c r="G278">
        <v>31</v>
      </c>
      <c r="H278" s="16">
        <v>6332</v>
      </c>
      <c r="I278" s="15">
        <v>38732</v>
      </c>
      <c r="J278" s="15" t="str">
        <f t="shared" si="19"/>
        <v>2006</v>
      </c>
      <c r="K278">
        <v>1</v>
      </c>
      <c r="L278" t="s">
        <v>73</v>
      </c>
      <c r="M278" t="s">
        <v>74</v>
      </c>
    </row>
    <row r="279" spans="1:13" ht="14.4" hidden="1" x14ac:dyDescent="0.3">
      <c r="A279" t="str">
        <f t="shared" si="16"/>
        <v>G</v>
      </c>
      <c r="C279">
        <f t="shared" si="17"/>
        <v>705489890.02800012</v>
      </c>
      <c r="D279" s="14" t="s">
        <v>71</v>
      </c>
      <c r="E279" t="s">
        <v>72</v>
      </c>
      <c r="F279">
        <f t="shared" si="18"/>
        <v>186370800.00000003</v>
      </c>
      <c r="G279">
        <v>28</v>
      </c>
      <c r="H279" s="16">
        <v>6656.1</v>
      </c>
      <c r="I279" s="15">
        <v>38763</v>
      </c>
      <c r="J279" s="15" t="str">
        <f t="shared" si="19"/>
        <v>2006</v>
      </c>
      <c r="K279">
        <v>2</v>
      </c>
      <c r="L279" t="s">
        <v>75</v>
      </c>
      <c r="M279" t="s">
        <v>74</v>
      </c>
    </row>
    <row r="280" spans="1:13" ht="14.4" hidden="1" x14ac:dyDescent="0.3">
      <c r="A280" t="str">
        <f t="shared" si="16"/>
        <v>G</v>
      </c>
      <c r="C280">
        <f t="shared" si="17"/>
        <v>783882702.80000007</v>
      </c>
      <c r="D280" s="14" t="s">
        <v>71</v>
      </c>
      <c r="E280" t="s">
        <v>72</v>
      </c>
      <c r="F280">
        <f t="shared" si="18"/>
        <v>207080000</v>
      </c>
      <c r="G280">
        <v>31</v>
      </c>
      <c r="H280" s="16">
        <v>6680</v>
      </c>
      <c r="I280" s="15">
        <v>38791</v>
      </c>
      <c r="J280" s="15" t="str">
        <f t="shared" si="19"/>
        <v>2006</v>
      </c>
      <c r="K280">
        <v>3</v>
      </c>
      <c r="L280" t="s">
        <v>76</v>
      </c>
      <c r="M280" t="s">
        <v>74</v>
      </c>
    </row>
    <row r="281" spans="1:13" ht="14.4" hidden="1" x14ac:dyDescent="0.3">
      <c r="A281" t="str">
        <f t="shared" si="16"/>
        <v>G</v>
      </c>
      <c r="C281">
        <f t="shared" si="17"/>
        <v>752872624.08000004</v>
      </c>
      <c r="D281" s="14" t="s">
        <v>71</v>
      </c>
      <c r="E281" t="s">
        <v>72</v>
      </c>
      <c r="F281">
        <f t="shared" si="18"/>
        <v>198888000</v>
      </c>
      <c r="G281">
        <v>30</v>
      </c>
      <c r="H281" s="16">
        <v>6629.6</v>
      </c>
      <c r="I281" s="15">
        <v>38822</v>
      </c>
      <c r="J281" s="15" t="str">
        <f t="shared" si="19"/>
        <v>2006</v>
      </c>
      <c r="K281">
        <v>4</v>
      </c>
      <c r="L281" t="s">
        <v>77</v>
      </c>
      <c r="M281" t="s">
        <v>74</v>
      </c>
    </row>
    <row r="282" spans="1:13" ht="14.4" hidden="1" x14ac:dyDescent="0.3">
      <c r="A282" t="str">
        <f t="shared" si="16"/>
        <v>G</v>
      </c>
      <c r="C282">
        <f t="shared" si="17"/>
        <v>800311382.20000005</v>
      </c>
      <c r="D282" s="14" t="s">
        <v>71</v>
      </c>
      <c r="E282" t="s">
        <v>72</v>
      </c>
      <c r="F282">
        <f t="shared" si="18"/>
        <v>211420000</v>
      </c>
      <c r="G282">
        <v>31</v>
      </c>
      <c r="H282" s="16">
        <v>6820</v>
      </c>
      <c r="I282" s="15">
        <v>38852</v>
      </c>
      <c r="J282" s="15" t="str">
        <f t="shared" si="19"/>
        <v>2006</v>
      </c>
      <c r="K282">
        <v>5</v>
      </c>
      <c r="L282" t="s">
        <v>78</v>
      </c>
      <c r="M282" t="s">
        <v>74</v>
      </c>
    </row>
    <row r="283" spans="1:13" ht="14.4" hidden="1" x14ac:dyDescent="0.3">
      <c r="A283" t="str">
        <f t="shared" si="16"/>
        <v>G</v>
      </c>
      <c r="C283">
        <f t="shared" si="17"/>
        <v>777776836.47000003</v>
      </c>
      <c r="D283" s="14" t="s">
        <v>71</v>
      </c>
      <c r="E283" t="s">
        <v>72</v>
      </c>
      <c r="F283">
        <f t="shared" si="18"/>
        <v>205467000</v>
      </c>
      <c r="G283">
        <v>30</v>
      </c>
      <c r="H283" s="16">
        <v>6848.9</v>
      </c>
      <c r="I283" s="15">
        <v>38883</v>
      </c>
      <c r="J283" s="15" t="str">
        <f t="shared" si="19"/>
        <v>2006</v>
      </c>
      <c r="K283">
        <v>6</v>
      </c>
      <c r="L283" t="s">
        <v>79</v>
      </c>
      <c r="M283" t="s">
        <v>74</v>
      </c>
    </row>
    <row r="284" spans="1:13" ht="14.4" hidden="1" x14ac:dyDescent="0.3">
      <c r="A284" t="str">
        <f t="shared" si="16"/>
        <v>G</v>
      </c>
      <c r="C284">
        <f t="shared" si="17"/>
        <v>810872676.10000002</v>
      </c>
      <c r="D284" s="14" t="s">
        <v>71</v>
      </c>
      <c r="E284" t="s">
        <v>72</v>
      </c>
      <c r="F284">
        <f t="shared" si="18"/>
        <v>214210000</v>
      </c>
      <c r="G284">
        <v>31</v>
      </c>
      <c r="H284" s="16">
        <v>6910</v>
      </c>
      <c r="I284" s="15">
        <v>38913</v>
      </c>
      <c r="J284" s="15" t="str">
        <f t="shared" si="19"/>
        <v>2006</v>
      </c>
      <c r="K284">
        <v>7</v>
      </c>
      <c r="L284" t="s">
        <v>80</v>
      </c>
      <c r="M284" t="s">
        <v>74</v>
      </c>
    </row>
    <row r="285" spans="1:13" ht="14.4" hidden="1" x14ac:dyDescent="0.3">
      <c r="A285" t="str">
        <f t="shared" si="16"/>
        <v>G</v>
      </c>
      <c r="C285">
        <f t="shared" si="17"/>
        <v>828768201.875</v>
      </c>
      <c r="D285" s="14" t="s">
        <v>71</v>
      </c>
      <c r="E285" t="s">
        <v>72</v>
      </c>
      <c r="F285">
        <f t="shared" si="18"/>
        <v>218937500</v>
      </c>
      <c r="G285">
        <v>31</v>
      </c>
      <c r="H285" s="16">
        <v>7062.5</v>
      </c>
      <c r="I285" s="15">
        <v>38944</v>
      </c>
      <c r="J285" s="15" t="str">
        <f t="shared" si="19"/>
        <v>2006</v>
      </c>
      <c r="K285">
        <v>8</v>
      </c>
      <c r="L285" t="s">
        <v>81</v>
      </c>
      <c r="M285" t="s">
        <v>74</v>
      </c>
    </row>
    <row r="286" spans="1:13" ht="14.4" hidden="1" x14ac:dyDescent="0.3">
      <c r="A286" t="str">
        <f t="shared" si="16"/>
        <v>G</v>
      </c>
      <c r="C286">
        <f t="shared" si="17"/>
        <v>753633491.49000001</v>
      </c>
      <c r="D286" s="14" t="s">
        <v>71</v>
      </c>
      <c r="E286" t="s">
        <v>72</v>
      </c>
      <c r="F286">
        <f t="shared" si="18"/>
        <v>199089000</v>
      </c>
      <c r="G286">
        <v>30</v>
      </c>
      <c r="H286" s="16">
        <v>6636.3</v>
      </c>
      <c r="I286" s="15">
        <v>38975</v>
      </c>
      <c r="J286" s="15" t="str">
        <f t="shared" si="19"/>
        <v>2006</v>
      </c>
      <c r="K286">
        <v>9</v>
      </c>
      <c r="L286" t="s">
        <v>82</v>
      </c>
      <c r="M286" t="s">
        <v>74</v>
      </c>
    </row>
    <row r="287" spans="1:13" ht="14.4" hidden="1" x14ac:dyDescent="0.3">
      <c r="A287" t="str">
        <f t="shared" si="16"/>
        <v>G</v>
      </c>
      <c r="C287">
        <f t="shared" si="17"/>
        <v>782885247.26499999</v>
      </c>
      <c r="D287" s="14" t="s">
        <v>71</v>
      </c>
      <c r="E287" t="s">
        <v>72</v>
      </c>
      <c r="F287">
        <f t="shared" si="18"/>
        <v>206816500</v>
      </c>
      <c r="G287">
        <v>31</v>
      </c>
      <c r="H287" s="16">
        <v>6671.5</v>
      </c>
      <c r="I287" s="15">
        <v>39005</v>
      </c>
      <c r="J287" s="15" t="str">
        <f t="shared" si="19"/>
        <v>2006</v>
      </c>
      <c r="K287">
        <v>10</v>
      </c>
      <c r="L287" t="s">
        <v>83</v>
      </c>
      <c r="M287" t="s">
        <v>74</v>
      </c>
    </row>
    <row r="288" spans="1:13" ht="14.4" hidden="1" x14ac:dyDescent="0.3">
      <c r="A288" t="str">
        <f t="shared" si="16"/>
        <v>G</v>
      </c>
      <c r="C288">
        <f t="shared" si="17"/>
        <v>752282100.12</v>
      </c>
      <c r="D288" s="14" t="s">
        <v>71</v>
      </c>
      <c r="E288" t="s">
        <v>72</v>
      </c>
      <c r="F288">
        <f t="shared" si="18"/>
        <v>198732000</v>
      </c>
      <c r="G288">
        <v>30</v>
      </c>
      <c r="H288" s="16">
        <v>6624.4</v>
      </c>
      <c r="I288" s="15">
        <v>39036</v>
      </c>
      <c r="J288" s="15" t="str">
        <f t="shared" si="19"/>
        <v>2006</v>
      </c>
      <c r="K288">
        <v>11</v>
      </c>
      <c r="L288" t="s">
        <v>84</v>
      </c>
      <c r="M288" t="s">
        <v>74</v>
      </c>
    </row>
    <row r="289" spans="1:13" ht="14.4" hidden="1" x14ac:dyDescent="0.3">
      <c r="A289" t="str">
        <f t="shared" si="16"/>
        <v>G</v>
      </c>
      <c r="C289">
        <f t="shared" si="17"/>
        <v>789139880.20800018</v>
      </c>
      <c r="D289" s="14" t="s">
        <v>71</v>
      </c>
      <c r="E289" t="s">
        <v>72</v>
      </c>
      <c r="F289">
        <f t="shared" si="18"/>
        <v>208468800.00000003</v>
      </c>
      <c r="G289">
        <v>31</v>
      </c>
      <c r="H289" s="16">
        <v>6724.8</v>
      </c>
      <c r="I289" s="15">
        <v>39066</v>
      </c>
      <c r="J289" s="15" t="str">
        <f t="shared" si="19"/>
        <v>2006</v>
      </c>
      <c r="K289">
        <v>12</v>
      </c>
      <c r="L289" t="s">
        <v>85</v>
      </c>
      <c r="M289" t="s">
        <v>74</v>
      </c>
    </row>
    <row r="290" spans="1:13" ht="14.4" hidden="1" x14ac:dyDescent="0.3">
      <c r="A290" t="str">
        <f t="shared" si="16"/>
        <v>G</v>
      </c>
      <c r="C290">
        <f t="shared" si="17"/>
        <v>779388285.50699997</v>
      </c>
      <c r="D290" s="14" t="s">
        <v>71</v>
      </c>
      <c r="E290" t="s">
        <v>72</v>
      </c>
      <c r="F290">
        <f t="shared" si="18"/>
        <v>205892699.99999997</v>
      </c>
      <c r="G290">
        <v>31</v>
      </c>
      <c r="H290" s="16">
        <v>6641.7</v>
      </c>
      <c r="I290" s="15">
        <v>39097</v>
      </c>
      <c r="J290" s="15" t="str">
        <f t="shared" si="19"/>
        <v>2007</v>
      </c>
      <c r="K290">
        <v>1</v>
      </c>
      <c r="L290" t="s">
        <v>73</v>
      </c>
      <c r="M290" t="s">
        <v>74</v>
      </c>
    </row>
    <row r="291" spans="1:13" ht="14.4" hidden="1" x14ac:dyDescent="0.3">
      <c r="A291" t="str">
        <f t="shared" si="16"/>
        <v>G</v>
      </c>
      <c r="C291">
        <f t="shared" si="17"/>
        <v>718240665.07199991</v>
      </c>
      <c r="D291" s="14" t="s">
        <v>71</v>
      </c>
      <c r="E291" t="s">
        <v>72</v>
      </c>
      <c r="F291">
        <f t="shared" si="18"/>
        <v>189739199.99999997</v>
      </c>
      <c r="G291">
        <v>28</v>
      </c>
      <c r="H291" s="16">
        <v>6776.4</v>
      </c>
      <c r="I291" s="15">
        <v>39128</v>
      </c>
      <c r="J291" s="15" t="str">
        <f t="shared" si="19"/>
        <v>2007</v>
      </c>
      <c r="K291">
        <v>2</v>
      </c>
      <c r="L291" t="s">
        <v>75</v>
      </c>
      <c r="M291" t="s">
        <v>74</v>
      </c>
    </row>
    <row r="292" spans="1:13" ht="14.4" hidden="1" x14ac:dyDescent="0.3">
      <c r="A292" t="str">
        <f t="shared" si="16"/>
        <v>G</v>
      </c>
      <c r="C292">
        <f t="shared" si="17"/>
        <v>819157424.426</v>
      </c>
      <c r="D292" s="14" t="s">
        <v>71</v>
      </c>
      <c r="E292" t="s">
        <v>72</v>
      </c>
      <c r="F292">
        <f t="shared" si="18"/>
        <v>216398600</v>
      </c>
      <c r="G292">
        <v>31</v>
      </c>
      <c r="H292" s="16">
        <v>6980.6</v>
      </c>
      <c r="I292" s="15">
        <v>39156</v>
      </c>
      <c r="J292" s="15" t="str">
        <f t="shared" si="19"/>
        <v>2007</v>
      </c>
      <c r="K292">
        <v>3</v>
      </c>
      <c r="L292" t="s">
        <v>76</v>
      </c>
      <c r="M292" t="s">
        <v>74</v>
      </c>
    </row>
    <row r="293" spans="1:13" ht="14.4" hidden="1" x14ac:dyDescent="0.3">
      <c r="A293" t="str">
        <f t="shared" si="16"/>
        <v>G</v>
      </c>
      <c r="C293">
        <f t="shared" si="17"/>
        <v>789689521.74000001</v>
      </c>
      <c r="D293" s="14" t="s">
        <v>71</v>
      </c>
      <c r="E293" t="s">
        <v>72</v>
      </c>
      <c r="F293">
        <f t="shared" si="18"/>
        <v>208614000</v>
      </c>
      <c r="G293">
        <v>30</v>
      </c>
      <c r="H293" s="16">
        <v>6953.8</v>
      </c>
      <c r="I293" s="15">
        <v>39187</v>
      </c>
      <c r="J293" s="15" t="str">
        <f t="shared" si="19"/>
        <v>2007</v>
      </c>
      <c r="K293">
        <v>4</v>
      </c>
      <c r="L293" t="s">
        <v>77</v>
      </c>
      <c r="M293" t="s">
        <v>74</v>
      </c>
    </row>
    <row r="294" spans="1:13" ht="14.4" hidden="1" x14ac:dyDescent="0.3">
      <c r="A294" t="str">
        <f t="shared" si="16"/>
        <v>G</v>
      </c>
      <c r="C294">
        <f t="shared" si="17"/>
        <v>841042772.34100008</v>
      </c>
      <c r="D294" s="14" t="s">
        <v>71</v>
      </c>
      <c r="E294" t="s">
        <v>72</v>
      </c>
      <c r="F294">
        <f t="shared" si="18"/>
        <v>222180100</v>
      </c>
      <c r="G294">
        <v>31</v>
      </c>
      <c r="H294" s="16">
        <v>7167.1</v>
      </c>
      <c r="I294" s="15">
        <v>39217</v>
      </c>
      <c r="J294" s="15" t="str">
        <f t="shared" si="19"/>
        <v>2007</v>
      </c>
      <c r="K294">
        <v>5</v>
      </c>
      <c r="L294" t="s">
        <v>78</v>
      </c>
      <c r="M294" t="s">
        <v>74</v>
      </c>
    </row>
    <row r="295" spans="1:13" ht="14.4" hidden="1" x14ac:dyDescent="0.3">
      <c r="A295" t="str">
        <f t="shared" si="16"/>
        <v>G</v>
      </c>
      <c r="C295">
        <f t="shared" si="17"/>
        <v>780911155.95000005</v>
      </c>
      <c r="D295" s="14" t="s">
        <v>71</v>
      </c>
      <c r="E295" t="s">
        <v>72</v>
      </c>
      <c r="F295">
        <f t="shared" si="18"/>
        <v>206295000</v>
      </c>
      <c r="G295">
        <v>30</v>
      </c>
      <c r="H295" s="16">
        <v>6876.5</v>
      </c>
      <c r="I295" s="15">
        <v>39248</v>
      </c>
      <c r="J295" s="15" t="str">
        <f t="shared" si="19"/>
        <v>2007</v>
      </c>
      <c r="K295">
        <v>6</v>
      </c>
      <c r="L295" t="s">
        <v>79</v>
      </c>
      <c r="M295" t="s">
        <v>74</v>
      </c>
    </row>
    <row r="296" spans="1:13" ht="14.4" hidden="1" x14ac:dyDescent="0.3">
      <c r="A296" t="str">
        <f t="shared" si="16"/>
        <v>G</v>
      </c>
      <c r="C296">
        <f t="shared" si="17"/>
        <v>773720391.11400008</v>
      </c>
      <c r="D296" s="14" t="s">
        <v>71</v>
      </c>
      <c r="E296" t="s">
        <v>72</v>
      </c>
      <c r="F296">
        <f t="shared" si="18"/>
        <v>204395400</v>
      </c>
      <c r="G296">
        <v>31</v>
      </c>
      <c r="H296" s="16">
        <v>6593.4</v>
      </c>
      <c r="I296" s="15">
        <v>39278</v>
      </c>
      <c r="J296" s="15" t="str">
        <f t="shared" si="19"/>
        <v>2007</v>
      </c>
      <c r="K296">
        <v>7</v>
      </c>
      <c r="L296" t="s">
        <v>80</v>
      </c>
      <c r="M296" t="s">
        <v>74</v>
      </c>
    </row>
    <row r="297" spans="1:13" ht="14.4" hidden="1" x14ac:dyDescent="0.3">
      <c r="A297" t="str">
        <f t="shared" si="16"/>
        <v>G</v>
      </c>
      <c r="C297">
        <f t="shared" si="17"/>
        <v>808032861.51800013</v>
      </c>
      <c r="D297" s="14" t="s">
        <v>71</v>
      </c>
      <c r="E297" t="s">
        <v>72</v>
      </c>
      <c r="F297">
        <f t="shared" si="18"/>
        <v>213459800.00000003</v>
      </c>
      <c r="G297">
        <v>31</v>
      </c>
      <c r="H297" s="16">
        <v>6885.8</v>
      </c>
      <c r="I297" s="15">
        <v>39309</v>
      </c>
      <c r="J297" s="15" t="str">
        <f t="shared" si="19"/>
        <v>2007</v>
      </c>
      <c r="K297">
        <v>8</v>
      </c>
      <c r="L297" t="s">
        <v>81</v>
      </c>
      <c r="M297" t="s">
        <v>74</v>
      </c>
    </row>
    <row r="298" spans="1:13" ht="14.4" hidden="1" x14ac:dyDescent="0.3">
      <c r="A298" t="str">
        <f t="shared" si="16"/>
        <v>G</v>
      </c>
      <c r="C298">
        <f t="shared" si="17"/>
        <v>753042967.53000009</v>
      </c>
      <c r="D298" s="14" t="s">
        <v>71</v>
      </c>
      <c r="E298" t="s">
        <v>72</v>
      </c>
      <c r="F298">
        <f t="shared" si="18"/>
        <v>198933000</v>
      </c>
      <c r="G298">
        <v>30</v>
      </c>
      <c r="H298" s="16">
        <v>6631.1</v>
      </c>
      <c r="I298" s="15">
        <v>39340</v>
      </c>
      <c r="J298" s="15" t="str">
        <f t="shared" si="19"/>
        <v>2007</v>
      </c>
      <c r="K298">
        <v>9</v>
      </c>
      <c r="L298" t="s">
        <v>82</v>
      </c>
      <c r="M298" t="s">
        <v>74</v>
      </c>
    </row>
    <row r="299" spans="1:13" ht="14.4" hidden="1" x14ac:dyDescent="0.3">
      <c r="A299" t="str">
        <f t="shared" si="16"/>
        <v>G</v>
      </c>
      <c r="C299">
        <f t="shared" si="17"/>
        <v>775656628.329</v>
      </c>
      <c r="D299" s="14" t="s">
        <v>71</v>
      </c>
      <c r="E299" t="s">
        <v>72</v>
      </c>
      <c r="F299">
        <f t="shared" si="18"/>
        <v>204906900</v>
      </c>
      <c r="G299">
        <v>31</v>
      </c>
      <c r="H299" s="16">
        <v>6609.9</v>
      </c>
      <c r="I299" s="15">
        <v>39370</v>
      </c>
      <c r="J299" s="15" t="str">
        <f t="shared" si="19"/>
        <v>2007</v>
      </c>
      <c r="K299">
        <v>10</v>
      </c>
      <c r="L299" t="s">
        <v>83</v>
      </c>
      <c r="M299" t="s">
        <v>74</v>
      </c>
    </row>
    <row r="300" spans="1:13" ht="14.4" hidden="1" x14ac:dyDescent="0.3">
      <c r="A300" t="str">
        <f t="shared" si="16"/>
        <v>G</v>
      </c>
      <c r="C300">
        <f t="shared" si="17"/>
        <v>731136799.86000001</v>
      </c>
      <c r="D300" s="14" t="s">
        <v>71</v>
      </c>
      <c r="E300" t="s">
        <v>72</v>
      </c>
      <c r="F300">
        <f t="shared" si="18"/>
        <v>193146000</v>
      </c>
      <c r="G300">
        <v>30</v>
      </c>
      <c r="H300" s="16">
        <v>6438.2</v>
      </c>
      <c r="I300" s="15">
        <v>39401</v>
      </c>
      <c r="J300" s="15" t="str">
        <f t="shared" si="19"/>
        <v>2007</v>
      </c>
      <c r="K300">
        <v>11</v>
      </c>
      <c r="L300" t="s">
        <v>84</v>
      </c>
      <c r="M300" t="s">
        <v>74</v>
      </c>
    </row>
    <row r="301" spans="1:13" ht="14.4" hidden="1" x14ac:dyDescent="0.3">
      <c r="A301" t="str">
        <f t="shared" si="16"/>
        <v>G</v>
      </c>
      <c r="C301">
        <f t="shared" si="17"/>
        <v>750849322.43500006</v>
      </c>
      <c r="D301" s="14" t="s">
        <v>71</v>
      </c>
      <c r="E301" t="s">
        <v>72</v>
      </c>
      <c r="F301">
        <f t="shared" si="18"/>
        <v>198353500</v>
      </c>
      <c r="G301">
        <v>31</v>
      </c>
      <c r="H301" s="16">
        <v>6398.5</v>
      </c>
      <c r="I301" s="15">
        <v>39431</v>
      </c>
      <c r="J301" s="15" t="str">
        <f t="shared" si="19"/>
        <v>2007</v>
      </c>
      <c r="K301">
        <v>12</v>
      </c>
      <c r="L301" t="s">
        <v>85</v>
      </c>
      <c r="M301" t="s">
        <v>74</v>
      </c>
    </row>
    <row r="302" spans="1:13" ht="14.4" hidden="1" x14ac:dyDescent="0.3">
      <c r="A302" t="str">
        <f t="shared" si="16"/>
        <v>G</v>
      </c>
      <c r="C302">
        <f t="shared" si="17"/>
        <v>736204328.22699988</v>
      </c>
      <c r="D302" s="14" t="s">
        <v>71</v>
      </c>
      <c r="E302" t="s">
        <v>72</v>
      </c>
      <c r="F302">
        <f t="shared" si="18"/>
        <v>194484699.99999997</v>
      </c>
      <c r="G302">
        <v>31</v>
      </c>
      <c r="H302" s="16">
        <v>6273.7</v>
      </c>
      <c r="I302" s="15">
        <v>39462</v>
      </c>
      <c r="J302" s="15" t="str">
        <f t="shared" si="19"/>
        <v>2008</v>
      </c>
      <c r="K302">
        <v>1</v>
      </c>
      <c r="L302" t="s">
        <v>73</v>
      </c>
      <c r="M302" t="s">
        <v>74</v>
      </c>
    </row>
    <row r="303" spans="1:13" ht="14.4" hidden="1" x14ac:dyDescent="0.3">
      <c r="A303" t="str">
        <f t="shared" si="16"/>
        <v>G</v>
      </c>
      <c r="C303">
        <f t="shared" si="17"/>
        <v>698005377.37599993</v>
      </c>
      <c r="D303" s="14" t="s">
        <v>71</v>
      </c>
      <c r="E303" t="s">
        <v>72</v>
      </c>
      <c r="F303">
        <f t="shared" si="18"/>
        <v>184393599.99999997</v>
      </c>
      <c r="G303">
        <v>29</v>
      </c>
      <c r="H303" s="16">
        <v>6358.4</v>
      </c>
      <c r="I303" s="15">
        <v>39493</v>
      </c>
      <c r="J303" s="15" t="str">
        <f t="shared" si="19"/>
        <v>2008</v>
      </c>
      <c r="K303">
        <v>2</v>
      </c>
      <c r="L303" t="s">
        <v>75</v>
      </c>
      <c r="M303" t="s">
        <v>74</v>
      </c>
    </row>
    <row r="304" spans="1:13" ht="14.4" hidden="1" x14ac:dyDescent="0.3">
      <c r="A304" t="str">
        <f t="shared" si="16"/>
        <v>G</v>
      </c>
      <c r="C304">
        <f t="shared" si="17"/>
        <v>757702428.699</v>
      </c>
      <c r="D304" s="14" t="s">
        <v>71</v>
      </c>
      <c r="E304" t="s">
        <v>72</v>
      </c>
      <c r="F304">
        <f t="shared" si="18"/>
        <v>200163900</v>
      </c>
      <c r="G304">
        <v>31</v>
      </c>
      <c r="H304" s="16">
        <v>6456.9</v>
      </c>
      <c r="I304" s="15">
        <v>39522</v>
      </c>
      <c r="J304" s="15" t="str">
        <f t="shared" si="19"/>
        <v>2008</v>
      </c>
      <c r="K304">
        <v>3</v>
      </c>
      <c r="L304" t="s">
        <v>76</v>
      </c>
      <c r="M304" t="s">
        <v>74</v>
      </c>
    </row>
    <row r="305" spans="1:13" ht="14.4" hidden="1" x14ac:dyDescent="0.3">
      <c r="A305" t="str">
        <f t="shared" si="16"/>
        <v>G</v>
      </c>
      <c r="C305">
        <f t="shared" si="17"/>
        <v>765364477.08000004</v>
      </c>
      <c r="D305" s="14" t="s">
        <v>71</v>
      </c>
      <c r="E305" t="s">
        <v>72</v>
      </c>
      <c r="F305">
        <f t="shared" si="18"/>
        <v>202188000</v>
      </c>
      <c r="G305">
        <v>30</v>
      </c>
      <c r="H305" s="16">
        <v>6739.6</v>
      </c>
      <c r="I305" s="15">
        <v>39553</v>
      </c>
      <c r="J305" s="15" t="str">
        <f t="shared" si="19"/>
        <v>2008</v>
      </c>
      <c r="K305">
        <v>4</v>
      </c>
      <c r="L305" t="s">
        <v>77</v>
      </c>
      <c r="M305" t="s">
        <v>74</v>
      </c>
    </row>
    <row r="306" spans="1:13" ht="14.4" hidden="1" x14ac:dyDescent="0.3">
      <c r="A306" t="str">
        <f t="shared" si="16"/>
        <v>G</v>
      </c>
      <c r="C306">
        <f t="shared" si="17"/>
        <v>771033128.55500007</v>
      </c>
      <c r="D306" s="14" t="s">
        <v>71</v>
      </c>
      <c r="E306" t="s">
        <v>72</v>
      </c>
      <c r="F306">
        <f t="shared" si="18"/>
        <v>203685500</v>
      </c>
      <c r="G306">
        <v>31</v>
      </c>
      <c r="H306" s="16">
        <v>6570.5</v>
      </c>
      <c r="I306" s="15">
        <v>39583</v>
      </c>
      <c r="J306" s="15" t="str">
        <f t="shared" si="19"/>
        <v>2008</v>
      </c>
      <c r="K306">
        <v>5</v>
      </c>
      <c r="L306" t="s">
        <v>78</v>
      </c>
      <c r="M306" t="s">
        <v>74</v>
      </c>
    </row>
    <row r="307" spans="1:13" ht="14.4" hidden="1" x14ac:dyDescent="0.3">
      <c r="A307" t="str">
        <f t="shared" si="16"/>
        <v>G</v>
      </c>
      <c r="C307">
        <f t="shared" si="17"/>
        <v>755143870.08000004</v>
      </c>
      <c r="D307" s="14" t="s">
        <v>71</v>
      </c>
      <c r="E307" t="s">
        <v>72</v>
      </c>
      <c r="F307">
        <f t="shared" si="18"/>
        <v>199488000</v>
      </c>
      <c r="G307">
        <v>30</v>
      </c>
      <c r="H307" s="16">
        <v>6649.6</v>
      </c>
      <c r="I307" s="15">
        <v>39614</v>
      </c>
      <c r="J307" s="15" t="str">
        <f t="shared" si="19"/>
        <v>2008</v>
      </c>
      <c r="K307">
        <v>6</v>
      </c>
      <c r="L307" t="s">
        <v>79</v>
      </c>
      <c r="M307" t="s">
        <v>74</v>
      </c>
    </row>
    <row r="308" spans="1:13" ht="14.4" hidden="1" x14ac:dyDescent="0.3">
      <c r="A308" t="str">
        <f t="shared" si="16"/>
        <v>G</v>
      </c>
      <c r="C308">
        <f t="shared" si="17"/>
        <v>763874918.245</v>
      </c>
      <c r="D308" s="14" t="s">
        <v>71</v>
      </c>
      <c r="E308" t="s">
        <v>72</v>
      </c>
      <c r="F308">
        <f t="shared" si="18"/>
        <v>201794500</v>
      </c>
      <c r="G308">
        <v>31</v>
      </c>
      <c r="H308" s="16">
        <v>6509.5</v>
      </c>
      <c r="I308" s="15">
        <v>39644</v>
      </c>
      <c r="J308" s="15" t="str">
        <f t="shared" si="19"/>
        <v>2008</v>
      </c>
      <c r="K308">
        <v>7</v>
      </c>
      <c r="L308" t="s">
        <v>80</v>
      </c>
      <c r="M308" t="s">
        <v>74</v>
      </c>
    </row>
    <row r="309" spans="1:13" ht="14.4" hidden="1" x14ac:dyDescent="0.3">
      <c r="A309" t="str">
        <f t="shared" si="16"/>
        <v>G</v>
      </c>
      <c r="C309">
        <f t="shared" si="17"/>
        <v>751752899.80199993</v>
      </c>
      <c r="D309" s="14" t="s">
        <v>71</v>
      </c>
      <c r="E309" t="s">
        <v>72</v>
      </c>
      <c r="F309">
        <f t="shared" si="18"/>
        <v>198592199.99999997</v>
      </c>
      <c r="G309">
        <v>31</v>
      </c>
      <c r="H309" s="16">
        <v>6406.2</v>
      </c>
      <c r="I309" s="15">
        <v>39675</v>
      </c>
      <c r="J309" s="15" t="str">
        <f t="shared" si="19"/>
        <v>2008</v>
      </c>
      <c r="K309">
        <v>8</v>
      </c>
      <c r="L309" t="s">
        <v>81</v>
      </c>
      <c r="M309" t="s">
        <v>74</v>
      </c>
    </row>
    <row r="310" spans="1:13" ht="14.4" hidden="1" x14ac:dyDescent="0.3">
      <c r="A310" t="str">
        <f t="shared" si="16"/>
        <v>G</v>
      </c>
      <c r="C310">
        <f t="shared" si="17"/>
        <v>715499271.14999998</v>
      </c>
      <c r="D310" s="14" t="s">
        <v>71</v>
      </c>
      <c r="E310" t="s">
        <v>72</v>
      </c>
      <c r="F310">
        <f t="shared" si="18"/>
        <v>189015000</v>
      </c>
      <c r="G310">
        <v>30</v>
      </c>
      <c r="H310" s="16">
        <v>6300.5</v>
      </c>
      <c r="I310" s="15">
        <v>39706</v>
      </c>
      <c r="J310" s="15" t="str">
        <f t="shared" si="19"/>
        <v>2008</v>
      </c>
      <c r="K310">
        <v>9</v>
      </c>
      <c r="L310" t="s">
        <v>82</v>
      </c>
      <c r="M310" t="s">
        <v>74</v>
      </c>
    </row>
    <row r="311" spans="1:13" ht="14.4" hidden="1" x14ac:dyDescent="0.3">
      <c r="A311" t="str">
        <f t="shared" si="16"/>
        <v>G</v>
      </c>
      <c r="C311">
        <f t="shared" si="17"/>
        <v>784903627.87699997</v>
      </c>
      <c r="D311" s="14" t="s">
        <v>71</v>
      </c>
      <c r="E311" t="s">
        <v>72</v>
      </c>
      <c r="F311">
        <f t="shared" si="18"/>
        <v>207349699.99999997</v>
      </c>
      <c r="G311">
        <v>31</v>
      </c>
      <c r="H311" s="16">
        <v>6688.7</v>
      </c>
      <c r="I311" s="15">
        <v>39736</v>
      </c>
      <c r="J311" s="15" t="str">
        <f t="shared" si="19"/>
        <v>2008</v>
      </c>
      <c r="K311">
        <v>10</v>
      </c>
      <c r="L311" t="s">
        <v>83</v>
      </c>
      <c r="M311" t="s">
        <v>74</v>
      </c>
    </row>
    <row r="312" spans="1:13" ht="14.4" hidden="1" x14ac:dyDescent="0.3">
      <c r="A312" t="str">
        <f t="shared" si="16"/>
        <v>G</v>
      </c>
      <c r="C312">
        <f t="shared" si="17"/>
        <v>750135772.64999998</v>
      </c>
      <c r="D312" s="14" t="s">
        <v>71</v>
      </c>
      <c r="E312" t="s">
        <v>72</v>
      </c>
      <c r="F312">
        <f t="shared" si="18"/>
        <v>198165000</v>
      </c>
      <c r="G312">
        <v>30</v>
      </c>
      <c r="H312" s="16">
        <v>6605.5</v>
      </c>
      <c r="I312" s="15">
        <v>39767</v>
      </c>
      <c r="J312" s="15" t="str">
        <f t="shared" si="19"/>
        <v>2008</v>
      </c>
      <c r="K312">
        <v>11</v>
      </c>
      <c r="L312" t="s">
        <v>84</v>
      </c>
      <c r="M312" t="s">
        <v>74</v>
      </c>
    </row>
    <row r="313" spans="1:13" ht="14.4" hidden="1" x14ac:dyDescent="0.3">
      <c r="A313" t="str">
        <f t="shared" si="16"/>
        <v>G</v>
      </c>
      <c r="C313">
        <f t="shared" si="17"/>
        <v>765740746.83399999</v>
      </c>
      <c r="D313" s="14" t="s">
        <v>71</v>
      </c>
      <c r="E313" t="s">
        <v>72</v>
      </c>
      <c r="F313">
        <f t="shared" si="18"/>
        <v>202287400</v>
      </c>
      <c r="G313">
        <v>31</v>
      </c>
      <c r="H313" s="16">
        <v>6525.4</v>
      </c>
      <c r="I313" s="15">
        <v>39797</v>
      </c>
      <c r="J313" s="15" t="str">
        <f t="shared" si="19"/>
        <v>2008</v>
      </c>
      <c r="K313">
        <v>12</v>
      </c>
      <c r="L313" t="s">
        <v>85</v>
      </c>
      <c r="M313" t="s">
        <v>74</v>
      </c>
    </row>
    <row r="314" spans="1:13" ht="14.4" hidden="1" x14ac:dyDescent="0.3">
      <c r="A314" t="str">
        <f t="shared" si="16"/>
        <v>G</v>
      </c>
      <c r="C314">
        <f t="shared" si="17"/>
        <v>728095601.46600008</v>
      </c>
      <c r="D314" s="14" t="s">
        <v>71</v>
      </c>
      <c r="E314" t="s">
        <v>72</v>
      </c>
      <c r="F314">
        <f t="shared" si="18"/>
        <v>192342600</v>
      </c>
      <c r="G314">
        <v>31</v>
      </c>
      <c r="H314" s="16">
        <v>6204.6</v>
      </c>
      <c r="I314" s="15">
        <v>39828</v>
      </c>
      <c r="J314" s="15" t="str">
        <f t="shared" si="19"/>
        <v>2009</v>
      </c>
      <c r="K314">
        <v>1</v>
      </c>
      <c r="L314" t="s">
        <v>73</v>
      </c>
      <c r="M314" t="s">
        <v>74</v>
      </c>
    </row>
    <row r="315" spans="1:13" ht="14.4" hidden="1" x14ac:dyDescent="0.3">
      <c r="A315" t="str">
        <f t="shared" si="16"/>
        <v>G</v>
      </c>
      <c r="C315">
        <f t="shared" si="17"/>
        <v>695579686.64800012</v>
      </c>
      <c r="D315" s="14" t="s">
        <v>71</v>
      </c>
      <c r="E315" t="s">
        <v>72</v>
      </c>
      <c r="F315">
        <f t="shared" si="18"/>
        <v>183752800.00000003</v>
      </c>
      <c r="G315">
        <v>28</v>
      </c>
      <c r="H315" s="16">
        <v>6562.6</v>
      </c>
      <c r="I315" s="15">
        <v>39859</v>
      </c>
      <c r="J315" s="15" t="str">
        <f t="shared" si="19"/>
        <v>2009</v>
      </c>
      <c r="K315">
        <v>2</v>
      </c>
      <c r="L315" t="s">
        <v>75</v>
      </c>
      <c r="M315" t="s">
        <v>74</v>
      </c>
    </row>
    <row r="316" spans="1:13" ht="14.4" hidden="1" x14ac:dyDescent="0.3">
      <c r="A316" t="str">
        <f t="shared" si="16"/>
        <v>G</v>
      </c>
      <c r="C316">
        <f t="shared" si="17"/>
        <v>749136045.86900008</v>
      </c>
      <c r="D316" s="14" t="s">
        <v>71</v>
      </c>
      <c r="E316" t="s">
        <v>72</v>
      </c>
      <c r="F316">
        <f t="shared" si="18"/>
        <v>197900900</v>
      </c>
      <c r="G316">
        <v>31</v>
      </c>
      <c r="H316" s="16">
        <v>6383.9</v>
      </c>
      <c r="I316" s="15">
        <v>39887</v>
      </c>
      <c r="J316" s="15" t="str">
        <f t="shared" si="19"/>
        <v>2009</v>
      </c>
      <c r="K316">
        <v>3</v>
      </c>
      <c r="L316" t="s">
        <v>76</v>
      </c>
      <c r="M316" t="s">
        <v>74</v>
      </c>
    </row>
    <row r="317" spans="1:13" ht="14.4" hidden="1" x14ac:dyDescent="0.3">
      <c r="A317" t="str">
        <f t="shared" si="16"/>
        <v>G</v>
      </c>
      <c r="C317">
        <f t="shared" si="17"/>
        <v>772030584.09000003</v>
      </c>
      <c r="D317" s="14" t="s">
        <v>71</v>
      </c>
      <c r="E317" t="s">
        <v>72</v>
      </c>
      <c r="F317">
        <f t="shared" si="18"/>
        <v>203949000</v>
      </c>
      <c r="G317">
        <v>30</v>
      </c>
      <c r="H317" s="16">
        <v>6798.3</v>
      </c>
      <c r="I317" s="15">
        <v>39918</v>
      </c>
      <c r="J317" s="15" t="str">
        <f t="shared" si="19"/>
        <v>2009</v>
      </c>
      <c r="K317">
        <v>4</v>
      </c>
      <c r="L317" t="s">
        <v>77</v>
      </c>
      <c r="M317" t="s">
        <v>74</v>
      </c>
    </row>
    <row r="318" spans="1:13" ht="14.4" hidden="1" x14ac:dyDescent="0.3">
      <c r="A318" t="str">
        <f t="shared" si="16"/>
        <v>G</v>
      </c>
      <c r="C318">
        <f t="shared" si="17"/>
        <v>795723086.73900008</v>
      </c>
      <c r="D318" s="14" t="s">
        <v>71</v>
      </c>
      <c r="E318" t="s">
        <v>72</v>
      </c>
      <c r="F318">
        <f t="shared" si="18"/>
        <v>210207900</v>
      </c>
      <c r="G318">
        <v>31</v>
      </c>
      <c r="H318" s="16">
        <v>6780.9</v>
      </c>
      <c r="I318" s="15">
        <v>39948</v>
      </c>
      <c r="J318" s="15" t="str">
        <f t="shared" si="19"/>
        <v>2009</v>
      </c>
      <c r="K318">
        <v>5</v>
      </c>
      <c r="L318" t="s">
        <v>78</v>
      </c>
      <c r="M318" t="s">
        <v>74</v>
      </c>
    </row>
    <row r="319" spans="1:13" ht="14.4" hidden="1" x14ac:dyDescent="0.3">
      <c r="A319" t="str">
        <f t="shared" si="16"/>
        <v>G</v>
      </c>
      <c r="C319">
        <f t="shared" si="17"/>
        <v>800795914.68000007</v>
      </c>
      <c r="D319" s="14" t="s">
        <v>71</v>
      </c>
      <c r="E319" t="s">
        <v>72</v>
      </c>
      <c r="F319">
        <f t="shared" si="18"/>
        <v>211548000</v>
      </c>
      <c r="G319">
        <v>30</v>
      </c>
      <c r="H319" s="16">
        <v>7051.6</v>
      </c>
      <c r="I319" s="15">
        <v>39979</v>
      </c>
      <c r="J319" s="15" t="str">
        <f t="shared" si="19"/>
        <v>2009</v>
      </c>
      <c r="K319">
        <v>6</v>
      </c>
      <c r="L319" t="s">
        <v>79</v>
      </c>
      <c r="M319" t="s">
        <v>74</v>
      </c>
    </row>
    <row r="320" spans="1:13" ht="14.4" hidden="1" x14ac:dyDescent="0.3">
      <c r="A320" t="str">
        <f t="shared" si="16"/>
        <v>G</v>
      </c>
      <c r="C320">
        <f t="shared" si="17"/>
        <v>772898957.14400005</v>
      </c>
      <c r="D320" s="14" t="s">
        <v>71</v>
      </c>
      <c r="E320" t="s">
        <v>72</v>
      </c>
      <c r="F320">
        <f t="shared" si="18"/>
        <v>204178400</v>
      </c>
      <c r="G320">
        <v>31</v>
      </c>
      <c r="H320" s="16">
        <v>6586.4</v>
      </c>
      <c r="I320" s="15">
        <v>40009</v>
      </c>
      <c r="J320" s="15" t="str">
        <f t="shared" si="19"/>
        <v>2009</v>
      </c>
      <c r="K320">
        <v>7</v>
      </c>
      <c r="L320" t="s">
        <v>80</v>
      </c>
      <c r="M320" t="s">
        <v>74</v>
      </c>
    </row>
    <row r="321" spans="1:13" ht="14.4" hidden="1" x14ac:dyDescent="0.3">
      <c r="A321" t="str">
        <f t="shared" si="16"/>
        <v>G</v>
      </c>
      <c r="C321">
        <f t="shared" si="17"/>
        <v>783202086.0819999</v>
      </c>
      <c r="D321" s="14" t="s">
        <v>71</v>
      </c>
      <c r="E321" t="s">
        <v>72</v>
      </c>
      <c r="F321">
        <f t="shared" si="18"/>
        <v>206900199.99999997</v>
      </c>
      <c r="G321">
        <v>31</v>
      </c>
      <c r="H321" s="16">
        <v>6674.2</v>
      </c>
      <c r="I321" s="15">
        <v>40040</v>
      </c>
      <c r="J321" s="15" t="str">
        <f t="shared" si="19"/>
        <v>2009</v>
      </c>
      <c r="K321">
        <v>8</v>
      </c>
      <c r="L321" t="s">
        <v>81</v>
      </c>
      <c r="M321" t="s">
        <v>74</v>
      </c>
    </row>
    <row r="322" spans="1:13" ht="14.4" hidden="1" x14ac:dyDescent="0.3">
      <c r="A322" t="str">
        <f t="shared" ref="A322:A385" si="20">IF(M322="GASOLINE","G",IF(M322="PROPANE","CNG",IF(M322="DIESEL","D", "OUTRO")))</f>
        <v>G</v>
      </c>
      <c r="C322">
        <f t="shared" ref="C322:C385" si="21">3.78541*F322</f>
        <v>732590397.30000007</v>
      </c>
      <c r="D322" s="14" t="s">
        <v>71</v>
      </c>
      <c r="E322" t="s">
        <v>72</v>
      </c>
      <c r="F322">
        <f t="shared" ref="F322:F385" si="22">G322*H322*1000</f>
        <v>193530000</v>
      </c>
      <c r="G322">
        <v>30</v>
      </c>
      <c r="H322" s="16">
        <v>6451</v>
      </c>
      <c r="I322" s="15">
        <v>40071</v>
      </c>
      <c r="J322" s="15" t="str">
        <f t="shared" ref="J322:J385" si="23">TEXT(I322,"aaaa")</f>
        <v>2009</v>
      </c>
      <c r="K322">
        <v>9</v>
      </c>
      <c r="L322" t="s">
        <v>82</v>
      </c>
      <c r="M322" t="s">
        <v>74</v>
      </c>
    </row>
    <row r="323" spans="1:13" ht="14.4" hidden="1" x14ac:dyDescent="0.3">
      <c r="A323" t="str">
        <f t="shared" si="20"/>
        <v>G</v>
      </c>
      <c r="C323">
        <f t="shared" si="21"/>
        <v>749182984.95300019</v>
      </c>
      <c r="D323" s="14" t="s">
        <v>71</v>
      </c>
      <c r="E323" t="s">
        <v>72</v>
      </c>
      <c r="F323">
        <f t="shared" si="22"/>
        <v>197913300.00000003</v>
      </c>
      <c r="G323">
        <v>31</v>
      </c>
      <c r="H323" s="16">
        <v>6384.3</v>
      </c>
      <c r="I323" s="15">
        <v>40101</v>
      </c>
      <c r="J323" s="15" t="str">
        <f t="shared" si="23"/>
        <v>2009</v>
      </c>
      <c r="K323">
        <v>10</v>
      </c>
      <c r="L323" t="s">
        <v>83</v>
      </c>
      <c r="M323" t="s">
        <v>74</v>
      </c>
    </row>
    <row r="324" spans="1:13" ht="14.4" hidden="1" x14ac:dyDescent="0.3">
      <c r="A324" t="str">
        <f t="shared" si="20"/>
        <v>G</v>
      </c>
      <c r="C324">
        <f t="shared" si="21"/>
        <v>698124239.25</v>
      </c>
      <c r="D324" s="14" t="s">
        <v>71</v>
      </c>
      <c r="E324" t="s">
        <v>72</v>
      </c>
      <c r="F324">
        <f t="shared" si="22"/>
        <v>184425000</v>
      </c>
      <c r="G324">
        <v>30</v>
      </c>
      <c r="H324" s="16">
        <v>6147.5</v>
      </c>
      <c r="I324" s="15">
        <v>40132</v>
      </c>
      <c r="J324" s="15" t="str">
        <f t="shared" si="23"/>
        <v>2009</v>
      </c>
      <c r="K324">
        <v>11</v>
      </c>
      <c r="L324" t="s">
        <v>84</v>
      </c>
      <c r="M324" t="s">
        <v>74</v>
      </c>
    </row>
    <row r="325" spans="1:13" ht="14.4" hidden="1" x14ac:dyDescent="0.3">
      <c r="A325" t="str">
        <f t="shared" si="20"/>
        <v>G</v>
      </c>
      <c r="C325">
        <f t="shared" si="21"/>
        <v>712488356.03600001</v>
      </c>
      <c r="D325" s="14" t="s">
        <v>71</v>
      </c>
      <c r="E325" t="s">
        <v>72</v>
      </c>
      <c r="F325">
        <f t="shared" si="22"/>
        <v>188219600</v>
      </c>
      <c r="G325">
        <v>31</v>
      </c>
      <c r="H325" s="16">
        <v>6071.6</v>
      </c>
      <c r="I325" s="15">
        <v>40162</v>
      </c>
      <c r="J325" s="15" t="str">
        <f t="shared" si="23"/>
        <v>2009</v>
      </c>
      <c r="K325">
        <v>12</v>
      </c>
      <c r="L325" t="s">
        <v>85</v>
      </c>
      <c r="M325" t="s">
        <v>74</v>
      </c>
    </row>
    <row r="326" spans="1:13" ht="14.4" hidden="1" x14ac:dyDescent="0.3">
      <c r="A326" t="str">
        <f t="shared" si="20"/>
        <v>G</v>
      </c>
      <c r="C326">
        <f t="shared" si="21"/>
        <v>657616566.84000003</v>
      </c>
      <c r="D326" s="14" t="s">
        <v>71</v>
      </c>
      <c r="E326" t="s">
        <v>72</v>
      </c>
      <c r="F326">
        <f t="shared" si="22"/>
        <v>173724000</v>
      </c>
      <c r="G326">
        <v>31</v>
      </c>
      <c r="H326" s="16">
        <v>5604</v>
      </c>
      <c r="I326" s="15">
        <v>40193</v>
      </c>
      <c r="J326" s="15" t="str">
        <f t="shared" si="23"/>
        <v>2010</v>
      </c>
      <c r="K326">
        <v>1</v>
      </c>
      <c r="L326" t="s">
        <v>73</v>
      </c>
      <c r="M326" t="s">
        <v>74</v>
      </c>
    </row>
    <row r="327" spans="1:13" ht="14.4" hidden="1" x14ac:dyDescent="0.3">
      <c r="A327" t="str">
        <f t="shared" si="20"/>
        <v>G</v>
      </c>
      <c r="C327">
        <f t="shared" si="21"/>
        <v>555289363.72000003</v>
      </c>
      <c r="D327" s="14" t="s">
        <v>71</v>
      </c>
      <c r="E327" t="s">
        <v>72</v>
      </c>
      <c r="F327">
        <f t="shared" si="22"/>
        <v>146692000</v>
      </c>
      <c r="G327">
        <v>28</v>
      </c>
      <c r="H327" s="16">
        <v>5239</v>
      </c>
      <c r="I327" s="15">
        <v>40224</v>
      </c>
      <c r="J327" s="15" t="str">
        <f t="shared" si="23"/>
        <v>2010</v>
      </c>
      <c r="K327">
        <v>2</v>
      </c>
      <c r="L327" t="s">
        <v>75</v>
      </c>
      <c r="M327" t="s">
        <v>74</v>
      </c>
    </row>
    <row r="328" spans="1:13" ht="14.4" hidden="1" x14ac:dyDescent="0.3">
      <c r="A328" t="str">
        <f t="shared" si="20"/>
        <v>G</v>
      </c>
      <c r="C328">
        <f t="shared" si="21"/>
        <v>704156668.62600005</v>
      </c>
      <c r="D328" s="14" t="s">
        <v>71</v>
      </c>
      <c r="E328" t="s">
        <v>72</v>
      </c>
      <c r="F328">
        <f t="shared" si="22"/>
        <v>186018600</v>
      </c>
      <c r="G328">
        <v>31</v>
      </c>
      <c r="H328" s="16">
        <v>6000.6</v>
      </c>
      <c r="I328" s="15">
        <v>40252</v>
      </c>
      <c r="J328" s="15" t="str">
        <f t="shared" si="23"/>
        <v>2010</v>
      </c>
      <c r="K328">
        <v>3</v>
      </c>
      <c r="L328" t="s">
        <v>76</v>
      </c>
      <c r="M328" t="s">
        <v>74</v>
      </c>
    </row>
    <row r="329" spans="1:13" ht="14.4" hidden="1" x14ac:dyDescent="0.3">
      <c r="A329" t="str">
        <f t="shared" si="20"/>
        <v>G</v>
      </c>
      <c r="C329">
        <f t="shared" si="21"/>
        <v>719371745.58000004</v>
      </c>
      <c r="D329" s="14" t="s">
        <v>71</v>
      </c>
      <c r="E329" t="s">
        <v>72</v>
      </c>
      <c r="F329">
        <f t="shared" si="22"/>
        <v>190038000</v>
      </c>
      <c r="G329">
        <v>30</v>
      </c>
      <c r="H329" s="16">
        <v>6334.6</v>
      </c>
      <c r="I329" s="15">
        <v>40283</v>
      </c>
      <c r="J329" s="15" t="str">
        <f t="shared" si="23"/>
        <v>2010</v>
      </c>
      <c r="K329">
        <v>4</v>
      </c>
      <c r="L329" t="s">
        <v>77</v>
      </c>
      <c r="M329" t="s">
        <v>74</v>
      </c>
    </row>
    <row r="330" spans="1:13" ht="14.4" hidden="1" x14ac:dyDescent="0.3">
      <c r="A330" t="str">
        <f t="shared" si="20"/>
        <v>G</v>
      </c>
      <c r="C330">
        <f t="shared" si="21"/>
        <v>742142122.35300016</v>
      </c>
      <c r="D330" s="14" t="s">
        <v>71</v>
      </c>
      <c r="E330" t="s">
        <v>72</v>
      </c>
      <c r="F330">
        <f t="shared" si="22"/>
        <v>196053300.00000003</v>
      </c>
      <c r="G330">
        <v>31</v>
      </c>
      <c r="H330" s="16">
        <v>6324.3</v>
      </c>
      <c r="I330" s="15">
        <v>40313</v>
      </c>
      <c r="J330" s="15" t="str">
        <f t="shared" si="23"/>
        <v>2010</v>
      </c>
      <c r="K330">
        <v>5</v>
      </c>
      <c r="L330" t="s">
        <v>78</v>
      </c>
      <c r="M330" t="s">
        <v>74</v>
      </c>
    </row>
    <row r="331" spans="1:13" ht="14.4" hidden="1" x14ac:dyDescent="0.3">
      <c r="A331" t="str">
        <f t="shared" si="20"/>
        <v>G</v>
      </c>
      <c r="C331">
        <f t="shared" si="21"/>
        <v>741720806.22000003</v>
      </c>
      <c r="D331" s="14" t="s">
        <v>71</v>
      </c>
      <c r="E331" t="s">
        <v>72</v>
      </c>
      <c r="F331">
        <f t="shared" si="22"/>
        <v>195942000</v>
      </c>
      <c r="G331">
        <v>30</v>
      </c>
      <c r="H331" s="16">
        <v>6531.4</v>
      </c>
      <c r="I331" s="15">
        <v>40344</v>
      </c>
      <c r="J331" s="15" t="str">
        <f t="shared" si="23"/>
        <v>2010</v>
      </c>
      <c r="K331">
        <v>6</v>
      </c>
      <c r="L331" t="s">
        <v>79</v>
      </c>
      <c r="M331" t="s">
        <v>74</v>
      </c>
    </row>
    <row r="332" spans="1:13" ht="14.4" hidden="1" x14ac:dyDescent="0.3">
      <c r="A332" t="str">
        <f t="shared" si="20"/>
        <v>G</v>
      </c>
      <c r="C332">
        <f t="shared" si="21"/>
        <v>768169844.43099999</v>
      </c>
      <c r="D332" s="14" t="s">
        <v>71</v>
      </c>
      <c r="E332" t="s">
        <v>72</v>
      </c>
      <c r="F332">
        <f t="shared" si="22"/>
        <v>202929100</v>
      </c>
      <c r="G332">
        <v>31</v>
      </c>
      <c r="H332" s="16">
        <v>6546.1</v>
      </c>
      <c r="I332" s="15">
        <v>40374</v>
      </c>
      <c r="J332" s="15" t="str">
        <f t="shared" si="23"/>
        <v>2010</v>
      </c>
      <c r="K332">
        <v>7</v>
      </c>
      <c r="L332" t="s">
        <v>80</v>
      </c>
      <c r="M332" t="s">
        <v>74</v>
      </c>
    </row>
    <row r="333" spans="1:13" ht="14.4" hidden="1" x14ac:dyDescent="0.3">
      <c r="A333" t="str">
        <f t="shared" si="20"/>
        <v>G</v>
      </c>
      <c r="C333">
        <f t="shared" si="21"/>
        <v>765599929.5819999</v>
      </c>
      <c r="D333" s="14" t="s">
        <v>71</v>
      </c>
      <c r="E333" t="s">
        <v>72</v>
      </c>
      <c r="F333">
        <f t="shared" si="22"/>
        <v>202250199.99999997</v>
      </c>
      <c r="G333">
        <v>31</v>
      </c>
      <c r="H333" s="16">
        <v>6524.2</v>
      </c>
      <c r="I333" s="15">
        <v>40405</v>
      </c>
      <c r="J333" s="15" t="str">
        <f t="shared" si="23"/>
        <v>2010</v>
      </c>
      <c r="K333">
        <v>8</v>
      </c>
      <c r="L333" t="s">
        <v>81</v>
      </c>
      <c r="M333" t="s">
        <v>74</v>
      </c>
    </row>
    <row r="334" spans="1:13" ht="14.4" hidden="1" x14ac:dyDescent="0.3">
      <c r="A334" t="str">
        <f t="shared" si="20"/>
        <v>G</v>
      </c>
      <c r="C334">
        <f t="shared" si="21"/>
        <v>718247478.81000006</v>
      </c>
      <c r="D334" s="14" t="s">
        <v>71</v>
      </c>
      <c r="E334" t="s">
        <v>72</v>
      </c>
      <c r="F334">
        <f t="shared" si="22"/>
        <v>189741000</v>
      </c>
      <c r="G334">
        <v>30</v>
      </c>
      <c r="H334" s="16">
        <v>6324.7</v>
      </c>
      <c r="I334" s="15">
        <v>40436</v>
      </c>
      <c r="J334" s="15" t="str">
        <f t="shared" si="23"/>
        <v>2010</v>
      </c>
      <c r="K334">
        <v>9</v>
      </c>
      <c r="L334" t="s">
        <v>82</v>
      </c>
      <c r="M334" t="s">
        <v>74</v>
      </c>
    </row>
    <row r="335" spans="1:13" ht="14.4" hidden="1" x14ac:dyDescent="0.3">
      <c r="A335" t="str">
        <f t="shared" si="20"/>
        <v>G</v>
      </c>
      <c r="C335">
        <f t="shared" si="21"/>
        <v>730196125.47500002</v>
      </c>
      <c r="D335" s="14" t="s">
        <v>71</v>
      </c>
      <c r="E335" t="s">
        <v>72</v>
      </c>
      <c r="F335">
        <f t="shared" si="22"/>
        <v>192897500</v>
      </c>
      <c r="G335">
        <v>31</v>
      </c>
      <c r="H335" s="16">
        <v>6222.5</v>
      </c>
      <c r="I335" s="15">
        <v>40466</v>
      </c>
      <c r="J335" s="15" t="str">
        <f t="shared" si="23"/>
        <v>2010</v>
      </c>
      <c r="K335">
        <v>10</v>
      </c>
      <c r="L335" t="s">
        <v>83</v>
      </c>
      <c r="M335" t="s">
        <v>74</v>
      </c>
    </row>
    <row r="336" spans="1:13" ht="14.4" hidden="1" x14ac:dyDescent="0.3">
      <c r="A336" t="str">
        <f t="shared" si="20"/>
        <v>G</v>
      </c>
      <c r="C336">
        <f t="shared" si="21"/>
        <v>704926621.01999998</v>
      </c>
      <c r="D336" s="14" t="s">
        <v>71</v>
      </c>
      <c r="E336" t="s">
        <v>72</v>
      </c>
      <c r="F336">
        <f t="shared" si="22"/>
        <v>186222000</v>
      </c>
      <c r="G336">
        <v>30</v>
      </c>
      <c r="H336" s="16">
        <v>6207.4</v>
      </c>
      <c r="I336" s="15">
        <v>40497</v>
      </c>
      <c r="J336" s="15" t="str">
        <f t="shared" si="23"/>
        <v>2010</v>
      </c>
      <c r="K336">
        <v>11</v>
      </c>
      <c r="L336" t="s">
        <v>84</v>
      </c>
      <c r="M336" t="s">
        <v>74</v>
      </c>
    </row>
    <row r="337" spans="1:13" ht="14.4" hidden="1" x14ac:dyDescent="0.3">
      <c r="A337" t="str">
        <f t="shared" si="20"/>
        <v>G</v>
      </c>
      <c r="C337">
        <f t="shared" si="21"/>
        <v>730665516.31500006</v>
      </c>
      <c r="D337" s="14" t="s">
        <v>71</v>
      </c>
      <c r="E337" t="s">
        <v>72</v>
      </c>
      <c r="F337">
        <f t="shared" si="22"/>
        <v>193021500</v>
      </c>
      <c r="G337">
        <v>31</v>
      </c>
      <c r="H337" s="16">
        <v>6226.5</v>
      </c>
      <c r="I337" s="15">
        <v>40527</v>
      </c>
      <c r="J337" s="15" t="str">
        <f t="shared" si="23"/>
        <v>2010</v>
      </c>
      <c r="K337">
        <v>12</v>
      </c>
      <c r="L337" t="s">
        <v>85</v>
      </c>
      <c r="M337" t="s">
        <v>74</v>
      </c>
    </row>
    <row r="338" spans="1:13" ht="14.4" hidden="1" x14ac:dyDescent="0.3">
      <c r="A338" t="str">
        <f t="shared" si="20"/>
        <v>G</v>
      </c>
      <c r="C338">
        <f t="shared" si="21"/>
        <v>650200191.5680002</v>
      </c>
      <c r="D338" s="14" t="s">
        <v>71</v>
      </c>
      <c r="E338" t="s">
        <v>72</v>
      </c>
      <c r="F338">
        <f t="shared" si="22"/>
        <v>171764800.00000003</v>
      </c>
      <c r="G338">
        <v>31</v>
      </c>
      <c r="H338" s="16">
        <v>5540.8</v>
      </c>
      <c r="I338" s="15">
        <v>40558</v>
      </c>
      <c r="J338" s="15" t="str">
        <f t="shared" si="23"/>
        <v>2011</v>
      </c>
      <c r="K338">
        <v>1</v>
      </c>
      <c r="L338" t="s">
        <v>73</v>
      </c>
      <c r="M338" t="s">
        <v>74</v>
      </c>
    </row>
    <row r="339" spans="1:13" ht="14.4" hidden="1" x14ac:dyDescent="0.3">
      <c r="A339" t="str">
        <f t="shared" si="20"/>
        <v>G</v>
      </c>
      <c r="C339">
        <f t="shared" si="21"/>
        <v>626314254.46800017</v>
      </c>
      <c r="D339" s="14" t="s">
        <v>71</v>
      </c>
      <c r="E339" t="s">
        <v>72</v>
      </c>
      <c r="F339">
        <f t="shared" si="22"/>
        <v>165454800.00000003</v>
      </c>
      <c r="G339">
        <v>28</v>
      </c>
      <c r="H339" s="16">
        <v>5909.1</v>
      </c>
      <c r="I339" s="15">
        <v>40589</v>
      </c>
      <c r="J339" s="15" t="str">
        <f t="shared" si="23"/>
        <v>2011</v>
      </c>
      <c r="K339">
        <v>2</v>
      </c>
      <c r="L339" t="s">
        <v>75</v>
      </c>
      <c r="M339" t="s">
        <v>74</v>
      </c>
    </row>
    <row r="340" spans="1:13" ht="14.4" hidden="1" x14ac:dyDescent="0.3">
      <c r="A340" t="str">
        <f t="shared" si="20"/>
        <v>G</v>
      </c>
      <c r="C340">
        <f t="shared" si="21"/>
        <v>702678087.48000002</v>
      </c>
      <c r="D340" s="14" t="s">
        <v>71</v>
      </c>
      <c r="E340" t="s">
        <v>72</v>
      </c>
      <c r="F340">
        <f t="shared" si="22"/>
        <v>185628000</v>
      </c>
      <c r="G340">
        <v>31</v>
      </c>
      <c r="H340" s="16">
        <v>5988</v>
      </c>
      <c r="I340" s="15">
        <v>40617</v>
      </c>
      <c r="J340" s="15" t="str">
        <f t="shared" si="23"/>
        <v>2011</v>
      </c>
      <c r="K340">
        <v>3</v>
      </c>
      <c r="L340" t="s">
        <v>76</v>
      </c>
      <c r="M340" t="s">
        <v>74</v>
      </c>
    </row>
    <row r="341" spans="1:13" ht="14.4" hidden="1" x14ac:dyDescent="0.3">
      <c r="A341" t="str">
        <f t="shared" si="20"/>
        <v>G</v>
      </c>
      <c r="C341">
        <f t="shared" si="21"/>
        <v>688925692.95000005</v>
      </c>
      <c r="D341" s="14" t="s">
        <v>71</v>
      </c>
      <c r="E341" t="s">
        <v>72</v>
      </c>
      <c r="F341">
        <f t="shared" si="22"/>
        <v>181995000</v>
      </c>
      <c r="G341">
        <v>30</v>
      </c>
      <c r="H341" s="16">
        <v>6066.5</v>
      </c>
      <c r="I341" s="15">
        <v>40648</v>
      </c>
      <c r="J341" s="15" t="str">
        <f t="shared" si="23"/>
        <v>2011</v>
      </c>
      <c r="K341">
        <v>4</v>
      </c>
      <c r="L341" t="s">
        <v>77</v>
      </c>
      <c r="M341" t="s">
        <v>74</v>
      </c>
    </row>
    <row r="342" spans="1:13" ht="14.4" hidden="1" x14ac:dyDescent="0.3">
      <c r="A342" t="str">
        <f t="shared" si="20"/>
        <v>G</v>
      </c>
      <c r="C342">
        <f t="shared" si="21"/>
        <v>714412858.48000002</v>
      </c>
      <c r="D342" s="14" t="s">
        <v>71</v>
      </c>
      <c r="E342" t="s">
        <v>72</v>
      </c>
      <c r="F342">
        <f t="shared" si="22"/>
        <v>188728000</v>
      </c>
      <c r="G342">
        <v>31</v>
      </c>
      <c r="H342" s="16">
        <v>6088</v>
      </c>
      <c r="I342" s="15">
        <v>40678</v>
      </c>
      <c r="J342" s="15" t="str">
        <f t="shared" si="23"/>
        <v>2011</v>
      </c>
      <c r="K342">
        <v>5</v>
      </c>
      <c r="L342" t="s">
        <v>78</v>
      </c>
      <c r="M342" t="s">
        <v>74</v>
      </c>
    </row>
    <row r="343" spans="1:13" ht="14.4" hidden="1" x14ac:dyDescent="0.3">
      <c r="A343" t="str">
        <f t="shared" si="20"/>
        <v>G</v>
      </c>
      <c r="C343">
        <f t="shared" si="21"/>
        <v>716089795.11000001</v>
      </c>
      <c r="D343" s="14" t="s">
        <v>71</v>
      </c>
      <c r="E343" t="s">
        <v>72</v>
      </c>
      <c r="F343">
        <f t="shared" si="22"/>
        <v>189171000</v>
      </c>
      <c r="G343">
        <v>30</v>
      </c>
      <c r="H343" s="16">
        <v>6305.7</v>
      </c>
      <c r="I343" s="15">
        <v>40709</v>
      </c>
      <c r="J343" s="15" t="str">
        <f t="shared" si="23"/>
        <v>2011</v>
      </c>
      <c r="K343">
        <v>6</v>
      </c>
      <c r="L343" t="s">
        <v>79</v>
      </c>
      <c r="M343" t="s">
        <v>74</v>
      </c>
    </row>
    <row r="344" spans="1:13" ht="14.4" hidden="1" x14ac:dyDescent="0.3">
      <c r="A344" t="str">
        <f t="shared" si="20"/>
        <v>G</v>
      </c>
      <c r="C344">
        <f t="shared" si="21"/>
        <v>727966518.98500001</v>
      </c>
      <c r="D344" s="14" t="s">
        <v>71</v>
      </c>
      <c r="E344" t="s">
        <v>72</v>
      </c>
      <c r="F344">
        <f t="shared" si="22"/>
        <v>192308500</v>
      </c>
      <c r="G344">
        <v>31</v>
      </c>
      <c r="H344" s="16">
        <v>6203.5</v>
      </c>
      <c r="I344" s="15">
        <v>40739</v>
      </c>
      <c r="J344" s="15" t="str">
        <f t="shared" si="23"/>
        <v>2011</v>
      </c>
      <c r="K344">
        <v>7</v>
      </c>
      <c r="L344" t="s">
        <v>80</v>
      </c>
      <c r="M344" t="s">
        <v>74</v>
      </c>
    </row>
    <row r="345" spans="1:13" ht="14.4" hidden="1" x14ac:dyDescent="0.3">
      <c r="A345" t="str">
        <f t="shared" si="20"/>
        <v>G</v>
      </c>
      <c r="C345">
        <f t="shared" si="21"/>
        <v>757420794.19500005</v>
      </c>
      <c r="D345" s="14" t="s">
        <v>71</v>
      </c>
      <c r="E345" t="s">
        <v>72</v>
      </c>
      <c r="F345">
        <f t="shared" si="22"/>
        <v>200089500</v>
      </c>
      <c r="G345">
        <v>31</v>
      </c>
      <c r="H345" s="16">
        <v>6454.5</v>
      </c>
      <c r="I345" s="15">
        <v>40770</v>
      </c>
      <c r="J345" s="15" t="str">
        <f t="shared" si="23"/>
        <v>2011</v>
      </c>
      <c r="K345">
        <v>8</v>
      </c>
      <c r="L345" t="s">
        <v>81</v>
      </c>
      <c r="M345" t="s">
        <v>74</v>
      </c>
    </row>
    <row r="346" spans="1:13" ht="14.4" hidden="1" x14ac:dyDescent="0.3">
      <c r="A346" t="str">
        <f t="shared" si="20"/>
        <v>G</v>
      </c>
      <c r="C346">
        <f t="shared" si="21"/>
        <v>690742689.75</v>
      </c>
      <c r="D346" s="14" t="s">
        <v>71</v>
      </c>
      <c r="E346" t="s">
        <v>72</v>
      </c>
      <c r="F346">
        <f t="shared" si="22"/>
        <v>182475000</v>
      </c>
      <c r="G346">
        <v>30</v>
      </c>
      <c r="H346" s="16">
        <v>6082.5</v>
      </c>
      <c r="I346" s="15">
        <v>40801</v>
      </c>
      <c r="J346" s="15" t="str">
        <f t="shared" si="23"/>
        <v>2011</v>
      </c>
      <c r="K346">
        <v>9</v>
      </c>
      <c r="L346" t="s">
        <v>82</v>
      </c>
      <c r="M346" t="s">
        <v>74</v>
      </c>
    </row>
    <row r="347" spans="1:13" ht="14.4" hidden="1" x14ac:dyDescent="0.3">
      <c r="A347" t="str">
        <f t="shared" si="20"/>
        <v>G</v>
      </c>
      <c r="C347">
        <f t="shared" si="21"/>
        <v>718883806.23100007</v>
      </c>
      <c r="D347" s="14" t="s">
        <v>71</v>
      </c>
      <c r="E347" t="s">
        <v>72</v>
      </c>
      <c r="F347">
        <f t="shared" si="22"/>
        <v>189909100</v>
      </c>
      <c r="G347">
        <v>31</v>
      </c>
      <c r="H347" s="16">
        <v>6126.1</v>
      </c>
      <c r="I347" s="15">
        <v>40831</v>
      </c>
      <c r="J347" s="15" t="str">
        <f t="shared" si="23"/>
        <v>2011</v>
      </c>
      <c r="K347">
        <v>10</v>
      </c>
      <c r="L347" t="s">
        <v>83</v>
      </c>
      <c r="M347" t="s">
        <v>74</v>
      </c>
    </row>
    <row r="348" spans="1:13" ht="14.4" hidden="1" x14ac:dyDescent="0.3">
      <c r="A348" t="str">
        <f t="shared" si="20"/>
        <v>G</v>
      </c>
      <c r="C348">
        <f t="shared" si="21"/>
        <v>702519100.25999999</v>
      </c>
      <c r="D348" s="14" t="s">
        <v>71</v>
      </c>
      <c r="E348" t="s">
        <v>72</v>
      </c>
      <c r="F348">
        <f t="shared" si="22"/>
        <v>185586000</v>
      </c>
      <c r="G348">
        <v>30</v>
      </c>
      <c r="H348" s="16">
        <v>6186.2</v>
      </c>
      <c r="I348" s="15">
        <v>40862</v>
      </c>
      <c r="J348" s="15" t="str">
        <f t="shared" si="23"/>
        <v>2011</v>
      </c>
      <c r="K348">
        <v>11</v>
      </c>
      <c r="L348" t="s">
        <v>84</v>
      </c>
      <c r="M348" t="s">
        <v>74</v>
      </c>
    </row>
    <row r="349" spans="1:13" ht="14.4" hidden="1" x14ac:dyDescent="0.3">
      <c r="A349" t="str">
        <f t="shared" si="20"/>
        <v>G</v>
      </c>
      <c r="C349">
        <f t="shared" si="21"/>
        <v>738398730.40400004</v>
      </c>
      <c r="D349" s="14" t="s">
        <v>71</v>
      </c>
      <c r="E349" t="s">
        <v>72</v>
      </c>
      <c r="F349">
        <f t="shared" si="22"/>
        <v>195064400</v>
      </c>
      <c r="G349">
        <v>31</v>
      </c>
      <c r="H349" s="16">
        <v>6292.4</v>
      </c>
      <c r="I349" s="15">
        <v>40892</v>
      </c>
      <c r="J349" s="15" t="str">
        <f t="shared" si="23"/>
        <v>2011</v>
      </c>
      <c r="K349">
        <v>12</v>
      </c>
      <c r="L349" t="s">
        <v>85</v>
      </c>
      <c r="M349" t="s">
        <v>74</v>
      </c>
    </row>
    <row r="350" spans="1:13" ht="14.4" hidden="1" x14ac:dyDescent="0.3">
      <c r="A350" t="str">
        <f t="shared" si="20"/>
        <v>G</v>
      </c>
      <c r="C350">
        <f t="shared" si="21"/>
        <v>641199622.21100008</v>
      </c>
      <c r="D350" s="14" t="s">
        <v>71</v>
      </c>
      <c r="E350" t="s">
        <v>72</v>
      </c>
      <c r="F350">
        <f t="shared" si="22"/>
        <v>169387100</v>
      </c>
      <c r="G350">
        <v>31</v>
      </c>
      <c r="H350" s="16">
        <v>5464.1</v>
      </c>
      <c r="I350" s="15">
        <v>40923</v>
      </c>
      <c r="J350" s="15" t="str">
        <f t="shared" si="23"/>
        <v>2012</v>
      </c>
      <c r="K350">
        <v>1</v>
      </c>
      <c r="L350" t="s">
        <v>73</v>
      </c>
      <c r="M350" t="s">
        <v>74</v>
      </c>
    </row>
    <row r="351" spans="1:13" ht="14.4" hidden="1" x14ac:dyDescent="0.3">
      <c r="A351" t="str">
        <f t="shared" si="20"/>
        <v>G</v>
      </c>
      <c r="C351">
        <f t="shared" si="21"/>
        <v>616353326.5940001</v>
      </c>
      <c r="D351" s="14" t="s">
        <v>71</v>
      </c>
      <c r="E351" t="s">
        <v>72</v>
      </c>
      <c r="F351">
        <f t="shared" si="22"/>
        <v>162823400.00000003</v>
      </c>
      <c r="G351">
        <v>29</v>
      </c>
      <c r="H351" s="16">
        <v>5614.6</v>
      </c>
      <c r="I351" s="15">
        <v>40954</v>
      </c>
      <c r="J351" s="15" t="str">
        <f t="shared" si="23"/>
        <v>2012</v>
      </c>
      <c r="K351">
        <v>2</v>
      </c>
      <c r="L351" t="s">
        <v>75</v>
      </c>
      <c r="M351" t="s">
        <v>74</v>
      </c>
    </row>
    <row r="352" spans="1:13" ht="14.4" hidden="1" x14ac:dyDescent="0.3">
      <c r="A352" t="str">
        <f t="shared" si="20"/>
        <v>G</v>
      </c>
      <c r="C352">
        <f t="shared" si="21"/>
        <v>678035068.38</v>
      </c>
      <c r="D352" s="14" t="s">
        <v>71</v>
      </c>
      <c r="E352" t="s">
        <v>72</v>
      </c>
      <c r="F352">
        <f t="shared" si="22"/>
        <v>179118000</v>
      </c>
      <c r="G352">
        <v>31</v>
      </c>
      <c r="H352" s="16">
        <v>5778</v>
      </c>
      <c r="I352" s="15">
        <v>40983</v>
      </c>
      <c r="J352" s="15" t="str">
        <f t="shared" si="23"/>
        <v>2012</v>
      </c>
      <c r="K352">
        <v>3</v>
      </c>
      <c r="L352" t="s">
        <v>76</v>
      </c>
      <c r="M352" t="s">
        <v>74</v>
      </c>
    </row>
    <row r="353" spans="1:13" ht="14.4" hidden="1" x14ac:dyDescent="0.3">
      <c r="A353" t="str">
        <f t="shared" si="20"/>
        <v>G</v>
      </c>
      <c r="C353">
        <f t="shared" si="21"/>
        <v>668575328.79000008</v>
      </c>
      <c r="D353" s="14" t="s">
        <v>71</v>
      </c>
      <c r="E353" t="s">
        <v>72</v>
      </c>
      <c r="F353">
        <f t="shared" si="22"/>
        <v>176619000</v>
      </c>
      <c r="G353">
        <v>30</v>
      </c>
      <c r="H353" s="16">
        <v>5887.3</v>
      </c>
      <c r="I353" s="15">
        <v>41014</v>
      </c>
      <c r="J353" s="15" t="str">
        <f t="shared" si="23"/>
        <v>2012</v>
      </c>
      <c r="K353">
        <v>4</v>
      </c>
      <c r="L353" t="s">
        <v>77</v>
      </c>
      <c r="M353" t="s">
        <v>74</v>
      </c>
    </row>
    <row r="354" spans="1:13" ht="14.4" hidden="1" x14ac:dyDescent="0.3">
      <c r="A354" t="str">
        <f t="shared" si="20"/>
        <v>G</v>
      </c>
      <c r="C354">
        <f t="shared" si="21"/>
        <v>706116375.38300014</v>
      </c>
      <c r="D354" s="14" t="s">
        <v>71</v>
      </c>
      <c r="E354" t="s">
        <v>72</v>
      </c>
      <c r="F354">
        <f t="shared" si="22"/>
        <v>186536300.00000003</v>
      </c>
      <c r="G354">
        <v>31</v>
      </c>
      <c r="H354" s="16">
        <v>6017.3</v>
      </c>
      <c r="I354" s="15">
        <v>41044</v>
      </c>
      <c r="J354" s="15" t="str">
        <f t="shared" si="23"/>
        <v>2012</v>
      </c>
      <c r="K354">
        <v>5</v>
      </c>
      <c r="L354" t="s">
        <v>78</v>
      </c>
      <c r="M354" t="s">
        <v>74</v>
      </c>
    </row>
    <row r="355" spans="1:13" ht="14.4" hidden="1" x14ac:dyDescent="0.3">
      <c r="A355" t="str">
        <f t="shared" si="20"/>
        <v>G</v>
      </c>
      <c r="C355">
        <f t="shared" si="21"/>
        <v>691367282.39999998</v>
      </c>
      <c r="D355" s="14" t="s">
        <v>71</v>
      </c>
      <c r="E355" t="s">
        <v>72</v>
      </c>
      <c r="F355">
        <f t="shared" si="22"/>
        <v>182640000</v>
      </c>
      <c r="G355">
        <v>30</v>
      </c>
      <c r="H355" s="16">
        <v>6088</v>
      </c>
      <c r="I355" s="15">
        <v>41075</v>
      </c>
      <c r="J355" s="15" t="str">
        <f t="shared" si="23"/>
        <v>2012</v>
      </c>
      <c r="K355">
        <v>6</v>
      </c>
      <c r="L355" t="s">
        <v>79</v>
      </c>
      <c r="M355" t="s">
        <v>74</v>
      </c>
    </row>
    <row r="356" spans="1:13" ht="14.4" hidden="1" x14ac:dyDescent="0.3">
      <c r="A356" t="str">
        <f t="shared" si="20"/>
        <v>G</v>
      </c>
      <c r="C356">
        <f t="shared" si="21"/>
        <v>722509850.47000003</v>
      </c>
      <c r="D356" s="14" t="s">
        <v>71</v>
      </c>
      <c r="E356" t="s">
        <v>72</v>
      </c>
      <c r="F356">
        <f t="shared" si="22"/>
        <v>190867000</v>
      </c>
      <c r="G356">
        <v>31</v>
      </c>
      <c r="H356" s="16">
        <v>6157</v>
      </c>
      <c r="I356" s="15">
        <v>41105</v>
      </c>
      <c r="J356" s="15" t="str">
        <f t="shared" si="23"/>
        <v>2012</v>
      </c>
      <c r="K356">
        <v>7</v>
      </c>
      <c r="L356" t="s">
        <v>80</v>
      </c>
      <c r="M356" t="s">
        <v>74</v>
      </c>
    </row>
    <row r="357" spans="1:13" ht="14.4" hidden="1" x14ac:dyDescent="0.3">
      <c r="A357" t="str">
        <f t="shared" si="20"/>
        <v>G</v>
      </c>
      <c r="C357">
        <f t="shared" si="21"/>
        <v>711854678.40199995</v>
      </c>
      <c r="D357" s="14" t="s">
        <v>71</v>
      </c>
      <c r="E357" t="s">
        <v>72</v>
      </c>
      <c r="F357">
        <f t="shared" si="22"/>
        <v>188052199.99999997</v>
      </c>
      <c r="G357">
        <v>31</v>
      </c>
      <c r="H357" s="16">
        <v>6066.2</v>
      </c>
      <c r="I357" s="15">
        <v>41136</v>
      </c>
      <c r="J357" s="15" t="str">
        <f t="shared" si="23"/>
        <v>2012</v>
      </c>
      <c r="K357">
        <v>8</v>
      </c>
      <c r="L357" t="s">
        <v>81</v>
      </c>
      <c r="M357" t="s">
        <v>74</v>
      </c>
    </row>
    <row r="358" spans="1:13" ht="14.4" hidden="1" x14ac:dyDescent="0.3">
      <c r="A358" t="str">
        <f t="shared" si="20"/>
        <v>G</v>
      </c>
      <c r="C358">
        <f t="shared" si="21"/>
        <v>673776482.13</v>
      </c>
      <c r="D358" s="14" t="s">
        <v>71</v>
      </c>
      <c r="E358" t="s">
        <v>72</v>
      </c>
      <c r="F358">
        <f t="shared" si="22"/>
        <v>177993000</v>
      </c>
      <c r="G358">
        <v>30</v>
      </c>
      <c r="H358" s="16">
        <v>5933.1</v>
      </c>
      <c r="I358" s="15">
        <v>41167</v>
      </c>
      <c r="J358" s="15" t="str">
        <f t="shared" si="23"/>
        <v>2012</v>
      </c>
      <c r="K358">
        <v>9</v>
      </c>
      <c r="L358" t="s">
        <v>82</v>
      </c>
      <c r="M358" t="s">
        <v>74</v>
      </c>
    </row>
    <row r="359" spans="1:13" ht="14.4" hidden="1" x14ac:dyDescent="0.3">
      <c r="A359" t="str">
        <f t="shared" si="20"/>
        <v>G</v>
      </c>
      <c r="C359">
        <f t="shared" si="21"/>
        <v>709918441.18699992</v>
      </c>
      <c r="D359" s="14" t="s">
        <v>71</v>
      </c>
      <c r="E359" t="s">
        <v>72</v>
      </c>
      <c r="F359">
        <f t="shared" si="22"/>
        <v>187540699.99999997</v>
      </c>
      <c r="G359">
        <v>31</v>
      </c>
      <c r="H359" s="16">
        <v>6049.7</v>
      </c>
      <c r="I359" s="15">
        <v>41197</v>
      </c>
      <c r="J359" s="15" t="str">
        <f t="shared" si="23"/>
        <v>2012</v>
      </c>
      <c r="K359">
        <v>10</v>
      </c>
      <c r="L359" t="s">
        <v>83</v>
      </c>
      <c r="M359" t="s">
        <v>74</v>
      </c>
    </row>
    <row r="360" spans="1:13" ht="14.4" hidden="1" x14ac:dyDescent="0.3">
      <c r="A360" t="str">
        <f t="shared" si="20"/>
        <v>G</v>
      </c>
      <c r="C360">
        <f t="shared" si="21"/>
        <v>687744645.02999997</v>
      </c>
      <c r="D360" s="14" t="s">
        <v>71</v>
      </c>
      <c r="E360" t="s">
        <v>72</v>
      </c>
      <c r="F360">
        <f t="shared" si="22"/>
        <v>181683000</v>
      </c>
      <c r="G360">
        <v>30</v>
      </c>
      <c r="H360" s="16">
        <v>6056.1</v>
      </c>
      <c r="I360" s="15">
        <v>41228</v>
      </c>
      <c r="J360" s="15" t="str">
        <f t="shared" si="23"/>
        <v>2012</v>
      </c>
      <c r="K360">
        <v>11</v>
      </c>
      <c r="L360" t="s">
        <v>84</v>
      </c>
      <c r="M360" t="s">
        <v>74</v>
      </c>
    </row>
    <row r="361" spans="1:13" ht="14.4" hidden="1" x14ac:dyDescent="0.3">
      <c r="A361" t="str">
        <f t="shared" si="20"/>
        <v>G</v>
      </c>
      <c r="C361">
        <f t="shared" si="21"/>
        <v>692163732.66400003</v>
      </c>
      <c r="D361" s="14" t="s">
        <v>71</v>
      </c>
      <c r="E361" t="s">
        <v>72</v>
      </c>
      <c r="F361">
        <f t="shared" si="22"/>
        <v>182850400</v>
      </c>
      <c r="G361">
        <v>31</v>
      </c>
      <c r="H361" s="16">
        <v>5898.4</v>
      </c>
      <c r="I361" s="15">
        <v>41258</v>
      </c>
      <c r="J361" s="15" t="str">
        <f t="shared" si="23"/>
        <v>2012</v>
      </c>
      <c r="K361">
        <v>12</v>
      </c>
      <c r="L361" t="s">
        <v>85</v>
      </c>
      <c r="M361" t="s">
        <v>74</v>
      </c>
    </row>
    <row r="362" spans="1:13" ht="14.4" hidden="1" x14ac:dyDescent="0.3">
      <c r="A362" t="str">
        <f t="shared" si="20"/>
        <v>G</v>
      </c>
      <c r="C362">
        <f t="shared" si="21"/>
        <v>667907961.00699997</v>
      </c>
      <c r="D362" s="14" t="s">
        <v>71</v>
      </c>
      <c r="E362" t="s">
        <v>72</v>
      </c>
      <c r="F362">
        <f t="shared" si="22"/>
        <v>176442699.99999997</v>
      </c>
      <c r="G362">
        <v>31</v>
      </c>
      <c r="H362" s="16">
        <v>5691.7</v>
      </c>
      <c r="I362" s="15">
        <v>41289</v>
      </c>
      <c r="J362" s="15" t="str">
        <f t="shared" si="23"/>
        <v>2013</v>
      </c>
      <c r="K362">
        <v>1</v>
      </c>
      <c r="L362" t="s">
        <v>73</v>
      </c>
      <c r="M362" t="s">
        <v>74</v>
      </c>
    </row>
    <row r="363" spans="1:13" ht="14.4" hidden="1" x14ac:dyDescent="0.3">
      <c r="A363" t="str">
        <f t="shared" si="20"/>
        <v>G</v>
      </c>
      <c r="C363">
        <f t="shared" si="21"/>
        <v>626558034.87199986</v>
      </c>
      <c r="D363" s="14" t="s">
        <v>71</v>
      </c>
      <c r="E363" t="s">
        <v>72</v>
      </c>
      <c r="F363">
        <f t="shared" si="22"/>
        <v>165519199.99999997</v>
      </c>
      <c r="G363">
        <v>28</v>
      </c>
      <c r="H363" s="16">
        <v>5911.4</v>
      </c>
      <c r="I363" s="15">
        <v>41320</v>
      </c>
      <c r="J363" s="15" t="str">
        <f t="shared" si="23"/>
        <v>2013</v>
      </c>
      <c r="K363">
        <v>2</v>
      </c>
      <c r="L363" t="s">
        <v>75</v>
      </c>
      <c r="M363" t="s">
        <v>74</v>
      </c>
    </row>
    <row r="364" spans="1:13" ht="14.4" hidden="1" x14ac:dyDescent="0.3">
      <c r="A364" t="str">
        <f t="shared" si="20"/>
        <v>G</v>
      </c>
      <c r="C364">
        <f t="shared" si="21"/>
        <v>686448899.18699992</v>
      </c>
      <c r="D364" s="14" t="s">
        <v>71</v>
      </c>
      <c r="E364" t="s">
        <v>72</v>
      </c>
      <c r="F364">
        <f t="shared" si="22"/>
        <v>181340699.99999997</v>
      </c>
      <c r="G364">
        <v>31</v>
      </c>
      <c r="H364" s="16">
        <v>5849.7</v>
      </c>
      <c r="I364" s="15">
        <v>41348</v>
      </c>
      <c r="J364" s="15" t="str">
        <f t="shared" si="23"/>
        <v>2013</v>
      </c>
      <c r="K364">
        <v>3</v>
      </c>
      <c r="L364" t="s">
        <v>76</v>
      </c>
      <c r="M364" t="s">
        <v>74</v>
      </c>
    </row>
    <row r="365" spans="1:13" ht="14.4" hidden="1" x14ac:dyDescent="0.3">
      <c r="A365" t="str">
        <f t="shared" si="20"/>
        <v>G</v>
      </c>
      <c r="C365">
        <f t="shared" si="21"/>
        <v>696500298.36000001</v>
      </c>
      <c r="D365" s="14" t="s">
        <v>71</v>
      </c>
      <c r="E365" t="s">
        <v>72</v>
      </c>
      <c r="F365">
        <f t="shared" si="22"/>
        <v>183996000</v>
      </c>
      <c r="G365">
        <v>30</v>
      </c>
      <c r="H365" s="16">
        <v>6133.2</v>
      </c>
      <c r="I365" s="15">
        <v>41379</v>
      </c>
      <c r="J365" s="15" t="str">
        <f t="shared" si="23"/>
        <v>2013</v>
      </c>
      <c r="K365">
        <v>4</v>
      </c>
      <c r="L365" t="s">
        <v>77</v>
      </c>
      <c r="M365" t="s">
        <v>74</v>
      </c>
    </row>
    <row r="366" spans="1:13" ht="14.4" hidden="1" x14ac:dyDescent="0.3">
      <c r="A366" t="str">
        <f t="shared" si="20"/>
        <v>G</v>
      </c>
      <c r="C366">
        <f t="shared" si="21"/>
        <v>706527092.36800015</v>
      </c>
      <c r="D366" s="14" t="s">
        <v>71</v>
      </c>
      <c r="E366" t="s">
        <v>72</v>
      </c>
      <c r="F366">
        <f t="shared" si="22"/>
        <v>186644800.00000003</v>
      </c>
      <c r="G366">
        <v>31</v>
      </c>
      <c r="H366" s="16">
        <v>6020.8</v>
      </c>
      <c r="I366" s="15">
        <v>41409</v>
      </c>
      <c r="J366" s="15" t="str">
        <f t="shared" si="23"/>
        <v>2013</v>
      </c>
      <c r="K366">
        <v>5</v>
      </c>
      <c r="L366" t="s">
        <v>78</v>
      </c>
      <c r="M366" t="s">
        <v>74</v>
      </c>
    </row>
    <row r="367" spans="1:13" ht="14.4" hidden="1" x14ac:dyDescent="0.3">
      <c r="A367" t="str">
        <f t="shared" si="20"/>
        <v>G</v>
      </c>
      <c r="C367">
        <f t="shared" si="21"/>
        <v>682475354.31000006</v>
      </c>
      <c r="D367" s="14" t="s">
        <v>71</v>
      </c>
      <c r="E367" t="s">
        <v>72</v>
      </c>
      <c r="F367">
        <f t="shared" si="22"/>
        <v>180291000</v>
      </c>
      <c r="G367">
        <v>30</v>
      </c>
      <c r="H367" s="16">
        <v>6009.7</v>
      </c>
      <c r="I367" s="15">
        <v>41440</v>
      </c>
      <c r="J367" s="15" t="str">
        <f t="shared" si="23"/>
        <v>2013</v>
      </c>
      <c r="K367">
        <v>6</v>
      </c>
      <c r="L367" t="s">
        <v>79</v>
      </c>
      <c r="M367" t="s">
        <v>74</v>
      </c>
    </row>
    <row r="368" spans="1:13" ht="14.4" hidden="1" x14ac:dyDescent="0.3">
      <c r="A368" t="str">
        <f t="shared" si="20"/>
        <v>G</v>
      </c>
      <c r="C368">
        <f t="shared" si="21"/>
        <v>690931581.70899999</v>
      </c>
      <c r="D368" s="14" t="s">
        <v>71</v>
      </c>
      <c r="E368" t="s">
        <v>72</v>
      </c>
      <c r="F368">
        <f t="shared" si="22"/>
        <v>182524900</v>
      </c>
      <c r="G368">
        <v>31</v>
      </c>
      <c r="H368" s="16">
        <v>5887.9</v>
      </c>
      <c r="I368" s="15">
        <v>41470</v>
      </c>
      <c r="J368" s="15" t="str">
        <f t="shared" si="23"/>
        <v>2013</v>
      </c>
      <c r="K368">
        <v>7</v>
      </c>
      <c r="L368" t="s">
        <v>80</v>
      </c>
      <c r="M368" t="s">
        <v>74</v>
      </c>
    </row>
    <row r="369" spans="1:13" ht="14.4" hidden="1" x14ac:dyDescent="0.3">
      <c r="A369" t="str">
        <f t="shared" si="20"/>
        <v>G</v>
      </c>
      <c r="C369">
        <f t="shared" si="21"/>
        <v>683456532.5819999</v>
      </c>
      <c r="D369" s="14" t="s">
        <v>71</v>
      </c>
      <c r="E369" t="s">
        <v>72</v>
      </c>
      <c r="F369">
        <f t="shared" si="22"/>
        <v>180550199.99999997</v>
      </c>
      <c r="G369">
        <v>31</v>
      </c>
      <c r="H369" s="16">
        <v>5824.2</v>
      </c>
      <c r="I369" s="15">
        <v>41501</v>
      </c>
      <c r="J369" s="15" t="str">
        <f t="shared" si="23"/>
        <v>2013</v>
      </c>
      <c r="K369">
        <v>8</v>
      </c>
      <c r="L369" t="s">
        <v>81</v>
      </c>
      <c r="M369" t="s">
        <v>74</v>
      </c>
    </row>
    <row r="370" spans="1:13" ht="14.4" hidden="1" x14ac:dyDescent="0.3">
      <c r="A370" t="str">
        <f t="shared" si="20"/>
        <v>G</v>
      </c>
      <c r="C370">
        <f t="shared" si="21"/>
        <v>669551964.57000005</v>
      </c>
      <c r="D370" s="14" t="s">
        <v>71</v>
      </c>
      <c r="E370" t="s">
        <v>72</v>
      </c>
      <c r="F370">
        <f t="shared" si="22"/>
        <v>176877000</v>
      </c>
      <c r="G370">
        <v>30</v>
      </c>
      <c r="H370" s="16">
        <v>5895.9</v>
      </c>
      <c r="I370" s="15">
        <v>41532</v>
      </c>
      <c r="J370" s="15" t="str">
        <f t="shared" si="23"/>
        <v>2013</v>
      </c>
      <c r="K370">
        <v>9</v>
      </c>
      <c r="L370" t="s">
        <v>82</v>
      </c>
      <c r="M370" t="s">
        <v>74</v>
      </c>
    </row>
    <row r="371" spans="1:13" ht="14.4" hidden="1" x14ac:dyDescent="0.3">
      <c r="A371" t="str">
        <f t="shared" si="20"/>
        <v>G</v>
      </c>
      <c r="C371">
        <f t="shared" si="21"/>
        <v>661629858.52199996</v>
      </c>
      <c r="D371" s="14" t="s">
        <v>71</v>
      </c>
      <c r="E371" t="s">
        <v>72</v>
      </c>
      <c r="F371">
        <f t="shared" si="22"/>
        <v>174784199.99999997</v>
      </c>
      <c r="G371">
        <v>31</v>
      </c>
      <c r="H371" s="16">
        <v>5638.2</v>
      </c>
      <c r="I371" s="15">
        <v>41562</v>
      </c>
      <c r="J371" s="15" t="str">
        <f t="shared" si="23"/>
        <v>2013</v>
      </c>
      <c r="K371">
        <v>10</v>
      </c>
      <c r="L371" t="s">
        <v>83</v>
      </c>
      <c r="M371" t="s">
        <v>74</v>
      </c>
    </row>
    <row r="372" spans="1:13" ht="14.4" hidden="1" x14ac:dyDescent="0.3">
      <c r="A372" t="str">
        <f t="shared" si="20"/>
        <v>G</v>
      </c>
      <c r="C372">
        <f t="shared" si="21"/>
        <v>646294405.52999997</v>
      </c>
      <c r="D372" s="14" t="s">
        <v>71</v>
      </c>
      <c r="E372" t="s">
        <v>72</v>
      </c>
      <c r="F372">
        <f t="shared" si="22"/>
        <v>170733000</v>
      </c>
      <c r="G372">
        <v>30</v>
      </c>
      <c r="H372" s="16">
        <v>5691.1</v>
      </c>
      <c r="I372" s="15">
        <v>41593</v>
      </c>
      <c r="J372" s="15" t="str">
        <f t="shared" si="23"/>
        <v>2013</v>
      </c>
      <c r="K372">
        <v>11</v>
      </c>
      <c r="L372" t="s">
        <v>84</v>
      </c>
      <c r="M372" t="s">
        <v>74</v>
      </c>
    </row>
    <row r="373" spans="1:13" ht="14.4" hidden="1" x14ac:dyDescent="0.3">
      <c r="A373" t="str">
        <f t="shared" si="20"/>
        <v>G</v>
      </c>
      <c r="C373">
        <f t="shared" si="21"/>
        <v>637491434.57500005</v>
      </c>
      <c r="D373" s="14" t="s">
        <v>71</v>
      </c>
      <c r="E373" t="s">
        <v>72</v>
      </c>
      <c r="F373">
        <f t="shared" si="22"/>
        <v>168407500</v>
      </c>
      <c r="G373">
        <v>31</v>
      </c>
      <c r="H373" s="16">
        <v>5432.5</v>
      </c>
      <c r="I373" s="15">
        <v>41623</v>
      </c>
      <c r="J373" s="15" t="str">
        <f t="shared" si="23"/>
        <v>2013</v>
      </c>
      <c r="K373">
        <v>12</v>
      </c>
      <c r="L373" t="s">
        <v>85</v>
      </c>
      <c r="M373" t="s">
        <v>74</v>
      </c>
    </row>
    <row r="374" spans="1:13" ht="14.4" hidden="1" x14ac:dyDescent="0.3">
      <c r="A374" t="str">
        <f t="shared" si="20"/>
        <v>G</v>
      </c>
      <c r="C374">
        <f t="shared" si="21"/>
        <v>599459041.76400006</v>
      </c>
      <c r="D374" s="14" t="s">
        <v>71</v>
      </c>
      <c r="E374" t="s">
        <v>72</v>
      </c>
      <c r="F374">
        <f t="shared" si="22"/>
        <v>158360400</v>
      </c>
      <c r="G374">
        <v>31</v>
      </c>
      <c r="H374" s="16">
        <v>5108.3999999999996</v>
      </c>
      <c r="I374" s="15">
        <v>41654</v>
      </c>
      <c r="J374" s="15" t="str">
        <f t="shared" si="23"/>
        <v>2014</v>
      </c>
      <c r="K374">
        <v>1</v>
      </c>
      <c r="L374" t="s">
        <v>73</v>
      </c>
      <c r="M374" t="s">
        <v>74</v>
      </c>
    </row>
    <row r="375" spans="1:13" ht="14.4" hidden="1" x14ac:dyDescent="0.3">
      <c r="A375" t="str">
        <f t="shared" si="20"/>
        <v>G</v>
      </c>
      <c r="C375">
        <f t="shared" si="21"/>
        <v>562062219.29199994</v>
      </c>
      <c r="D375" s="14" t="s">
        <v>71</v>
      </c>
      <c r="E375" t="s">
        <v>72</v>
      </c>
      <c r="F375">
        <f t="shared" si="22"/>
        <v>148481199.99999997</v>
      </c>
      <c r="G375">
        <v>28</v>
      </c>
      <c r="H375" s="16">
        <v>5302.9</v>
      </c>
      <c r="I375" s="15">
        <v>41685</v>
      </c>
      <c r="J375" s="15" t="str">
        <f t="shared" si="23"/>
        <v>2014</v>
      </c>
      <c r="K375">
        <v>2</v>
      </c>
      <c r="L375" t="s">
        <v>75</v>
      </c>
      <c r="M375" t="s">
        <v>74</v>
      </c>
    </row>
    <row r="376" spans="1:13" ht="14.4" hidden="1" x14ac:dyDescent="0.3">
      <c r="A376" t="str">
        <f t="shared" si="20"/>
        <v>G</v>
      </c>
      <c r="C376">
        <f t="shared" si="21"/>
        <v>622717357.88600004</v>
      </c>
      <c r="D376" s="14" t="s">
        <v>71</v>
      </c>
      <c r="E376" t="s">
        <v>72</v>
      </c>
      <c r="F376">
        <f t="shared" si="22"/>
        <v>164504600</v>
      </c>
      <c r="G376">
        <v>31</v>
      </c>
      <c r="H376" s="16">
        <v>5306.6</v>
      </c>
      <c r="I376" s="15">
        <v>41713</v>
      </c>
      <c r="J376" s="15" t="str">
        <f t="shared" si="23"/>
        <v>2014</v>
      </c>
      <c r="K376">
        <v>3</v>
      </c>
      <c r="L376" t="s">
        <v>76</v>
      </c>
      <c r="M376" t="s">
        <v>74</v>
      </c>
    </row>
    <row r="377" spans="1:13" ht="14.4" hidden="1" x14ac:dyDescent="0.3">
      <c r="A377" t="str">
        <f t="shared" si="20"/>
        <v>G</v>
      </c>
      <c r="C377">
        <f t="shared" si="21"/>
        <v>667144443.81000006</v>
      </c>
      <c r="D377" s="14" t="s">
        <v>71</v>
      </c>
      <c r="E377" t="s">
        <v>72</v>
      </c>
      <c r="F377">
        <f t="shared" si="22"/>
        <v>176241000</v>
      </c>
      <c r="G377">
        <v>30</v>
      </c>
      <c r="H377" s="16">
        <v>5874.7</v>
      </c>
      <c r="I377" s="15">
        <v>41744</v>
      </c>
      <c r="J377" s="15" t="str">
        <f t="shared" si="23"/>
        <v>2014</v>
      </c>
      <c r="K377">
        <v>4</v>
      </c>
      <c r="L377" t="s">
        <v>77</v>
      </c>
      <c r="M377" t="s">
        <v>74</v>
      </c>
    </row>
    <row r="378" spans="1:13" ht="14.4" hidden="1" x14ac:dyDescent="0.3">
      <c r="A378" t="str">
        <f t="shared" si="20"/>
        <v>G</v>
      </c>
      <c r="C378">
        <f t="shared" si="21"/>
        <v>695484672.85699987</v>
      </c>
      <c r="D378" s="14" t="s">
        <v>71</v>
      </c>
      <c r="E378" t="s">
        <v>72</v>
      </c>
      <c r="F378">
        <f t="shared" si="22"/>
        <v>183727699.99999997</v>
      </c>
      <c r="G378">
        <v>31</v>
      </c>
      <c r="H378" s="16">
        <v>5926.7</v>
      </c>
      <c r="I378" s="15">
        <v>41774</v>
      </c>
      <c r="J378" s="15" t="str">
        <f t="shared" si="23"/>
        <v>2014</v>
      </c>
      <c r="K378">
        <v>5</v>
      </c>
      <c r="L378" t="s">
        <v>78</v>
      </c>
      <c r="M378" t="s">
        <v>74</v>
      </c>
    </row>
    <row r="379" spans="1:13" ht="14.4" hidden="1" x14ac:dyDescent="0.3">
      <c r="A379" t="str">
        <f t="shared" si="20"/>
        <v>G</v>
      </c>
      <c r="C379">
        <f t="shared" si="21"/>
        <v>660978010.92000008</v>
      </c>
      <c r="D379" s="14" t="s">
        <v>71</v>
      </c>
      <c r="E379" t="s">
        <v>72</v>
      </c>
      <c r="F379">
        <f t="shared" si="22"/>
        <v>174612000</v>
      </c>
      <c r="G379">
        <v>30</v>
      </c>
      <c r="H379" s="16">
        <v>5820.4</v>
      </c>
      <c r="I379" s="15">
        <v>41805</v>
      </c>
      <c r="J379" s="15" t="str">
        <f t="shared" si="23"/>
        <v>2014</v>
      </c>
      <c r="K379">
        <v>6</v>
      </c>
      <c r="L379" t="s">
        <v>79</v>
      </c>
      <c r="M379" t="s">
        <v>74</v>
      </c>
    </row>
    <row r="380" spans="1:13" ht="14.4" hidden="1" x14ac:dyDescent="0.3">
      <c r="A380" t="str">
        <f t="shared" si="20"/>
        <v>G</v>
      </c>
      <c r="C380">
        <f t="shared" si="21"/>
        <v>672695747.57500005</v>
      </c>
      <c r="D380" s="14" t="s">
        <v>71</v>
      </c>
      <c r="E380" t="s">
        <v>72</v>
      </c>
      <c r="F380">
        <f t="shared" si="22"/>
        <v>177707500</v>
      </c>
      <c r="G380">
        <v>31</v>
      </c>
      <c r="H380" s="16">
        <v>5732.5</v>
      </c>
      <c r="I380" s="15">
        <v>41835</v>
      </c>
      <c r="J380" s="15" t="str">
        <f t="shared" si="23"/>
        <v>2014</v>
      </c>
      <c r="K380">
        <v>7</v>
      </c>
      <c r="L380" t="s">
        <v>80</v>
      </c>
      <c r="M380" t="s">
        <v>74</v>
      </c>
    </row>
    <row r="381" spans="1:13" ht="14.4" hidden="1" x14ac:dyDescent="0.3">
      <c r="A381" t="str">
        <f t="shared" si="20"/>
        <v>G</v>
      </c>
      <c r="C381">
        <f t="shared" si="21"/>
        <v>668353882.30500007</v>
      </c>
      <c r="D381" s="14" t="s">
        <v>71</v>
      </c>
      <c r="E381" t="s">
        <v>72</v>
      </c>
      <c r="F381">
        <f t="shared" si="22"/>
        <v>176560500</v>
      </c>
      <c r="G381">
        <v>31</v>
      </c>
      <c r="H381" s="16">
        <v>5695.5</v>
      </c>
      <c r="I381" s="15">
        <v>41866</v>
      </c>
      <c r="J381" s="15" t="str">
        <f t="shared" si="23"/>
        <v>2014</v>
      </c>
      <c r="K381">
        <v>8</v>
      </c>
      <c r="L381" t="s">
        <v>81</v>
      </c>
      <c r="M381" t="s">
        <v>74</v>
      </c>
    </row>
    <row r="382" spans="1:13" ht="14.4" hidden="1" x14ac:dyDescent="0.3">
      <c r="A382" t="str">
        <f t="shared" si="20"/>
        <v>G</v>
      </c>
      <c r="C382">
        <f t="shared" si="21"/>
        <v>628783098.87</v>
      </c>
      <c r="D382" s="14" t="s">
        <v>71</v>
      </c>
      <c r="E382" t="s">
        <v>72</v>
      </c>
      <c r="F382">
        <f t="shared" si="22"/>
        <v>166107000</v>
      </c>
      <c r="G382">
        <v>30</v>
      </c>
      <c r="H382" s="16">
        <v>5536.9</v>
      </c>
      <c r="I382" s="15">
        <v>41897</v>
      </c>
      <c r="J382" s="15" t="str">
        <f t="shared" si="23"/>
        <v>2014</v>
      </c>
      <c r="K382">
        <v>9</v>
      </c>
      <c r="L382" t="s">
        <v>82</v>
      </c>
      <c r="M382" t="s">
        <v>74</v>
      </c>
    </row>
    <row r="383" spans="1:13" ht="14.4" hidden="1" x14ac:dyDescent="0.3">
      <c r="A383" t="str">
        <f t="shared" si="20"/>
        <v>G</v>
      </c>
      <c r="C383">
        <f t="shared" si="21"/>
        <v>664493142.64600003</v>
      </c>
      <c r="D383" s="14" t="s">
        <v>71</v>
      </c>
      <c r="E383" t="s">
        <v>72</v>
      </c>
      <c r="F383">
        <f t="shared" si="22"/>
        <v>175540600</v>
      </c>
      <c r="G383">
        <v>31</v>
      </c>
      <c r="H383" s="16">
        <v>5662.6</v>
      </c>
      <c r="I383" s="15">
        <v>41927</v>
      </c>
      <c r="J383" s="15" t="str">
        <f t="shared" si="23"/>
        <v>2014</v>
      </c>
      <c r="K383">
        <v>10</v>
      </c>
      <c r="L383" t="s">
        <v>83</v>
      </c>
      <c r="M383" t="s">
        <v>74</v>
      </c>
    </row>
    <row r="384" spans="1:13" ht="14.4" hidden="1" x14ac:dyDescent="0.3">
      <c r="A384" t="str">
        <f t="shared" si="20"/>
        <v>G</v>
      </c>
      <c r="C384">
        <f t="shared" si="21"/>
        <v>649519574.85000002</v>
      </c>
      <c r="D384" s="14" t="s">
        <v>71</v>
      </c>
      <c r="E384" t="s">
        <v>72</v>
      </c>
      <c r="F384">
        <f t="shared" si="22"/>
        <v>171585000</v>
      </c>
      <c r="G384">
        <v>30</v>
      </c>
      <c r="H384" s="16">
        <v>5719.5</v>
      </c>
      <c r="I384" s="15">
        <v>41958</v>
      </c>
      <c r="J384" s="15" t="str">
        <f t="shared" si="23"/>
        <v>2014</v>
      </c>
      <c r="K384">
        <v>11</v>
      </c>
      <c r="L384" t="s">
        <v>84</v>
      </c>
      <c r="M384" t="s">
        <v>74</v>
      </c>
    </row>
    <row r="385" spans="1:13" ht="14.4" hidden="1" x14ac:dyDescent="0.3">
      <c r="A385" t="str">
        <f t="shared" si="20"/>
        <v>G</v>
      </c>
      <c r="C385">
        <f t="shared" si="21"/>
        <v>633841920.79400003</v>
      </c>
      <c r="D385" s="14" t="s">
        <v>71</v>
      </c>
      <c r="E385" t="s">
        <v>72</v>
      </c>
      <c r="F385">
        <f t="shared" si="22"/>
        <v>167443400</v>
      </c>
      <c r="G385">
        <v>31</v>
      </c>
      <c r="H385" s="16">
        <v>5401.4</v>
      </c>
      <c r="I385" s="15">
        <v>41988</v>
      </c>
      <c r="J385" s="15" t="str">
        <f t="shared" si="23"/>
        <v>2014</v>
      </c>
      <c r="K385">
        <v>12</v>
      </c>
      <c r="L385" t="s">
        <v>85</v>
      </c>
      <c r="M385" t="s">
        <v>74</v>
      </c>
    </row>
    <row r="386" spans="1:13" ht="14.4" hidden="1" x14ac:dyDescent="0.3">
      <c r="A386" t="str">
        <f t="shared" ref="A386:A449" si="24">IF(M386="GASOLINE","G",IF(M386="PROPANE","CNG",IF(M386="DIESEL","D", "OUTRO")))</f>
        <v>G</v>
      </c>
      <c r="C386">
        <f t="shared" ref="C386:C449" si="25">3.78541*F386</f>
        <v>610560135.13</v>
      </c>
      <c r="D386" s="14" t="s">
        <v>71</v>
      </c>
      <c r="E386" t="s">
        <v>72</v>
      </c>
      <c r="F386">
        <f t="shared" ref="F386:F449" si="26">G386*H386*1000</f>
        <v>161293000</v>
      </c>
      <c r="G386">
        <v>31</v>
      </c>
      <c r="H386" s="16">
        <v>5203</v>
      </c>
      <c r="I386" s="15">
        <v>42019</v>
      </c>
      <c r="J386" s="15" t="str">
        <f t="shared" ref="J386:J449" si="27">TEXT(I386,"aaaa")</f>
        <v>2015</v>
      </c>
      <c r="K386">
        <v>1</v>
      </c>
      <c r="L386" t="s">
        <v>73</v>
      </c>
      <c r="M386" t="s">
        <v>74</v>
      </c>
    </row>
    <row r="387" spans="1:13" ht="14.4" hidden="1" x14ac:dyDescent="0.3">
      <c r="A387" t="str">
        <f t="shared" si="24"/>
        <v>G</v>
      </c>
      <c r="C387">
        <f t="shared" si="25"/>
        <v>571166887.42400002</v>
      </c>
      <c r="D387" s="14" t="s">
        <v>71</v>
      </c>
      <c r="E387" t="s">
        <v>72</v>
      </c>
      <c r="F387">
        <f t="shared" si="26"/>
        <v>150886400</v>
      </c>
      <c r="G387">
        <v>28</v>
      </c>
      <c r="H387" s="16">
        <v>5388.8</v>
      </c>
      <c r="I387" s="15">
        <v>42050</v>
      </c>
      <c r="J387" s="15" t="str">
        <f t="shared" si="27"/>
        <v>2015</v>
      </c>
      <c r="K387">
        <v>2</v>
      </c>
      <c r="L387" t="s">
        <v>75</v>
      </c>
      <c r="M387" t="s">
        <v>74</v>
      </c>
    </row>
    <row r="388" spans="1:13" ht="14.4" hidden="1" x14ac:dyDescent="0.3">
      <c r="A388" t="str">
        <f t="shared" si="24"/>
        <v>G</v>
      </c>
      <c r="C388">
        <f t="shared" si="25"/>
        <v>622048475.93900001</v>
      </c>
      <c r="D388" s="14" t="s">
        <v>71</v>
      </c>
      <c r="E388" t="s">
        <v>72</v>
      </c>
      <c r="F388">
        <f t="shared" si="26"/>
        <v>164327900</v>
      </c>
      <c r="G388">
        <v>31</v>
      </c>
      <c r="H388" s="16">
        <v>5300.9</v>
      </c>
      <c r="I388" s="15">
        <v>42078</v>
      </c>
      <c r="J388" s="15" t="str">
        <f t="shared" si="27"/>
        <v>2015</v>
      </c>
      <c r="K388">
        <v>3</v>
      </c>
      <c r="L388" t="s">
        <v>76</v>
      </c>
      <c r="M388" t="s">
        <v>74</v>
      </c>
    </row>
    <row r="389" spans="1:13" ht="14.4" hidden="1" x14ac:dyDescent="0.3">
      <c r="A389" t="str">
        <f t="shared" si="24"/>
        <v>G</v>
      </c>
      <c r="C389">
        <f t="shared" si="25"/>
        <v>688414662.60000002</v>
      </c>
      <c r="D389" s="14" t="s">
        <v>71</v>
      </c>
      <c r="E389" t="s">
        <v>72</v>
      </c>
      <c r="F389">
        <f t="shared" si="26"/>
        <v>181860000</v>
      </c>
      <c r="G389">
        <v>30</v>
      </c>
      <c r="H389" s="16">
        <v>6062</v>
      </c>
      <c r="I389" s="15">
        <v>42109</v>
      </c>
      <c r="J389" s="15" t="str">
        <f t="shared" si="27"/>
        <v>2015</v>
      </c>
      <c r="K389">
        <v>4</v>
      </c>
      <c r="L389" t="s">
        <v>77</v>
      </c>
      <c r="M389" t="s">
        <v>74</v>
      </c>
    </row>
    <row r="390" spans="1:13" ht="14.4" hidden="1" x14ac:dyDescent="0.3">
      <c r="A390" t="str">
        <f t="shared" si="24"/>
        <v>G</v>
      </c>
      <c r="C390">
        <f t="shared" si="25"/>
        <v>696963254.00300014</v>
      </c>
      <c r="D390" s="14" t="s">
        <v>71</v>
      </c>
      <c r="E390" t="s">
        <v>72</v>
      </c>
      <c r="F390">
        <f t="shared" si="26"/>
        <v>184118300.00000003</v>
      </c>
      <c r="G390">
        <v>31</v>
      </c>
      <c r="H390" s="16">
        <v>5939.3</v>
      </c>
      <c r="I390" s="15">
        <v>42139</v>
      </c>
      <c r="J390" s="15" t="str">
        <f t="shared" si="27"/>
        <v>2015</v>
      </c>
      <c r="K390">
        <v>5</v>
      </c>
      <c r="L390" t="s">
        <v>78</v>
      </c>
      <c r="M390" t="s">
        <v>74</v>
      </c>
    </row>
    <row r="391" spans="1:13" ht="14.4" hidden="1" x14ac:dyDescent="0.3">
      <c r="A391" t="str">
        <f t="shared" si="24"/>
        <v>G</v>
      </c>
      <c r="C391">
        <f t="shared" si="25"/>
        <v>676070440.59000003</v>
      </c>
      <c r="D391" s="14" t="s">
        <v>71</v>
      </c>
      <c r="E391" t="s">
        <v>72</v>
      </c>
      <c r="F391">
        <f t="shared" si="26"/>
        <v>178599000</v>
      </c>
      <c r="G391">
        <v>30</v>
      </c>
      <c r="H391" s="16">
        <v>5953.3</v>
      </c>
      <c r="I391" s="15">
        <v>42170</v>
      </c>
      <c r="J391" s="15" t="str">
        <f t="shared" si="27"/>
        <v>2015</v>
      </c>
      <c r="K391">
        <v>6</v>
      </c>
      <c r="L391" t="s">
        <v>79</v>
      </c>
      <c r="M391" t="s">
        <v>74</v>
      </c>
    </row>
    <row r="392" spans="1:13" ht="14.4" hidden="1" x14ac:dyDescent="0.3">
      <c r="A392" t="str">
        <f t="shared" si="24"/>
        <v>G</v>
      </c>
      <c r="C392">
        <f t="shared" si="25"/>
        <v>697174479.88100004</v>
      </c>
      <c r="D392" s="14" t="s">
        <v>71</v>
      </c>
      <c r="E392" t="s">
        <v>72</v>
      </c>
      <c r="F392">
        <f t="shared" si="26"/>
        <v>184174100</v>
      </c>
      <c r="G392">
        <v>31</v>
      </c>
      <c r="H392" s="16">
        <v>5941.1</v>
      </c>
      <c r="I392" s="15">
        <v>42200</v>
      </c>
      <c r="J392" s="15" t="str">
        <f t="shared" si="27"/>
        <v>2015</v>
      </c>
      <c r="K392">
        <v>7</v>
      </c>
      <c r="L392" t="s">
        <v>80</v>
      </c>
      <c r="M392" t="s">
        <v>74</v>
      </c>
    </row>
    <row r="393" spans="1:13" ht="14.4" hidden="1" x14ac:dyDescent="0.3">
      <c r="A393" t="str">
        <f t="shared" si="24"/>
        <v>G</v>
      </c>
      <c r="C393">
        <f t="shared" si="25"/>
        <v>696517332.70500004</v>
      </c>
      <c r="D393" s="14" t="s">
        <v>71</v>
      </c>
      <c r="E393" t="s">
        <v>72</v>
      </c>
      <c r="F393">
        <f t="shared" si="26"/>
        <v>184000500</v>
      </c>
      <c r="G393">
        <v>31</v>
      </c>
      <c r="H393" s="16">
        <v>5935.5</v>
      </c>
      <c r="I393" s="15">
        <v>42231</v>
      </c>
      <c r="J393" s="15" t="str">
        <f t="shared" si="27"/>
        <v>2015</v>
      </c>
      <c r="K393">
        <v>8</v>
      </c>
      <c r="L393" t="s">
        <v>81</v>
      </c>
      <c r="M393" t="s">
        <v>74</v>
      </c>
    </row>
    <row r="394" spans="1:13" ht="14.4" hidden="1" x14ac:dyDescent="0.3">
      <c r="A394" t="str">
        <f t="shared" si="24"/>
        <v>G</v>
      </c>
      <c r="C394">
        <f t="shared" si="25"/>
        <v>669801801.63</v>
      </c>
      <c r="D394" s="14" t="s">
        <v>71</v>
      </c>
      <c r="E394" t="s">
        <v>72</v>
      </c>
      <c r="F394">
        <f t="shared" si="26"/>
        <v>176943000</v>
      </c>
      <c r="G394">
        <v>30</v>
      </c>
      <c r="H394" s="16">
        <v>5898.1</v>
      </c>
      <c r="I394" s="15">
        <v>42262</v>
      </c>
      <c r="J394" s="15" t="str">
        <f t="shared" si="27"/>
        <v>2015</v>
      </c>
      <c r="K394">
        <v>9</v>
      </c>
      <c r="L394" t="s">
        <v>82</v>
      </c>
      <c r="M394" t="s">
        <v>74</v>
      </c>
    </row>
    <row r="395" spans="1:13" ht="14.4" hidden="1" x14ac:dyDescent="0.3">
      <c r="A395" t="str">
        <f t="shared" si="24"/>
        <v>G</v>
      </c>
      <c r="C395">
        <f t="shared" si="25"/>
        <v>672942177.76600003</v>
      </c>
      <c r="D395" s="14" t="s">
        <v>71</v>
      </c>
      <c r="E395" t="s">
        <v>72</v>
      </c>
      <c r="F395">
        <f t="shared" si="26"/>
        <v>177772600</v>
      </c>
      <c r="G395">
        <v>31</v>
      </c>
      <c r="H395" s="16">
        <v>5734.6</v>
      </c>
      <c r="I395" s="15">
        <v>42292</v>
      </c>
      <c r="J395" s="15" t="str">
        <f t="shared" si="27"/>
        <v>2015</v>
      </c>
      <c r="K395">
        <v>10</v>
      </c>
      <c r="L395" t="s">
        <v>83</v>
      </c>
      <c r="M395" t="s">
        <v>74</v>
      </c>
    </row>
    <row r="396" spans="1:13" ht="14.4" hidden="1" x14ac:dyDescent="0.3">
      <c r="A396" t="str">
        <f t="shared" si="24"/>
        <v>G</v>
      </c>
      <c r="C396">
        <f t="shared" si="25"/>
        <v>646237624.38</v>
      </c>
      <c r="D396" s="14" t="s">
        <v>71</v>
      </c>
      <c r="E396" t="s">
        <v>72</v>
      </c>
      <c r="F396">
        <f t="shared" si="26"/>
        <v>170718000</v>
      </c>
      <c r="G396">
        <v>30</v>
      </c>
      <c r="H396" s="16">
        <v>5690.6</v>
      </c>
      <c r="I396" s="15">
        <v>42323</v>
      </c>
      <c r="J396" s="15" t="str">
        <f t="shared" si="27"/>
        <v>2015</v>
      </c>
      <c r="K396">
        <v>11</v>
      </c>
      <c r="L396" t="s">
        <v>84</v>
      </c>
      <c r="M396" t="s">
        <v>74</v>
      </c>
    </row>
    <row r="397" spans="1:13" ht="14.4" hidden="1" x14ac:dyDescent="0.3">
      <c r="A397" t="str">
        <f t="shared" si="24"/>
        <v>G</v>
      </c>
      <c r="C397">
        <f t="shared" si="25"/>
        <v>663671708.676</v>
      </c>
      <c r="D397" s="14" t="s">
        <v>71</v>
      </c>
      <c r="E397" t="s">
        <v>72</v>
      </c>
      <c r="F397">
        <f t="shared" si="26"/>
        <v>175323600</v>
      </c>
      <c r="G397">
        <v>31</v>
      </c>
      <c r="H397" s="16">
        <v>5655.6</v>
      </c>
      <c r="I397" s="15">
        <v>42353</v>
      </c>
      <c r="J397" s="15" t="str">
        <f t="shared" si="27"/>
        <v>2015</v>
      </c>
      <c r="K397">
        <v>12</v>
      </c>
      <c r="L397" t="s">
        <v>85</v>
      </c>
      <c r="M397" t="s">
        <v>74</v>
      </c>
    </row>
    <row r="398" spans="1:13" ht="14.4" hidden="1" x14ac:dyDescent="0.3">
      <c r="A398" t="str">
        <f t="shared" si="24"/>
        <v>G</v>
      </c>
      <c r="C398">
        <f t="shared" si="25"/>
        <v>598872303.21399999</v>
      </c>
      <c r="D398" s="14" t="s">
        <v>71</v>
      </c>
      <c r="E398" t="s">
        <v>72</v>
      </c>
      <c r="F398">
        <f t="shared" si="26"/>
        <v>158205400</v>
      </c>
      <c r="G398">
        <v>31</v>
      </c>
      <c r="H398" s="16">
        <v>5103.3999999999996</v>
      </c>
      <c r="I398" s="15">
        <v>42384</v>
      </c>
      <c r="J398" s="15" t="str">
        <f t="shared" si="27"/>
        <v>2016</v>
      </c>
      <c r="K398">
        <v>1</v>
      </c>
      <c r="L398" t="s">
        <v>73</v>
      </c>
      <c r="M398" t="s">
        <v>74</v>
      </c>
    </row>
    <row r="399" spans="1:13" ht="14.4" hidden="1" x14ac:dyDescent="0.3">
      <c r="A399" t="str">
        <f t="shared" si="24"/>
        <v>G</v>
      </c>
      <c r="C399">
        <f t="shared" si="25"/>
        <v>596736196.35099995</v>
      </c>
      <c r="D399" s="14" t="s">
        <v>71</v>
      </c>
      <c r="E399" t="s">
        <v>72</v>
      </c>
      <c r="F399">
        <f t="shared" si="26"/>
        <v>157641099.99999997</v>
      </c>
      <c r="G399">
        <v>29</v>
      </c>
      <c r="H399" s="16">
        <v>5435.9</v>
      </c>
      <c r="I399" s="15">
        <v>42415</v>
      </c>
      <c r="J399" s="15" t="str">
        <f t="shared" si="27"/>
        <v>2016</v>
      </c>
      <c r="K399">
        <v>2</v>
      </c>
      <c r="L399" t="s">
        <v>75</v>
      </c>
      <c r="M399" t="s">
        <v>74</v>
      </c>
    </row>
    <row r="400" spans="1:13" ht="14.4" hidden="1" x14ac:dyDescent="0.3">
      <c r="A400" t="str">
        <f t="shared" si="24"/>
        <v>G</v>
      </c>
      <c r="C400">
        <f t="shared" si="25"/>
        <v>645752713.35900009</v>
      </c>
      <c r="D400" s="14" t="s">
        <v>71</v>
      </c>
      <c r="E400" t="s">
        <v>72</v>
      </c>
      <c r="F400">
        <f t="shared" si="26"/>
        <v>170589900</v>
      </c>
      <c r="G400">
        <v>31</v>
      </c>
      <c r="H400" s="16">
        <v>5502.9</v>
      </c>
      <c r="I400" s="15">
        <v>42444</v>
      </c>
      <c r="J400" s="15" t="str">
        <f t="shared" si="27"/>
        <v>2016</v>
      </c>
      <c r="K400">
        <v>3</v>
      </c>
      <c r="L400" t="s">
        <v>76</v>
      </c>
      <c r="M400" t="s">
        <v>74</v>
      </c>
    </row>
    <row r="401" spans="1:13" ht="14.4" hidden="1" x14ac:dyDescent="0.3">
      <c r="A401" t="str">
        <f t="shared" si="24"/>
        <v>G</v>
      </c>
      <c r="C401">
        <f t="shared" si="25"/>
        <v>653369336.82000005</v>
      </c>
      <c r="D401" s="14" t="s">
        <v>71</v>
      </c>
      <c r="E401" t="s">
        <v>72</v>
      </c>
      <c r="F401">
        <f t="shared" si="26"/>
        <v>172602000</v>
      </c>
      <c r="G401">
        <v>30</v>
      </c>
      <c r="H401" s="16">
        <v>5753.4</v>
      </c>
      <c r="I401" s="15">
        <v>42475</v>
      </c>
      <c r="J401" s="15" t="str">
        <f t="shared" si="27"/>
        <v>2016</v>
      </c>
      <c r="K401">
        <v>4</v>
      </c>
      <c r="L401" t="s">
        <v>77</v>
      </c>
      <c r="M401" t="s">
        <v>74</v>
      </c>
    </row>
    <row r="402" spans="1:13" ht="14.4" hidden="1" x14ac:dyDescent="0.3">
      <c r="A402" t="str">
        <f t="shared" si="24"/>
        <v>G</v>
      </c>
      <c r="C402">
        <f t="shared" si="25"/>
        <v>672167682.88</v>
      </c>
      <c r="D402" s="14" t="s">
        <v>71</v>
      </c>
      <c r="E402" t="s">
        <v>72</v>
      </c>
      <c r="F402">
        <f t="shared" si="26"/>
        <v>177568000</v>
      </c>
      <c r="G402">
        <v>31</v>
      </c>
      <c r="H402" s="16">
        <v>5728</v>
      </c>
      <c r="I402" s="15">
        <v>42505</v>
      </c>
      <c r="J402" s="15" t="str">
        <f t="shared" si="27"/>
        <v>2016</v>
      </c>
      <c r="K402">
        <v>5</v>
      </c>
      <c r="L402" t="s">
        <v>78</v>
      </c>
      <c r="M402" t="s">
        <v>74</v>
      </c>
    </row>
    <row r="403" spans="1:13" ht="14.4" hidden="1" x14ac:dyDescent="0.3">
      <c r="A403" t="str">
        <f t="shared" si="24"/>
        <v>G</v>
      </c>
      <c r="C403">
        <f t="shared" si="25"/>
        <v>685246274.43000007</v>
      </c>
      <c r="D403" s="14" t="s">
        <v>71</v>
      </c>
      <c r="E403" t="s">
        <v>72</v>
      </c>
      <c r="F403">
        <f t="shared" si="26"/>
        <v>181023000</v>
      </c>
      <c r="G403">
        <v>30</v>
      </c>
      <c r="H403" s="16">
        <v>6034.1</v>
      </c>
      <c r="I403" s="15">
        <v>42536</v>
      </c>
      <c r="J403" s="15" t="str">
        <f t="shared" si="27"/>
        <v>2016</v>
      </c>
      <c r="K403">
        <v>6</v>
      </c>
      <c r="L403" t="s">
        <v>79</v>
      </c>
      <c r="M403" t="s">
        <v>74</v>
      </c>
    </row>
    <row r="404" spans="1:13" ht="14.4" hidden="1" x14ac:dyDescent="0.3">
      <c r="A404" t="str">
        <f t="shared" si="24"/>
        <v>G</v>
      </c>
      <c r="C404">
        <f t="shared" si="25"/>
        <v>687786663.08099997</v>
      </c>
      <c r="D404" s="14" t="s">
        <v>71</v>
      </c>
      <c r="E404" t="s">
        <v>72</v>
      </c>
      <c r="F404">
        <f t="shared" si="26"/>
        <v>181694100</v>
      </c>
      <c r="G404">
        <v>31</v>
      </c>
      <c r="H404" s="16">
        <v>5861.1</v>
      </c>
      <c r="I404" s="15">
        <v>42566</v>
      </c>
      <c r="J404" s="15" t="str">
        <f t="shared" si="27"/>
        <v>2016</v>
      </c>
      <c r="K404">
        <v>7</v>
      </c>
      <c r="L404" t="s">
        <v>80</v>
      </c>
      <c r="M404" t="s">
        <v>74</v>
      </c>
    </row>
    <row r="405" spans="1:13" ht="14.4" hidden="1" x14ac:dyDescent="0.3">
      <c r="A405" t="str">
        <f t="shared" si="24"/>
        <v>G</v>
      </c>
      <c r="C405">
        <f t="shared" si="25"/>
        <v>712241925.84500003</v>
      </c>
      <c r="D405" s="14" t="s">
        <v>71</v>
      </c>
      <c r="E405" t="s">
        <v>72</v>
      </c>
      <c r="F405">
        <f t="shared" si="26"/>
        <v>188154500</v>
      </c>
      <c r="G405">
        <v>31</v>
      </c>
      <c r="H405" s="16">
        <v>6069.5</v>
      </c>
      <c r="I405" s="15">
        <v>42597</v>
      </c>
      <c r="J405" s="15" t="str">
        <f t="shared" si="27"/>
        <v>2016</v>
      </c>
      <c r="K405">
        <v>8</v>
      </c>
      <c r="L405" t="s">
        <v>81</v>
      </c>
      <c r="M405" t="s">
        <v>74</v>
      </c>
    </row>
    <row r="406" spans="1:13" ht="14.4" hidden="1" x14ac:dyDescent="0.3">
      <c r="A406" s="5" t="str">
        <f t="shared" si="24"/>
        <v>G</v>
      </c>
      <c r="C406">
        <f t="shared" si="25"/>
        <v>671539304.82000005</v>
      </c>
      <c r="D406" s="14" t="s">
        <v>71</v>
      </c>
      <c r="E406" t="s">
        <v>72</v>
      </c>
      <c r="F406">
        <f t="shared" si="26"/>
        <v>177402000</v>
      </c>
      <c r="G406">
        <v>30</v>
      </c>
      <c r="H406" s="16">
        <v>5913.4</v>
      </c>
      <c r="I406" s="15">
        <v>42628</v>
      </c>
      <c r="J406" s="15" t="str">
        <f t="shared" si="27"/>
        <v>2016</v>
      </c>
      <c r="K406">
        <v>9</v>
      </c>
      <c r="L406" t="s">
        <v>82</v>
      </c>
      <c r="M406" t="s">
        <v>74</v>
      </c>
    </row>
    <row r="407" spans="1:13" ht="14.4" hidden="1" x14ac:dyDescent="0.3">
      <c r="A407" s="5" t="str">
        <f t="shared" si="24"/>
        <v>G</v>
      </c>
      <c r="C407">
        <f t="shared" si="25"/>
        <v>667016118.41100001</v>
      </c>
      <c r="D407" s="14" t="s">
        <v>71</v>
      </c>
      <c r="E407" t="s">
        <v>72</v>
      </c>
      <c r="F407">
        <f t="shared" si="26"/>
        <v>176207100</v>
      </c>
      <c r="G407">
        <v>31</v>
      </c>
      <c r="H407" s="16">
        <v>5684.1</v>
      </c>
      <c r="I407" s="15">
        <v>42658</v>
      </c>
      <c r="J407" s="15" t="str">
        <f t="shared" si="27"/>
        <v>2016</v>
      </c>
      <c r="K407">
        <v>10</v>
      </c>
      <c r="L407" t="s">
        <v>83</v>
      </c>
      <c r="M407" t="s">
        <v>74</v>
      </c>
    </row>
    <row r="408" spans="1:13" ht="14.4" hidden="1" x14ac:dyDescent="0.3">
      <c r="A408" s="5" t="str">
        <f t="shared" si="24"/>
        <v>G</v>
      </c>
      <c r="C408">
        <f t="shared" si="25"/>
        <v>663294681.84000003</v>
      </c>
      <c r="D408" s="14" t="s">
        <v>71</v>
      </c>
      <c r="E408" t="s">
        <v>72</v>
      </c>
      <c r="F408">
        <f t="shared" si="26"/>
        <v>175224000</v>
      </c>
      <c r="G408">
        <v>30</v>
      </c>
      <c r="H408" s="16">
        <v>5840.8</v>
      </c>
      <c r="I408" s="15">
        <v>42689</v>
      </c>
      <c r="J408" s="15" t="str">
        <f t="shared" si="27"/>
        <v>2016</v>
      </c>
      <c r="K408">
        <v>11</v>
      </c>
      <c r="L408" t="s">
        <v>84</v>
      </c>
      <c r="M408" t="s">
        <v>74</v>
      </c>
    </row>
    <row r="409" spans="1:13" ht="14.4" hidden="1" x14ac:dyDescent="0.3">
      <c r="A409" s="5" t="str">
        <f t="shared" si="24"/>
        <v>G</v>
      </c>
      <c r="C409">
        <f t="shared" si="25"/>
        <v>661747206.23199987</v>
      </c>
      <c r="D409" s="14" t="s">
        <v>71</v>
      </c>
      <c r="E409" t="s">
        <v>72</v>
      </c>
      <c r="F409">
        <f t="shared" si="26"/>
        <v>174815199.99999997</v>
      </c>
      <c r="G409">
        <v>31</v>
      </c>
      <c r="H409" s="16">
        <v>5639.2</v>
      </c>
      <c r="I409" s="15">
        <v>42719</v>
      </c>
      <c r="J409" s="15" t="str">
        <f t="shared" si="27"/>
        <v>2016</v>
      </c>
      <c r="K409">
        <v>12</v>
      </c>
      <c r="L409" t="s">
        <v>85</v>
      </c>
      <c r="M409" t="s">
        <v>74</v>
      </c>
    </row>
    <row r="410" spans="1:13" ht="14.4" hidden="1" x14ac:dyDescent="0.3">
      <c r="A410" s="5" t="str">
        <f t="shared" si="24"/>
        <v>G</v>
      </c>
      <c r="C410">
        <f t="shared" si="25"/>
        <v>623667874.33699989</v>
      </c>
      <c r="D410" s="14" t="s">
        <v>71</v>
      </c>
      <c r="E410" t="s">
        <v>72</v>
      </c>
      <c r="F410">
        <f t="shared" si="26"/>
        <v>164755699.99999997</v>
      </c>
      <c r="G410">
        <v>31</v>
      </c>
      <c r="H410" s="16">
        <v>5314.7</v>
      </c>
      <c r="I410" s="15">
        <v>42750</v>
      </c>
      <c r="J410" s="15" t="str">
        <f t="shared" si="27"/>
        <v>2017</v>
      </c>
      <c r="K410">
        <v>1</v>
      </c>
      <c r="L410" t="s">
        <v>73</v>
      </c>
      <c r="M410" t="s">
        <v>74</v>
      </c>
    </row>
    <row r="411" spans="1:13" ht="14.4" hidden="1" x14ac:dyDescent="0.3">
      <c r="A411" s="5" t="str">
        <f t="shared" si="24"/>
        <v>G</v>
      </c>
      <c r="C411">
        <f t="shared" si="25"/>
        <v>589577607.5</v>
      </c>
      <c r="D411" s="14" t="s">
        <v>71</v>
      </c>
      <c r="E411" t="s">
        <v>72</v>
      </c>
      <c r="F411">
        <f t="shared" si="26"/>
        <v>155750000</v>
      </c>
      <c r="G411">
        <v>28</v>
      </c>
      <c r="H411" s="16">
        <v>5562.5</v>
      </c>
      <c r="I411" s="15">
        <v>42781</v>
      </c>
      <c r="J411" s="15" t="str">
        <f t="shared" si="27"/>
        <v>2017</v>
      </c>
      <c r="K411">
        <v>2</v>
      </c>
      <c r="L411" t="s">
        <v>75</v>
      </c>
      <c r="M411" t="s">
        <v>74</v>
      </c>
    </row>
    <row r="412" spans="1:13" ht="14.4" hidden="1" x14ac:dyDescent="0.3">
      <c r="A412" s="5" t="str">
        <f t="shared" si="24"/>
        <v>G</v>
      </c>
      <c r="C412">
        <f t="shared" si="25"/>
        <v>653732357.63900006</v>
      </c>
      <c r="D412" s="14" t="s">
        <v>71</v>
      </c>
      <c r="E412" t="s">
        <v>72</v>
      </c>
      <c r="F412">
        <f t="shared" si="26"/>
        <v>172697900</v>
      </c>
      <c r="G412">
        <v>31</v>
      </c>
      <c r="H412" s="16">
        <v>5570.9</v>
      </c>
      <c r="I412" s="15">
        <v>42809</v>
      </c>
      <c r="J412" s="15" t="str">
        <f t="shared" si="27"/>
        <v>2017</v>
      </c>
      <c r="K412">
        <v>3</v>
      </c>
      <c r="L412" t="s">
        <v>76</v>
      </c>
      <c r="M412" t="s">
        <v>74</v>
      </c>
    </row>
    <row r="413" spans="1:13" ht="14.4" hidden="1" x14ac:dyDescent="0.3">
      <c r="A413" s="5" t="str">
        <f t="shared" si="24"/>
        <v>G</v>
      </c>
      <c r="C413">
        <f t="shared" si="25"/>
        <v>673594782.45000005</v>
      </c>
      <c r="D413" s="14" t="s">
        <v>71</v>
      </c>
      <c r="E413" t="s">
        <v>72</v>
      </c>
      <c r="F413">
        <f t="shared" si="26"/>
        <v>177945000</v>
      </c>
      <c r="G413">
        <v>30</v>
      </c>
      <c r="H413" s="16">
        <v>5931.5</v>
      </c>
      <c r="I413" s="15">
        <v>42840</v>
      </c>
      <c r="J413" s="15" t="str">
        <f t="shared" si="27"/>
        <v>2017</v>
      </c>
      <c r="K413">
        <v>4</v>
      </c>
      <c r="L413" t="s">
        <v>77</v>
      </c>
      <c r="M413" t="s">
        <v>74</v>
      </c>
    </row>
    <row r="414" spans="1:13" ht="14.4" hidden="1" x14ac:dyDescent="0.3">
      <c r="A414" s="5" t="str">
        <f t="shared" si="24"/>
        <v>G</v>
      </c>
      <c r="C414">
        <f t="shared" si="25"/>
        <v>694850995.22300017</v>
      </c>
      <c r="D414" s="14" t="s">
        <v>71</v>
      </c>
      <c r="E414" t="s">
        <v>72</v>
      </c>
      <c r="F414">
        <f t="shared" si="26"/>
        <v>183560300.00000003</v>
      </c>
      <c r="G414">
        <v>31</v>
      </c>
      <c r="H414" s="16">
        <v>5921.3</v>
      </c>
      <c r="I414" s="15">
        <v>42870</v>
      </c>
      <c r="J414" s="15" t="str">
        <f t="shared" si="27"/>
        <v>2017</v>
      </c>
      <c r="K414">
        <v>5</v>
      </c>
      <c r="L414" t="s">
        <v>78</v>
      </c>
      <c r="M414" t="s">
        <v>74</v>
      </c>
    </row>
    <row r="415" spans="1:13" ht="14.4" hidden="1" x14ac:dyDescent="0.3">
      <c r="A415" s="5" t="str">
        <f t="shared" si="24"/>
        <v>G</v>
      </c>
      <c r="C415">
        <f t="shared" si="25"/>
        <v>727150763.13</v>
      </c>
      <c r="D415" s="14" t="s">
        <v>71</v>
      </c>
      <c r="E415" t="s">
        <v>72</v>
      </c>
      <c r="F415">
        <f t="shared" si="26"/>
        <v>192093000</v>
      </c>
      <c r="G415">
        <v>30</v>
      </c>
      <c r="H415" s="16">
        <v>6403.1</v>
      </c>
      <c r="I415" s="15">
        <v>42901</v>
      </c>
      <c r="J415" s="15" t="str">
        <f t="shared" si="27"/>
        <v>2017</v>
      </c>
      <c r="K415">
        <v>6</v>
      </c>
      <c r="L415" t="s">
        <v>79</v>
      </c>
      <c r="M415" t="s">
        <v>74</v>
      </c>
    </row>
    <row r="416" spans="1:13" ht="14.4" hidden="1" x14ac:dyDescent="0.3">
      <c r="A416" s="5" t="str">
        <f t="shared" si="24"/>
        <v>G</v>
      </c>
      <c r="C416">
        <f t="shared" si="25"/>
        <v>675500357.84399998</v>
      </c>
      <c r="D416" s="14" t="s">
        <v>71</v>
      </c>
      <c r="E416" t="s">
        <v>72</v>
      </c>
      <c r="F416">
        <f t="shared" si="26"/>
        <v>178448400</v>
      </c>
      <c r="G416">
        <v>31</v>
      </c>
      <c r="H416" s="16">
        <v>5756.4</v>
      </c>
      <c r="I416" s="15">
        <v>42931</v>
      </c>
      <c r="J416" s="15" t="str">
        <f t="shared" si="27"/>
        <v>2017</v>
      </c>
      <c r="K416">
        <v>7</v>
      </c>
      <c r="L416" t="s">
        <v>80</v>
      </c>
      <c r="M416" t="s">
        <v>74</v>
      </c>
    </row>
    <row r="417" spans="1:13" ht="14.4" hidden="1" x14ac:dyDescent="0.3">
      <c r="A417" s="5" t="str">
        <f t="shared" si="24"/>
        <v>G</v>
      </c>
      <c r="C417">
        <f t="shared" si="25"/>
        <v>704696468.09199989</v>
      </c>
      <c r="D417" s="14" t="s">
        <v>71</v>
      </c>
      <c r="E417" t="s">
        <v>72</v>
      </c>
      <c r="F417">
        <f t="shared" si="26"/>
        <v>186161199.99999997</v>
      </c>
      <c r="G417">
        <v>31</v>
      </c>
      <c r="H417" s="16">
        <v>6005.2</v>
      </c>
      <c r="I417" s="15">
        <v>42962</v>
      </c>
      <c r="J417" s="15" t="str">
        <f t="shared" si="27"/>
        <v>2017</v>
      </c>
      <c r="K417">
        <v>8</v>
      </c>
      <c r="L417" t="s">
        <v>81</v>
      </c>
      <c r="M417" t="s">
        <v>74</v>
      </c>
    </row>
    <row r="418" spans="1:13" ht="14.4" hidden="1" x14ac:dyDescent="0.3">
      <c r="A418" t="str">
        <f t="shared" si="24"/>
        <v>G</v>
      </c>
      <c r="C418">
        <f t="shared" si="25"/>
        <v>661784303.25</v>
      </c>
      <c r="D418" s="14" t="s">
        <v>71</v>
      </c>
      <c r="E418" t="s">
        <v>72</v>
      </c>
      <c r="F418">
        <f t="shared" si="26"/>
        <v>174825000</v>
      </c>
      <c r="G418">
        <v>30</v>
      </c>
      <c r="H418" s="16">
        <v>5827.5</v>
      </c>
      <c r="I418" s="15">
        <v>42993</v>
      </c>
      <c r="J418" s="15" t="str">
        <f t="shared" si="27"/>
        <v>2017</v>
      </c>
      <c r="K418">
        <v>9</v>
      </c>
      <c r="L418" t="s">
        <v>82</v>
      </c>
      <c r="M418" t="s">
        <v>74</v>
      </c>
    </row>
    <row r="419" spans="1:13" ht="14.4" hidden="1" x14ac:dyDescent="0.3">
      <c r="A419" t="str">
        <f t="shared" si="24"/>
        <v>G</v>
      </c>
      <c r="C419">
        <f t="shared" si="25"/>
        <v>630168937.47100008</v>
      </c>
      <c r="D419" s="14" t="s">
        <v>71</v>
      </c>
      <c r="E419" t="s">
        <v>72</v>
      </c>
      <c r="F419">
        <f t="shared" si="26"/>
        <v>166473100</v>
      </c>
      <c r="G419">
        <v>31</v>
      </c>
      <c r="H419" s="16">
        <v>5370.1</v>
      </c>
      <c r="I419" s="15">
        <v>43023</v>
      </c>
      <c r="J419" s="15" t="str">
        <f t="shared" si="27"/>
        <v>2017</v>
      </c>
      <c r="K419">
        <v>10</v>
      </c>
      <c r="L419" t="s">
        <v>83</v>
      </c>
      <c r="M419" t="s">
        <v>74</v>
      </c>
    </row>
    <row r="420" spans="1:13" ht="14.4" hidden="1" x14ac:dyDescent="0.3">
      <c r="A420" t="str">
        <f t="shared" si="24"/>
        <v>G</v>
      </c>
      <c r="C420">
        <f t="shared" si="25"/>
        <v>598972995.12</v>
      </c>
      <c r="D420" s="14" t="s">
        <v>71</v>
      </c>
      <c r="E420" t="s">
        <v>72</v>
      </c>
      <c r="F420">
        <f t="shared" si="26"/>
        <v>158232000</v>
      </c>
      <c r="G420">
        <v>30</v>
      </c>
      <c r="H420" s="16">
        <v>5274.4</v>
      </c>
      <c r="I420" s="15">
        <v>43054</v>
      </c>
      <c r="J420" s="15" t="str">
        <f t="shared" si="27"/>
        <v>2017</v>
      </c>
      <c r="K420">
        <v>11</v>
      </c>
      <c r="L420" t="s">
        <v>84</v>
      </c>
      <c r="M420" t="s">
        <v>74</v>
      </c>
    </row>
    <row r="421" spans="1:13" ht="14.4" hidden="1" x14ac:dyDescent="0.3">
      <c r="A421" t="str">
        <f t="shared" si="24"/>
        <v>G</v>
      </c>
      <c r="C421">
        <f t="shared" si="25"/>
        <v>594201864.35600007</v>
      </c>
      <c r="D421" s="14" t="s">
        <v>71</v>
      </c>
      <c r="E421" t="s">
        <v>72</v>
      </c>
      <c r="F421">
        <f t="shared" si="26"/>
        <v>156971600</v>
      </c>
      <c r="G421">
        <v>31</v>
      </c>
      <c r="H421" s="16">
        <v>5063.6000000000004</v>
      </c>
      <c r="I421" s="15">
        <v>43084</v>
      </c>
      <c r="J421" s="15" t="str">
        <f t="shared" si="27"/>
        <v>2017</v>
      </c>
      <c r="K421">
        <v>12</v>
      </c>
      <c r="L421" t="s">
        <v>85</v>
      </c>
      <c r="M421" t="s">
        <v>74</v>
      </c>
    </row>
    <row r="422" spans="1:13" ht="14.4" x14ac:dyDescent="0.3">
      <c r="A422" t="str">
        <f t="shared" si="24"/>
        <v>G</v>
      </c>
      <c r="C422">
        <f t="shared" si="25"/>
        <v>566672091.59000003</v>
      </c>
      <c r="D422" s="14" t="s">
        <v>71</v>
      </c>
      <c r="E422" t="s">
        <v>72</v>
      </c>
      <c r="F422">
        <f t="shared" si="26"/>
        <v>149699000</v>
      </c>
      <c r="G422">
        <v>31</v>
      </c>
      <c r="H422" s="16">
        <v>4829</v>
      </c>
      <c r="I422" s="15">
        <v>43115</v>
      </c>
      <c r="J422" s="15" t="str">
        <f t="shared" si="27"/>
        <v>2018</v>
      </c>
      <c r="K422">
        <v>1</v>
      </c>
      <c r="L422" t="s">
        <v>73</v>
      </c>
      <c r="M422" t="s">
        <v>74</v>
      </c>
    </row>
    <row r="423" spans="1:13" ht="14.4" x14ac:dyDescent="0.3">
      <c r="A423" t="str">
        <f t="shared" si="24"/>
        <v>G</v>
      </c>
      <c r="C423">
        <f t="shared" si="25"/>
        <v>527095630.04000002</v>
      </c>
      <c r="D423" s="14" t="s">
        <v>71</v>
      </c>
      <c r="E423" t="s">
        <v>72</v>
      </c>
      <c r="F423">
        <f t="shared" si="26"/>
        <v>139244000</v>
      </c>
      <c r="G423">
        <v>28</v>
      </c>
      <c r="H423" s="16">
        <v>4973</v>
      </c>
      <c r="I423" s="15">
        <v>43146</v>
      </c>
      <c r="J423" s="15" t="str">
        <f t="shared" si="27"/>
        <v>2018</v>
      </c>
      <c r="K423">
        <v>2</v>
      </c>
      <c r="L423" t="s">
        <v>75</v>
      </c>
      <c r="M423" t="s">
        <v>74</v>
      </c>
    </row>
    <row r="424" spans="1:13" ht="14.4" x14ac:dyDescent="0.3">
      <c r="A424" t="str">
        <f t="shared" si="24"/>
        <v>G</v>
      </c>
      <c r="C424">
        <f t="shared" si="25"/>
        <v>641281765.60800016</v>
      </c>
      <c r="D424" s="14" t="s">
        <v>71</v>
      </c>
      <c r="E424" t="s">
        <v>72</v>
      </c>
      <c r="F424">
        <f t="shared" si="26"/>
        <v>169408800.00000003</v>
      </c>
      <c r="G424">
        <v>31</v>
      </c>
      <c r="H424" s="16">
        <v>5464.8</v>
      </c>
      <c r="I424" s="15">
        <v>43174</v>
      </c>
      <c r="J424" s="15" t="str">
        <f t="shared" si="27"/>
        <v>2018</v>
      </c>
      <c r="K424">
        <v>3</v>
      </c>
      <c r="L424" t="s">
        <v>76</v>
      </c>
      <c r="M424" t="s">
        <v>74</v>
      </c>
    </row>
    <row r="425" spans="1:13" ht="14.4" x14ac:dyDescent="0.3">
      <c r="A425" t="str">
        <f t="shared" si="24"/>
        <v>G</v>
      </c>
      <c r="C425">
        <f t="shared" si="25"/>
        <v>633882046.13999999</v>
      </c>
      <c r="D425" s="14" t="s">
        <v>71</v>
      </c>
      <c r="E425" t="s">
        <v>72</v>
      </c>
      <c r="F425">
        <f t="shared" si="26"/>
        <v>167454000</v>
      </c>
      <c r="G425">
        <v>30</v>
      </c>
      <c r="H425" s="16">
        <v>5581.8</v>
      </c>
      <c r="I425" s="15">
        <v>43205</v>
      </c>
      <c r="J425" s="15" t="str">
        <f t="shared" si="27"/>
        <v>2018</v>
      </c>
      <c r="K425">
        <v>4</v>
      </c>
      <c r="L425" t="s">
        <v>77</v>
      </c>
      <c r="M425" t="s">
        <v>74</v>
      </c>
    </row>
    <row r="426" spans="1:13" ht="14.4" x14ac:dyDescent="0.3">
      <c r="A426" t="str">
        <f t="shared" si="24"/>
        <v>G</v>
      </c>
      <c r="C426">
        <f t="shared" si="25"/>
        <v>604012132.91199994</v>
      </c>
      <c r="D426" s="14" t="s">
        <v>71</v>
      </c>
      <c r="E426" t="s">
        <v>72</v>
      </c>
      <c r="F426">
        <f t="shared" si="26"/>
        <v>159563199.99999997</v>
      </c>
      <c r="G426">
        <v>31</v>
      </c>
      <c r="H426" s="16">
        <v>5147.2</v>
      </c>
      <c r="I426" s="15">
        <v>43235</v>
      </c>
      <c r="J426" s="15" t="str">
        <f t="shared" si="27"/>
        <v>2018</v>
      </c>
      <c r="K426">
        <v>5</v>
      </c>
      <c r="L426" t="s">
        <v>78</v>
      </c>
      <c r="M426" t="s">
        <v>74</v>
      </c>
    </row>
    <row r="427" spans="1:13" ht="14.4" x14ac:dyDescent="0.3">
      <c r="A427" t="str">
        <f t="shared" si="24"/>
        <v>G</v>
      </c>
      <c r="C427">
        <f t="shared" si="25"/>
        <v>613474900.83000004</v>
      </c>
      <c r="D427" s="14" t="s">
        <v>71</v>
      </c>
      <c r="E427" t="s">
        <v>72</v>
      </c>
      <c r="F427">
        <f t="shared" si="26"/>
        <v>162063000</v>
      </c>
      <c r="G427">
        <v>30</v>
      </c>
      <c r="H427" s="16">
        <v>5402.1</v>
      </c>
      <c r="I427" s="15">
        <v>43266</v>
      </c>
      <c r="J427" s="15" t="str">
        <f t="shared" si="27"/>
        <v>2018</v>
      </c>
      <c r="K427">
        <v>6</v>
      </c>
      <c r="L427" t="s">
        <v>79</v>
      </c>
      <c r="M427" t="s">
        <v>74</v>
      </c>
    </row>
    <row r="428" spans="1:13" ht="14.4" x14ac:dyDescent="0.3">
      <c r="A428" t="str">
        <f t="shared" si="24"/>
        <v>G</v>
      </c>
      <c r="C428">
        <f t="shared" si="25"/>
        <v>636435305.18500006</v>
      </c>
      <c r="D428" s="14" t="s">
        <v>71</v>
      </c>
      <c r="E428" t="s">
        <v>72</v>
      </c>
      <c r="F428">
        <f t="shared" si="26"/>
        <v>168128500</v>
      </c>
      <c r="G428">
        <v>31</v>
      </c>
      <c r="H428" s="16">
        <v>5423.5</v>
      </c>
      <c r="I428" s="15">
        <v>43296</v>
      </c>
      <c r="J428" s="15" t="str">
        <f t="shared" si="27"/>
        <v>2018</v>
      </c>
      <c r="K428">
        <v>7</v>
      </c>
      <c r="L428" t="s">
        <v>80</v>
      </c>
      <c r="M428" t="s">
        <v>74</v>
      </c>
    </row>
    <row r="429" spans="1:13" ht="14.4" x14ac:dyDescent="0.3">
      <c r="A429" t="str">
        <f t="shared" si="24"/>
        <v>G</v>
      </c>
      <c r="C429">
        <f t="shared" si="25"/>
        <v>655915025.04500008</v>
      </c>
      <c r="D429" s="14" t="s">
        <v>71</v>
      </c>
      <c r="E429" t="s">
        <v>72</v>
      </c>
      <c r="F429">
        <f t="shared" si="26"/>
        <v>173274500</v>
      </c>
      <c r="G429">
        <v>31</v>
      </c>
      <c r="H429" s="16">
        <v>5589.5</v>
      </c>
      <c r="I429" s="15">
        <v>43327</v>
      </c>
      <c r="J429" s="15" t="str">
        <f t="shared" si="27"/>
        <v>2018</v>
      </c>
      <c r="K429">
        <v>8</v>
      </c>
      <c r="L429" t="s">
        <v>81</v>
      </c>
      <c r="M429" t="s">
        <v>74</v>
      </c>
    </row>
    <row r="430" spans="1:13" ht="14.4" x14ac:dyDescent="0.3">
      <c r="A430" t="str">
        <f t="shared" si="24"/>
        <v>G</v>
      </c>
      <c r="C430">
        <f t="shared" si="25"/>
        <v>635006312.91000009</v>
      </c>
      <c r="D430" s="14" t="s">
        <v>71</v>
      </c>
      <c r="E430" t="s">
        <v>72</v>
      </c>
      <c r="F430">
        <f t="shared" si="26"/>
        <v>167751000</v>
      </c>
      <c r="G430">
        <v>30</v>
      </c>
      <c r="H430" s="16">
        <v>5591.7</v>
      </c>
      <c r="I430" s="15">
        <v>43358</v>
      </c>
      <c r="J430" s="15" t="str">
        <f t="shared" si="27"/>
        <v>2018</v>
      </c>
      <c r="K430">
        <v>9</v>
      </c>
      <c r="L430" t="s">
        <v>82</v>
      </c>
      <c r="M430" t="s">
        <v>74</v>
      </c>
    </row>
    <row r="431" spans="1:13" ht="14.4" x14ac:dyDescent="0.3">
      <c r="A431" t="str">
        <f t="shared" si="24"/>
        <v>G</v>
      </c>
      <c r="C431">
        <f t="shared" si="25"/>
        <v>656314007.25900006</v>
      </c>
      <c r="D431" s="14" t="s">
        <v>71</v>
      </c>
      <c r="E431" t="s">
        <v>72</v>
      </c>
      <c r="F431">
        <f t="shared" si="26"/>
        <v>173379900</v>
      </c>
      <c r="G431">
        <v>31</v>
      </c>
      <c r="H431" s="16">
        <v>5592.9</v>
      </c>
      <c r="I431" s="15">
        <v>43388</v>
      </c>
      <c r="J431" s="15" t="str">
        <f t="shared" si="27"/>
        <v>2018</v>
      </c>
      <c r="K431">
        <v>10</v>
      </c>
      <c r="L431" t="s">
        <v>83</v>
      </c>
      <c r="M431" t="s">
        <v>74</v>
      </c>
    </row>
    <row r="432" spans="1:13" ht="14.4" x14ac:dyDescent="0.3">
      <c r="A432" t="str">
        <f t="shared" si="24"/>
        <v>G</v>
      </c>
      <c r="C432">
        <f t="shared" si="25"/>
        <v>635710399.17000008</v>
      </c>
      <c r="D432" s="14" t="s">
        <v>71</v>
      </c>
      <c r="E432" t="s">
        <v>72</v>
      </c>
      <c r="F432">
        <f t="shared" si="26"/>
        <v>167937000</v>
      </c>
      <c r="G432">
        <v>30</v>
      </c>
      <c r="H432" s="16">
        <v>5597.9</v>
      </c>
      <c r="I432" s="15">
        <v>43419</v>
      </c>
      <c r="J432" s="15" t="str">
        <f t="shared" si="27"/>
        <v>2018</v>
      </c>
      <c r="K432">
        <v>11</v>
      </c>
      <c r="L432" t="s">
        <v>84</v>
      </c>
      <c r="M432" t="s">
        <v>74</v>
      </c>
    </row>
    <row r="433" spans="1:13" ht="14.4" x14ac:dyDescent="0.3">
      <c r="A433" t="str">
        <f t="shared" si="24"/>
        <v>G</v>
      </c>
      <c r="C433">
        <f t="shared" si="25"/>
        <v>646632821.18400002</v>
      </c>
      <c r="D433" s="14" t="s">
        <v>71</v>
      </c>
      <c r="E433" t="s">
        <v>72</v>
      </c>
      <c r="F433">
        <f t="shared" si="26"/>
        <v>170822400</v>
      </c>
      <c r="G433">
        <v>31</v>
      </c>
      <c r="H433" s="16">
        <v>5510.4</v>
      </c>
      <c r="I433" s="15">
        <v>43449</v>
      </c>
      <c r="J433" s="15" t="str">
        <f t="shared" si="27"/>
        <v>2018</v>
      </c>
      <c r="K433">
        <v>12</v>
      </c>
      <c r="L433" t="s">
        <v>85</v>
      </c>
      <c r="M433" t="s">
        <v>74</v>
      </c>
    </row>
    <row r="434" spans="1:13" ht="14.4" x14ac:dyDescent="0.3">
      <c r="A434" t="str">
        <f t="shared" si="24"/>
        <v>G</v>
      </c>
      <c r="C434">
        <f t="shared" si="25"/>
        <v>528803985.57300013</v>
      </c>
      <c r="D434" s="14" t="s">
        <v>71</v>
      </c>
      <c r="E434" t="s">
        <v>72</v>
      </c>
      <c r="F434">
        <f t="shared" si="26"/>
        <v>139695300.00000003</v>
      </c>
      <c r="G434">
        <v>31</v>
      </c>
      <c r="H434" s="16">
        <v>4506.3</v>
      </c>
      <c r="I434" s="15">
        <v>43480</v>
      </c>
      <c r="J434" s="15" t="str">
        <f t="shared" si="27"/>
        <v>2019</v>
      </c>
      <c r="K434">
        <v>1</v>
      </c>
      <c r="L434" t="s">
        <v>73</v>
      </c>
      <c r="M434" t="s">
        <v>74</v>
      </c>
    </row>
    <row r="435" spans="1:13" ht="14.4" x14ac:dyDescent="0.3">
      <c r="A435" t="str">
        <f t="shared" si="24"/>
        <v>G</v>
      </c>
      <c r="C435">
        <f t="shared" si="25"/>
        <v>493432735.99199998</v>
      </c>
      <c r="D435" s="14" t="s">
        <v>71</v>
      </c>
      <c r="E435" t="s">
        <v>72</v>
      </c>
      <c r="F435">
        <f t="shared" si="26"/>
        <v>130351199.99999999</v>
      </c>
      <c r="G435">
        <v>28</v>
      </c>
      <c r="H435" s="16">
        <v>4655.3999999999996</v>
      </c>
      <c r="I435" s="15">
        <v>43511</v>
      </c>
      <c r="J435" s="15" t="str">
        <f t="shared" si="27"/>
        <v>2019</v>
      </c>
      <c r="K435">
        <v>2</v>
      </c>
      <c r="L435" t="s">
        <v>75</v>
      </c>
      <c r="M435" t="s">
        <v>74</v>
      </c>
    </row>
    <row r="436" spans="1:13" ht="14.4" x14ac:dyDescent="0.3">
      <c r="A436" t="str">
        <f t="shared" si="24"/>
        <v>G</v>
      </c>
      <c r="C436">
        <f t="shared" si="25"/>
        <v>565921066.24600005</v>
      </c>
      <c r="D436" s="14" t="s">
        <v>71</v>
      </c>
      <c r="E436" t="s">
        <v>72</v>
      </c>
      <c r="F436">
        <f t="shared" si="26"/>
        <v>149500600</v>
      </c>
      <c r="G436">
        <v>31</v>
      </c>
      <c r="H436" s="16">
        <v>4822.6000000000004</v>
      </c>
      <c r="I436" s="15">
        <v>43539</v>
      </c>
      <c r="J436" s="15" t="str">
        <f t="shared" si="27"/>
        <v>2019</v>
      </c>
      <c r="K436">
        <v>3</v>
      </c>
      <c r="L436" t="s">
        <v>76</v>
      </c>
      <c r="M436" t="s">
        <v>74</v>
      </c>
    </row>
    <row r="437" spans="1:13" ht="14.4" x14ac:dyDescent="0.3">
      <c r="A437" t="str">
        <f t="shared" si="24"/>
        <v>G</v>
      </c>
      <c r="C437">
        <f t="shared" si="25"/>
        <v>586356223.59000003</v>
      </c>
      <c r="D437" s="14" t="s">
        <v>71</v>
      </c>
      <c r="E437" t="s">
        <v>72</v>
      </c>
      <c r="F437">
        <f t="shared" si="26"/>
        <v>154899000</v>
      </c>
      <c r="G437">
        <v>30</v>
      </c>
      <c r="H437" s="16">
        <v>5163.3</v>
      </c>
      <c r="I437" s="15">
        <v>43570</v>
      </c>
      <c r="J437" s="15" t="str">
        <f t="shared" si="27"/>
        <v>2019</v>
      </c>
      <c r="K437">
        <v>4</v>
      </c>
      <c r="L437" t="s">
        <v>77</v>
      </c>
      <c r="M437" t="s">
        <v>74</v>
      </c>
    </row>
    <row r="438" spans="1:13" ht="14.4" x14ac:dyDescent="0.3">
      <c r="A438" t="str">
        <f t="shared" si="24"/>
        <v>G</v>
      </c>
      <c r="C438">
        <f t="shared" si="25"/>
        <v>612907089.33000004</v>
      </c>
      <c r="D438" s="14" t="s">
        <v>71</v>
      </c>
      <c r="E438" t="s">
        <v>72</v>
      </c>
      <c r="F438">
        <f t="shared" si="26"/>
        <v>161913000</v>
      </c>
      <c r="G438">
        <v>31</v>
      </c>
      <c r="H438" s="16">
        <v>5223</v>
      </c>
      <c r="I438" s="15">
        <v>43600</v>
      </c>
      <c r="J438" s="15" t="str">
        <f t="shared" si="27"/>
        <v>2019</v>
      </c>
      <c r="K438">
        <v>5</v>
      </c>
      <c r="L438" t="s">
        <v>78</v>
      </c>
      <c r="M438" t="s">
        <v>74</v>
      </c>
    </row>
    <row r="439" spans="1:13" ht="14.4" x14ac:dyDescent="0.3">
      <c r="A439" t="str">
        <f t="shared" si="24"/>
        <v>G</v>
      </c>
      <c r="C439">
        <f t="shared" si="25"/>
        <v>590796509.51999998</v>
      </c>
      <c r="D439" s="14" t="s">
        <v>71</v>
      </c>
      <c r="E439" t="s">
        <v>72</v>
      </c>
      <c r="F439">
        <f t="shared" si="26"/>
        <v>156072000</v>
      </c>
      <c r="G439">
        <v>30</v>
      </c>
      <c r="H439" s="16">
        <v>5202.3999999999996</v>
      </c>
      <c r="I439" s="15">
        <v>43631</v>
      </c>
      <c r="J439" s="15" t="str">
        <f t="shared" si="27"/>
        <v>2019</v>
      </c>
      <c r="K439">
        <v>6</v>
      </c>
      <c r="L439" t="s">
        <v>79</v>
      </c>
      <c r="M439" t="s">
        <v>74</v>
      </c>
    </row>
    <row r="440" spans="1:13" ht="14.4" x14ac:dyDescent="0.3">
      <c r="A440" t="str">
        <f t="shared" si="24"/>
        <v>G</v>
      </c>
      <c r="C440">
        <f t="shared" si="25"/>
        <v>646010878.32099998</v>
      </c>
      <c r="D440" s="14" t="s">
        <v>71</v>
      </c>
      <c r="E440" t="s">
        <v>72</v>
      </c>
      <c r="F440">
        <f t="shared" si="26"/>
        <v>170658100</v>
      </c>
      <c r="G440">
        <v>31</v>
      </c>
      <c r="H440" s="16">
        <v>5505.1</v>
      </c>
      <c r="I440" s="15">
        <v>43661</v>
      </c>
      <c r="J440" s="15" t="str">
        <f t="shared" si="27"/>
        <v>2019</v>
      </c>
      <c r="K440">
        <v>7</v>
      </c>
      <c r="L440" t="s">
        <v>80</v>
      </c>
      <c r="M440" t="s">
        <v>74</v>
      </c>
    </row>
    <row r="441" spans="1:13" ht="14.4" x14ac:dyDescent="0.3">
      <c r="A441" t="str">
        <f t="shared" si="24"/>
        <v>G</v>
      </c>
      <c r="C441">
        <f t="shared" si="25"/>
        <v>691565259.34300017</v>
      </c>
      <c r="D441" s="14" t="s">
        <v>71</v>
      </c>
      <c r="E441" t="s">
        <v>72</v>
      </c>
      <c r="F441">
        <f t="shared" si="26"/>
        <v>182692300.00000003</v>
      </c>
      <c r="G441">
        <v>31</v>
      </c>
      <c r="H441" s="16">
        <v>5893.3</v>
      </c>
      <c r="I441" s="15">
        <v>43692</v>
      </c>
      <c r="J441" s="15" t="str">
        <f t="shared" si="27"/>
        <v>2019</v>
      </c>
      <c r="K441">
        <v>8</v>
      </c>
      <c r="L441" t="s">
        <v>81</v>
      </c>
      <c r="M441" t="s">
        <v>74</v>
      </c>
    </row>
    <row r="442" spans="1:13" ht="14.4" x14ac:dyDescent="0.3">
      <c r="A442" t="str">
        <f t="shared" si="24"/>
        <v>G</v>
      </c>
      <c r="C442">
        <f t="shared" si="25"/>
        <v>650291798.49000001</v>
      </c>
      <c r="D442" s="14" t="s">
        <v>71</v>
      </c>
      <c r="E442" t="s">
        <v>72</v>
      </c>
      <c r="F442">
        <f t="shared" si="26"/>
        <v>171789000</v>
      </c>
      <c r="G442">
        <v>30</v>
      </c>
      <c r="H442" s="16">
        <v>5726.3</v>
      </c>
      <c r="I442" s="15">
        <v>43723</v>
      </c>
      <c r="J442" s="15" t="str">
        <f t="shared" si="27"/>
        <v>2019</v>
      </c>
      <c r="K442">
        <v>9</v>
      </c>
      <c r="L442" t="s">
        <v>82</v>
      </c>
      <c r="M442" t="s">
        <v>74</v>
      </c>
    </row>
    <row r="443" spans="1:13" ht="14.4" x14ac:dyDescent="0.3">
      <c r="A443" t="str">
        <f t="shared" si="24"/>
        <v>G</v>
      </c>
      <c r="C443">
        <f t="shared" si="25"/>
        <v>700401541.90600002</v>
      </c>
      <c r="D443" s="14" t="s">
        <v>71</v>
      </c>
      <c r="E443" t="s">
        <v>72</v>
      </c>
      <c r="F443">
        <f t="shared" si="26"/>
        <v>185026600</v>
      </c>
      <c r="G443">
        <v>31</v>
      </c>
      <c r="H443" s="16">
        <v>5968.6</v>
      </c>
      <c r="I443" s="15">
        <v>43753</v>
      </c>
      <c r="J443" s="15" t="str">
        <f t="shared" si="27"/>
        <v>2019</v>
      </c>
      <c r="K443">
        <v>10</v>
      </c>
      <c r="L443" t="s">
        <v>83</v>
      </c>
      <c r="M443" t="s">
        <v>74</v>
      </c>
    </row>
    <row r="444" spans="1:13" ht="14.4" x14ac:dyDescent="0.3">
      <c r="A444" t="str">
        <f t="shared" si="24"/>
        <v>G</v>
      </c>
      <c r="C444">
        <f t="shared" si="25"/>
        <v>665020828.80000007</v>
      </c>
      <c r="D444" s="14" t="s">
        <v>71</v>
      </c>
      <c r="E444" t="s">
        <v>72</v>
      </c>
      <c r="F444">
        <f t="shared" si="26"/>
        <v>175680000</v>
      </c>
      <c r="G444">
        <v>30</v>
      </c>
      <c r="H444" s="16">
        <v>5856</v>
      </c>
      <c r="I444" s="15">
        <v>43784</v>
      </c>
      <c r="J444" s="15" t="str">
        <f t="shared" si="27"/>
        <v>2019</v>
      </c>
      <c r="K444">
        <v>11</v>
      </c>
      <c r="L444" t="s">
        <v>84</v>
      </c>
      <c r="M444" t="s">
        <v>74</v>
      </c>
    </row>
    <row r="445" spans="1:13" ht="14.4" x14ac:dyDescent="0.3">
      <c r="A445" t="str">
        <f t="shared" si="24"/>
        <v>G</v>
      </c>
      <c r="C445">
        <f t="shared" si="25"/>
        <v>644590971.02999997</v>
      </c>
      <c r="D445" s="14" t="s">
        <v>71</v>
      </c>
      <c r="E445" t="s">
        <v>72</v>
      </c>
      <c r="F445">
        <f t="shared" si="26"/>
        <v>170283000</v>
      </c>
      <c r="G445">
        <v>31</v>
      </c>
      <c r="H445" s="16">
        <v>5493</v>
      </c>
      <c r="I445" s="15">
        <v>43814</v>
      </c>
      <c r="J445" s="15" t="str">
        <f t="shared" si="27"/>
        <v>2019</v>
      </c>
      <c r="K445">
        <v>12</v>
      </c>
      <c r="L445" t="s">
        <v>85</v>
      </c>
      <c r="M445" t="s">
        <v>74</v>
      </c>
    </row>
    <row r="446" spans="1:13" ht="14.4" hidden="1" x14ac:dyDescent="0.3">
      <c r="A446" t="str">
        <f t="shared" si="24"/>
        <v>G</v>
      </c>
      <c r="C446">
        <f t="shared" si="25"/>
        <v>617976510.40199995</v>
      </c>
      <c r="D446" s="14" t="s">
        <v>71</v>
      </c>
      <c r="E446" t="s">
        <v>72</v>
      </c>
      <c r="F446">
        <f t="shared" si="26"/>
        <v>163252199.99999997</v>
      </c>
      <c r="G446">
        <v>31</v>
      </c>
      <c r="H446" s="16">
        <v>5266.2</v>
      </c>
      <c r="I446" s="15">
        <v>43845</v>
      </c>
      <c r="J446" s="15" t="str">
        <f t="shared" si="27"/>
        <v>2020</v>
      </c>
      <c r="K446">
        <v>1</v>
      </c>
      <c r="L446" t="s">
        <v>73</v>
      </c>
      <c r="M446" t="s">
        <v>74</v>
      </c>
    </row>
    <row r="447" spans="1:13" ht="14.4" hidden="1" x14ac:dyDescent="0.3">
      <c r="A447" t="str">
        <f t="shared" si="24"/>
        <v>G</v>
      </c>
      <c r="C447">
        <f t="shared" si="25"/>
        <v>617604783.13999999</v>
      </c>
      <c r="D447" s="14" t="s">
        <v>71</v>
      </c>
      <c r="E447" t="s">
        <v>72</v>
      </c>
      <c r="F447">
        <f t="shared" si="26"/>
        <v>163154000</v>
      </c>
      <c r="G447">
        <v>29</v>
      </c>
      <c r="H447" s="16">
        <v>5626</v>
      </c>
      <c r="I447" s="15">
        <v>43876</v>
      </c>
      <c r="J447" s="15" t="str">
        <f t="shared" si="27"/>
        <v>2020</v>
      </c>
      <c r="K447">
        <v>2</v>
      </c>
      <c r="L447" t="s">
        <v>75</v>
      </c>
      <c r="M447" t="s">
        <v>74</v>
      </c>
    </row>
    <row r="448" spans="1:13" ht="14.4" hidden="1" x14ac:dyDescent="0.3">
      <c r="A448" t="str">
        <f t="shared" si="24"/>
        <v>G</v>
      </c>
      <c r="C448">
        <f t="shared" si="25"/>
        <v>550184738.33500004</v>
      </c>
      <c r="D448" s="14" t="s">
        <v>71</v>
      </c>
      <c r="E448" t="s">
        <v>72</v>
      </c>
      <c r="F448">
        <f t="shared" si="26"/>
        <v>145343500</v>
      </c>
      <c r="G448">
        <v>31</v>
      </c>
      <c r="H448" s="16">
        <v>4688.5</v>
      </c>
      <c r="I448" s="15">
        <v>43905</v>
      </c>
      <c r="J448" s="15" t="str">
        <f t="shared" si="27"/>
        <v>2020</v>
      </c>
      <c r="K448">
        <v>3</v>
      </c>
      <c r="L448" t="s">
        <v>76</v>
      </c>
      <c r="M448" t="s">
        <v>74</v>
      </c>
    </row>
    <row r="449" spans="1:13" ht="14.4" hidden="1" x14ac:dyDescent="0.3">
      <c r="A449" t="str">
        <f t="shared" si="24"/>
        <v>G</v>
      </c>
      <c r="C449">
        <f t="shared" si="25"/>
        <v>334452329.73000002</v>
      </c>
      <c r="D449" s="14" t="s">
        <v>71</v>
      </c>
      <c r="E449" t="s">
        <v>72</v>
      </c>
      <c r="F449">
        <f t="shared" si="26"/>
        <v>88353000</v>
      </c>
      <c r="G449">
        <v>30</v>
      </c>
      <c r="H449" s="16">
        <v>2945.1</v>
      </c>
      <c r="I449" s="15">
        <v>43936</v>
      </c>
      <c r="J449" s="15" t="str">
        <f t="shared" si="27"/>
        <v>2020</v>
      </c>
      <c r="K449">
        <v>4</v>
      </c>
      <c r="L449" t="s">
        <v>77</v>
      </c>
      <c r="M449" t="s">
        <v>74</v>
      </c>
    </row>
    <row r="450" spans="1:13" ht="14.4" hidden="1" x14ac:dyDescent="0.3">
      <c r="A450" t="str">
        <f t="shared" ref="A450:A513" si="28">IF(M450="GASOLINE","G",IF(M450="PROPANE","CNG",IF(M450="DIESEL","D", "OUTRO")))</f>
        <v>G</v>
      </c>
      <c r="C450">
        <f t="shared" ref="C450:C513" si="29">3.78541*F450</f>
        <v>443926386.93000001</v>
      </c>
      <c r="D450" s="14" t="s">
        <v>71</v>
      </c>
      <c r="E450" t="s">
        <v>72</v>
      </c>
      <c r="F450">
        <f t="shared" ref="F450:F513" si="30">G450*H450*1000</f>
        <v>117273000</v>
      </c>
      <c r="G450">
        <v>31</v>
      </c>
      <c r="H450" s="16">
        <v>3783</v>
      </c>
      <c r="I450" s="15">
        <v>43966</v>
      </c>
      <c r="J450" s="15" t="str">
        <f t="shared" ref="J450:J513" si="31">TEXT(I450,"aaaa")</f>
        <v>2020</v>
      </c>
      <c r="K450">
        <v>5</v>
      </c>
      <c r="L450" t="s">
        <v>78</v>
      </c>
      <c r="M450" t="s">
        <v>74</v>
      </c>
    </row>
    <row r="451" spans="1:13" ht="14.4" hidden="1" x14ac:dyDescent="0.3">
      <c r="A451" t="str">
        <f t="shared" si="28"/>
        <v>G</v>
      </c>
      <c r="C451">
        <f t="shared" si="29"/>
        <v>534810295.62</v>
      </c>
      <c r="D451" s="14" t="s">
        <v>71</v>
      </c>
      <c r="E451" t="s">
        <v>72</v>
      </c>
      <c r="F451">
        <f t="shared" si="30"/>
        <v>141282000</v>
      </c>
      <c r="G451">
        <v>30</v>
      </c>
      <c r="H451" s="16">
        <v>4709.3999999999996</v>
      </c>
      <c r="I451" s="15">
        <v>43997</v>
      </c>
      <c r="J451" s="15" t="str">
        <f t="shared" si="31"/>
        <v>2020</v>
      </c>
      <c r="K451">
        <v>6</v>
      </c>
      <c r="L451" t="s">
        <v>79</v>
      </c>
      <c r="M451" t="s">
        <v>74</v>
      </c>
    </row>
    <row r="452" spans="1:13" ht="14.4" hidden="1" x14ac:dyDescent="0.3">
      <c r="A452" t="str">
        <f t="shared" si="28"/>
        <v>G</v>
      </c>
      <c r="C452">
        <f t="shared" si="29"/>
        <v>565545553.574</v>
      </c>
      <c r="D452" s="14" t="s">
        <v>71</v>
      </c>
      <c r="E452" t="s">
        <v>72</v>
      </c>
      <c r="F452">
        <f t="shared" si="30"/>
        <v>149401400</v>
      </c>
      <c r="G452">
        <v>31</v>
      </c>
      <c r="H452" s="16">
        <v>4819.3999999999996</v>
      </c>
      <c r="I452" s="15">
        <v>44027</v>
      </c>
      <c r="J452" s="15" t="str">
        <f t="shared" si="31"/>
        <v>2020</v>
      </c>
      <c r="K452">
        <v>7</v>
      </c>
      <c r="L452" t="s">
        <v>80</v>
      </c>
      <c r="M452" t="s">
        <v>74</v>
      </c>
    </row>
    <row r="453" spans="1:13" ht="14.4" hidden="1" x14ac:dyDescent="0.3">
      <c r="A453" t="str">
        <f t="shared" si="28"/>
        <v>G</v>
      </c>
      <c r="C453">
        <f t="shared" si="29"/>
        <v>551440358.8319999</v>
      </c>
      <c r="D453" s="14" t="s">
        <v>71</v>
      </c>
      <c r="E453" t="s">
        <v>72</v>
      </c>
      <c r="F453">
        <f t="shared" si="30"/>
        <v>145675199.99999997</v>
      </c>
      <c r="G453">
        <v>31</v>
      </c>
      <c r="H453" s="16">
        <v>4699.2</v>
      </c>
      <c r="I453" s="15">
        <v>44058</v>
      </c>
      <c r="J453" s="15" t="str">
        <f t="shared" si="31"/>
        <v>2020</v>
      </c>
      <c r="K453">
        <v>8</v>
      </c>
      <c r="L453" t="s">
        <v>81</v>
      </c>
      <c r="M453" t="s">
        <v>74</v>
      </c>
    </row>
    <row r="454" spans="1:13" ht="14.4" hidden="1" x14ac:dyDescent="0.3">
      <c r="A454" t="str">
        <f t="shared" si="28"/>
        <v>G</v>
      </c>
      <c r="C454">
        <f t="shared" si="29"/>
        <v>535128270.06</v>
      </c>
      <c r="D454" s="14" t="s">
        <v>71</v>
      </c>
      <c r="E454" t="s">
        <v>72</v>
      </c>
      <c r="F454">
        <f t="shared" si="30"/>
        <v>141366000</v>
      </c>
      <c r="G454">
        <v>30</v>
      </c>
      <c r="H454" s="16">
        <v>4712.2</v>
      </c>
      <c r="I454" s="15">
        <v>44089</v>
      </c>
      <c r="J454" s="15" t="str">
        <f t="shared" si="31"/>
        <v>2020</v>
      </c>
      <c r="K454">
        <v>9</v>
      </c>
      <c r="L454" t="s">
        <v>82</v>
      </c>
      <c r="M454" t="s">
        <v>74</v>
      </c>
    </row>
    <row r="455" spans="1:13" ht="14.4" hidden="1" x14ac:dyDescent="0.3">
      <c r="A455" t="str">
        <f t="shared" si="28"/>
        <v>G</v>
      </c>
      <c r="C455">
        <f t="shared" si="29"/>
        <v>546370937.75999999</v>
      </c>
      <c r="D455" s="14" t="s">
        <v>71</v>
      </c>
      <c r="E455" t="s">
        <v>72</v>
      </c>
      <c r="F455">
        <f t="shared" si="30"/>
        <v>144336000</v>
      </c>
      <c r="G455">
        <v>31</v>
      </c>
      <c r="H455" s="16">
        <v>4656</v>
      </c>
      <c r="I455" s="15">
        <v>44119</v>
      </c>
      <c r="J455" s="15" t="str">
        <f t="shared" si="31"/>
        <v>2020</v>
      </c>
      <c r="K455">
        <v>10</v>
      </c>
      <c r="L455" t="s">
        <v>83</v>
      </c>
      <c r="M455" t="s">
        <v>74</v>
      </c>
    </row>
    <row r="456" spans="1:13" ht="14.4" hidden="1" x14ac:dyDescent="0.3">
      <c r="A456" t="str">
        <f t="shared" si="28"/>
        <v>G</v>
      </c>
      <c r="C456">
        <f t="shared" si="29"/>
        <v>505999540.11000001</v>
      </c>
      <c r="D456" s="14" t="s">
        <v>71</v>
      </c>
      <c r="E456" t="s">
        <v>72</v>
      </c>
      <c r="F456">
        <f t="shared" si="30"/>
        <v>133671000</v>
      </c>
      <c r="G456">
        <v>30</v>
      </c>
      <c r="H456" s="16">
        <v>4455.7</v>
      </c>
      <c r="I456" s="15">
        <v>44150</v>
      </c>
      <c r="J456" s="15" t="str">
        <f t="shared" si="31"/>
        <v>2020</v>
      </c>
      <c r="K456">
        <v>11</v>
      </c>
      <c r="L456" t="s">
        <v>84</v>
      </c>
      <c r="M456" t="s">
        <v>74</v>
      </c>
    </row>
    <row r="457" spans="1:13" ht="14.4" hidden="1" x14ac:dyDescent="0.3">
      <c r="A457" t="str">
        <f t="shared" si="28"/>
        <v>G</v>
      </c>
      <c r="C457">
        <f t="shared" si="29"/>
        <v>517210031.82500005</v>
      </c>
      <c r="D457" s="14" t="s">
        <v>71</v>
      </c>
      <c r="E457" t="s">
        <v>72</v>
      </c>
      <c r="F457">
        <f t="shared" si="30"/>
        <v>136632500</v>
      </c>
      <c r="G457">
        <v>31</v>
      </c>
      <c r="H457" s="16">
        <v>4407.5</v>
      </c>
      <c r="I457" s="15">
        <v>44180</v>
      </c>
      <c r="J457" s="15" t="str">
        <f t="shared" si="31"/>
        <v>2020</v>
      </c>
      <c r="K457">
        <v>12</v>
      </c>
      <c r="L457" t="s">
        <v>85</v>
      </c>
      <c r="M457" t="s">
        <v>74</v>
      </c>
    </row>
    <row r="458" spans="1:13" ht="14.4" hidden="1" x14ac:dyDescent="0.3">
      <c r="A458" t="str">
        <f t="shared" si="28"/>
        <v>G</v>
      </c>
      <c r="C458">
        <f t="shared" si="29"/>
        <v>503597697.46500003</v>
      </c>
      <c r="D458" s="14" t="s">
        <v>71</v>
      </c>
      <c r="E458" t="s">
        <v>72</v>
      </c>
      <c r="F458">
        <f t="shared" si="30"/>
        <v>133036500</v>
      </c>
      <c r="G458">
        <v>31</v>
      </c>
      <c r="H458" s="16">
        <v>4291.5</v>
      </c>
      <c r="I458" s="15">
        <v>44211</v>
      </c>
      <c r="J458" s="15" t="str">
        <f t="shared" si="31"/>
        <v>2021</v>
      </c>
      <c r="K458">
        <v>1</v>
      </c>
      <c r="L458" t="s">
        <v>73</v>
      </c>
      <c r="M458" t="s">
        <v>74</v>
      </c>
    </row>
    <row r="459" spans="1:13" ht="14.4" hidden="1" x14ac:dyDescent="0.3">
      <c r="A459" t="str">
        <f t="shared" si="28"/>
        <v>G</v>
      </c>
      <c r="C459">
        <f t="shared" si="29"/>
        <v>442079863.93199998</v>
      </c>
      <c r="D459" s="14" t="s">
        <v>71</v>
      </c>
      <c r="E459" t="s">
        <v>72</v>
      </c>
      <c r="F459">
        <f t="shared" si="30"/>
        <v>116785199.99999999</v>
      </c>
      <c r="G459">
        <v>28</v>
      </c>
      <c r="H459" s="16">
        <v>4170.8999999999996</v>
      </c>
      <c r="I459" s="15">
        <v>44242</v>
      </c>
      <c r="J459" s="15" t="str">
        <f t="shared" si="31"/>
        <v>2021</v>
      </c>
      <c r="K459">
        <v>2</v>
      </c>
      <c r="L459" t="s">
        <v>75</v>
      </c>
      <c r="M459" t="s">
        <v>74</v>
      </c>
    </row>
    <row r="460" spans="1:13" ht="14.4" hidden="1" x14ac:dyDescent="0.3">
      <c r="A460" t="str">
        <f t="shared" si="28"/>
        <v>G</v>
      </c>
      <c r="C460">
        <f t="shared" si="29"/>
        <v>548389318.37199986</v>
      </c>
      <c r="D460" s="14" t="s">
        <v>71</v>
      </c>
      <c r="E460" t="s">
        <v>72</v>
      </c>
      <c r="F460">
        <f t="shared" si="30"/>
        <v>144869199.99999997</v>
      </c>
      <c r="G460">
        <v>31</v>
      </c>
      <c r="H460" s="16">
        <v>4673.2</v>
      </c>
      <c r="I460" s="15">
        <v>44270</v>
      </c>
      <c r="J460" s="15" t="str">
        <f t="shared" si="31"/>
        <v>2021</v>
      </c>
      <c r="K460">
        <v>3</v>
      </c>
      <c r="L460" t="s">
        <v>76</v>
      </c>
      <c r="M460" t="s">
        <v>74</v>
      </c>
    </row>
    <row r="461" spans="1:13" ht="14.4" hidden="1" x14ac:dyDescent="0.3">
      <c r="A461" t="str">
        <f t="shared" si="28"/>
        <v>G</v>
      </c>
      <c r="C461">
        <f t="shared" si="29"/>
        <v>554763191.73000002</v>
      </c>
      <c r="D461" s="14" t="s">
        <v>71</v>
      </c>
      <c r="E461" t="s">
        <v>72</v>
      </c>
      <c r="F461">
        <f t="shared" si="30"/>
        <v>146553000</v>
      </c>
      <c r="G461">
        <v>30</v>
      </c>
      <c r="H461" s="16">
        <v>4885.1000000000004</v>
      </c>
      <c r="I461" s="15">
        <v>44301</v>
      </c>
      <c r="J461" s="15" t="str">
        <f t="shared" si="31"/>
        <v>2021</v>
      </c>
      <c r="K461">
        <v>4</v>
      </c>
      <c r="L461" t="s">
        <v>77</v>
      </c>
      <c r="M461" t="s">
        <v>74</v>
      </c>
    </row>
    <row r="462" spans="1:13" ht="14.4" hidden="1" x14ac:dyDescent="0.3">
      <c r="A462" t="str">
        <f t="shared" si="28"/>
        <v>G</v>
      </c>
      <c r="C462">
        <f t="shared" si="29"/>
        <v>611428508.18400002</v>
      </c>
      <c r="D462" s="14" t="s">
        <v>71</v>
      </c>
      <c r="E462" t="s">
        <v>72</v>
      </c>
      <c r="F462">
        <f t="shared" si="30"/>
        <v>161522400</v>
      </c>
      <c r="G462">
        <v>31</v>
      </c>
      <c r="H462" s="16">
        <v>5210.3999999999996</v>
      </c>
      <c r="I462" s="15">
        <v>44331</v>
      </c>
      <c r="J462" s="15" t="str">
        <f t="shared" si="31"/>
        <v>2021</v>
      </c>
      <c r="K462">
        <v>5</v>
      </c>
      <c r="L462" t="s">
        <v>78</v>
      </c>
      <c r="M462" t="s">
        <v>74</v>
      </c>
    </row>
    <row r="463" spans="1:13" ht="14.4" hidden="1" x14ac:dyDescent="0.3">
      <c r="A463" t="str">
        <f t="shared" si="28"/>
        <v>D</v>
      </c>
      <c r="C463">
        <f t="shared" si="29"/>
        <v>277222230.10400009</v>
      </c>
      <c r="D463" s="14" t="s">
        <v>71</v>
      </c>
      <c r="E463" t="s">
        <v>72</v>
      </c>
      <c r="F463">
        <f t="shared" si="30"/>
        <v>73234400.000000015</v>
      </c>
      <c r="G463">
        <f>_xlfn.DAYS(I464,I463)</f>
        <v>31</v>
      </c>
      <c r="H463">
        <v>2362.4</v>
      </c>
      <c r="I463" s="15">
        <v>30331</v>
      </c>
      <c r="J463" s="15" t="str">
        <f t="shared" si="31"/>
        <v>1983</v>
      </c>
      <c r="K463">
        <v>1</v>
      </c>
      <c r="L463" t="s">
        <v>73</v>
      </c>
      <c r="M463" t="s">
        <v>86</v>
      </c>
    </row>
    <row r="464" spans="1:13" ht="14.4" hidden="1" x14ac:dyDescent="0.3">
      <c r="A464" t="str">
        <f t="shared" si="28"/>
        <v>D</v>
      </c>
      <c r="C464">
        <f t="shared" si="29"/>
        <v>267310512.56</v>
      </c>
      <c r="D464" s="14" t="s">
        <v>71</v>
      </c>
      <c r="E464" t="s">
        <v>72</v>
      </c>
      <c r="F464">
        <f t="shared" si="30"/>
        <v>70616000</v>
      </c>
      <c r="G464">
        <v>28</v>
      </c>
      <c r="H464">
        <v>2522</v>
      </c>
      <c r="I464" s="15">
        <v>30362</v>
      </c>
      <c r="J464" s="15" t="str">
        <f t="shared" si="31"/>
        <v>1983</v>
      </c>
      <c r="K464">
        <v>2</v>
      </c>
      <c r="L464" t="s">
        <v>75</v>
      </c>
      <c r="M464" t="s">
        <v>86</v>
      </c>
    </row>
    <row r="465" spans="1:13" ht="14.4" hidden="1" x14ac:dyDescent="0.3">
      <c r="A465" t="str">
        <f t="shared" si="28"/>
        <v>D</v>
      </c>
      <c r="C465">
        <f t="shared" si="29"/>
        <v>295810107.36800003</v>
      </c>
      <c r="D465" s="14" t="s">
        <v>71</v>
      </c>
      <c r="E465" t="s">
        <v>72</v>
      </c>
      <c r="F465">
        <f t="shared" si="30"/>
        <v>78144800</v>
      </c>
      <c r="G465">
        <v>31</v>
      </c>
      <c r="H465">
        <v>2520.8000000000002</v>
      </c>
      <c r="I465" s="15">
        <v>30390</v>
      </c>
      <c r="J465" s="15" t="str">
        <f t="shared" si="31"/>
        <v>1983</v>
      </c>
      <c r="K465">
        <v>3</v>
      </c>
      <c r="L465" t="s">
        <v>76</v>
      </c>
      <c r="M465" t="s">
        <v>86</v>
      </c>
    </row>
    <row r="466" spans="1:13" ht="14.4" hidden="1" x14ac:dyDescent="0.3">
      <c r="A466" t="str">
        <f t="shared" si="28"/>
        <v>D</v>
      </c>
      <c r="C466">
        <f t="shared" si="29"/>
        <v>235051248.54000005</v>
      </c>
      <c r="D466" s="14" t="s">
        <v>71</v>
      </c>
      <c r="E466" t="s">
        <v>72</v>
      </c>
      <c r="F466">
        <f t="shared" si="30"/>
        <v>62094000.000000007</v>
      </c>
      <c r="G466">
        <v>30</v>
      </c>
      <c r="H466">
        <v>2069.8000000000002</v>
      </c>
      <c r="I466" s="15">
        <v>30421</v>
      </c>
      <c r="J466" s="15" t="str">
        <f t="shared" si="31"/>
        <v>1983</v>
      </c>
      <c r="K466">
        <v>4</v>
      </c>
      <c r="L466" t="s">
        <v>77</v>
      </c>
      <c r="M466" t="s">
        <v>86</v>
      </c>
    </row>
    <row r="467" spans="1:13" ht="14.4" hidden="1" x14ac:dyDescent="0.3">
      <c r="A467" t="str">
        <f t="shared" si="28"/>
        <v>D</v>
      </c>
      <c r="C467">
        <f t="shared" si="29"/>
        <v>149911699.52500001</v>
      </c>
      <c r="D467" s="14" t="s">
        <v>71</v>
      </c>
      <c r="E467" t="s">
        <v>72</v>
      </c>
      <c r="F467">
        <f t="shared" si="30"/>
        <v>39602500</v>
      </c>
      <c r="G467">
        <v>31</v>
      </c>
      <c r="H467">
        <v>1277.5</v>
      </c>
      <c r="I467" s="15">
        <v>30451</v>
      </c>
      <c r="J467" s="15" t="str">
        <f t="shared" si="31"/>
        <v>1983</v>
      </c>
      <c r="K467">
        <v>5</v>
      </c>
      <c r="L467" t="s">
        <v>78</v>
      </c>
      <c r="M467" t="s">
        <v>86</v>
      </c>
    </row>
    <row r="468" spans="1:13" ht="14.4" hidden="1" x14ac:dyDescent="0.3">
      <c r="A468" t="str">
        <f t="shared" si="28"/>
        <v>D</v>
      </c>
      <c r="C468">
        <f t="shared" si="29"/>
        <v>140737758.39000002</v>
      </c>
      <c r="D468" s="14" t="s">
        <v>71</v>
      </c>
      <c r="E468" t="s">
        <v>72</v>
      </c>
      <c r="F468">
        <f t="shared" si="30"/>
        <v>37179000</v>
      </c>
      <c r="G468">
        <v>30</v>
      </c>
      <c r="H468">
        <v>1239.3</v>
      </c>
      <c r="I468" s="15">
        <v>30482</v>
      </c>
      <c r="J468" s="15" t="str">
        <f t="shared" si="31"/>
        <v>1983</v>
      </c>
      <c r="K468">
        <v>6</v>
      </c>
      <c r="L468" t="s">
        <v>79</v>
      </c>
      <c r="M468" t="s">
        <v>86</v>
      </c>
    </row>
    <row r="469" spans="1:13" ht="14.4" hidden="1" x14ac:dyDescent="0.3">
      <c r="A469" t="str">
        <f t="shared" si="28"/>
        <v>D</v>
      </c>
      <c r="C469">
        <f t="shared" si="29"/>
        <v>142014198.64200002</v>
      </c>
      <c r="D469" s="14" t="s">
        <v>71</v>
      </c>
      <c r="E469" t="s">
        <v>72</v>
      </c>
      <c r="F469">
        <f t="shared" si="30"/>
        <v>37516200.000000007</v>
      </c>
      <c r="G469">
        <v>31</v>
      </c>
      <c r="H469">
        <v>1210.2</v>
      </c>
      <c r="I469" s="15">
        <v>30512</v>
      </c>
      <c r="J469" s="15" t="str">
        <f t="shared" si="31"/>
        <v>1983</v>
      </c>
      <c r="K469">
        <v>7</v>
      </c>
      <c r="L469" t="s">
        <v>80</v>
      </c>
      <c r="M469" t="s">
        <v>86</v>
      </c>
    </row>
    <row r="470" spans="1:13" ht="14.4" hidden="1" x14ac:dyDescent="0.3">
      <c r="A470" t="str">
        <f t="shared" si="28"/>
        <v>D</v>
      </c>
      <c r="C470">
        <f t="shared" si="29"/>
        <v>187427762.41200003</v>
      </c>
      <c r="D470" s="14" t="s">
        <v>71</v>
      </c>
      <c r="E470" t="s">
        <v>72</v>
      </c>
      <c r="F470">
        <f t="shared" si="30"/>
        <v>49513200.000000007</v>
      </c>
      <c r="G470">
        <v>31</v>
      </c>
      <c r="H470">
        <v>1597.2</v>
      </c>
      <c r="I470" s="15">
        <v>30543</v>
      </c>
      <c r="J470" s="15" t="str">
        <f t="shared" si="31"/>
        <v>1983</v>
      </c>
      <c r="K470">
        <v>8</v>
      </c>
      <c r="L470" t="s">
        <v>81</v>
      </c>
      <c r="M470" t="s">
        <v>86</v>
      </c>
    </row>
    <row r="471" spans="1:13" ht="14.4" hidden="1" x14ac:dyDescent="0.3">
      <c r="A471" t="str">
        <f t="shared" si="28"/>
        <v>D</v>
      </c>
      <c r="C471">
        <f t="shared" si="29"/>
        <v>181393061.79000002</v>
      </c>
      <c r="D471" s="14" t="s">
        <v>71</v>
      </c>
      <c r="E471" t="s">
        <v>72</v>
      </c>
      <c r="F471">
        <f t="shared" si="30"/>
        <v>47919000</v>
      </c>
      <c r="G471">
        <v>30</v>
      </c>
      <c r="H471">
        <v>1597.3</v>
      </c>
      <c r="I471" s="15">
        <v>30574</v>
      </c>
      <c r="J471" s="15" t="str">
        <f t="shared" si="31"/>
        <v>1983</v>
      </c>
      <c r="K471">
        <v>9</v>
      </c>
      <c r="L471" t="s">
        <v>82</v>
      </c>
      <c r="M471" t="s">
        <v>86</v>
      </c>
    </row>
    <row r="472" spans="1:13" ht="14.4" hidden="1" x14ac:dyDescent="0.3">
      <c r="A472" t="str">
        <f t="shared" si="28"/>
        <v>D</v>
      </c>
      <c r="C472">
        <f t="shared" si="29"/>
        <v>163477094.801</v>
      </c>
      <c r="D472" s="14" t="s">
        <v>71</v>
      </c>
      <c r="E472" t="s">
        <v>72</v>
      </c>
      <c r="F472">
        <f t="shared" si="30"/>
        <v>43186100</v>
      </c>
      <c r="G472">
        <v>31</v>
      </c>
      <c r="H472">
        <v>1393.1</v>
      </c>
      <c r="I472" s="15">
        <v>30604</v>
      </c>
      <c r="J472" s="15" t="str">
        <f t="shared" si="31"/>
        <v>1983</v>
      </c>
      <c r="K472">
        <v>10</v>
      </c>
      <c r="L472" t="s">
        <v>83</v>
      </c>
      <c r="M472" t="s">
        <v>86</v>
      </c>
    </row>
    <row r="473" spans="1:13" ht="14.4" hidden="1" x14ac:dyDescent="0.3">
      <c r="A473" t="str">
        <f t="shared" si="28"/>
        <v>D</v>
      </c>
      <c r="C473">
        <f t="shared" si="29"/>
        <v>225137259.75</v>
      </c>
      <c r="D473" s="14" t="s">
        <v>71</v>
      </c>
      <c r="E473" t="s">
        <v>72</v>
      </c>
      <c r="F473">
        <f t="shared" si="30"/>
        <v>59475000</v>
      </c>
      <c r="G473">
        <v>30</v>
      </c>
      <c r="H473">
        <v>1982.5</v>
      </c>
      <c r="I473" s="15">
        <v>30635</v>
      </c>
      <c r="J473" s="15" t="str">
        <f t="shared" si="31"/>
        <v>1983</v>
      </c>
      <c r="K473">
        <v>11</v>
      </c>
      <c r="L473" t="s">
        <v>84</v>
      </c>
      <c r="M473" t="s">
        <v>86</v>
      </c>
    </row>
    <row r="474" spans="1:13" ht="14.4" hidden="1" x14ac:dyDescent="0.3">
      <c r="A474" t="str">
        <f t="shared" si="28"/>
        <v>D</v>
      </c>
      <c r="C474">
        <f t="shared" si="29"/>
        <v>372320814.28799999</v>
      </c>
      <c r="D474" s="14" t="s">
        <v>71</v>
      </c>
      <c r="E474" t="s">
        <v>72</v>
      </c>
      <c r="F474">
        <f t="shared" si="30"/>
        <v>98356800</v>
      </c>
      <c r="G474">
        <v>31</v>
      </c>
      <c r="H474">
        <v>3172.8</v>
      </c>
      <c r="I474" s="15">
        <v>30665</v>
      </c>
      <c r="J474" s="15" t="str">
        <f t="shared" si="31"/>
        <v>1983</v>
      </c>
      <c r="K474">
        <v>12</v>
      </c>
      <c r="L474" t="s">
        <v>85</v>
      </c>
      <c r="M474" t="s">
        <v>86</v>
      </c>
    </row>
    <row r="475" spans="1:13" ht="14.4" hidden="1" x14ac:dyDescent="0.3">
      <c r="A475" t="str">
        <f t="shared" si="28"/>
        <v>D</v>
      </c>
      <c r="C475">
        <f t="shared" si="29"/>
        <v>453607573.005</v>
      </c>
      <c r="D475" s="14" t="s">
        <v>71</v>
      </c>
      <c r="E475" t="s">
        <v>72</v>
      </c>
      <c r="F475">
        <f t="shared" si="30"/>
        <v>119830500</v>
      </c>
      <c r="G475">
        <v>31</v>
      </c>
      <c r="H475">
        <v>3865.5</v>
      </c>
      <c r="I475" s="15">
        <v>30696</v>
      </c>
      <c r="J475" s="15" t="str">
        <f t="shared" si="31"/>
        <v>1984</v>
      </c>
      <c r="K475">
        <v>1</v>
      </c>
      <c r="L475" t="s">
        <v>73</v>
      </c>
      <c r="M475" t="s">
        <v>86</v>
      </c>
    </row>
    <row r="476" spans="1:13" ht="14.4" hidden="1" x14ac:dyDescent="0.3">
      <c r="A476" t="str">
        <f t="shared" si="28"/>
        <v>D</v>
      </c>
      <c r="C476">
        <f t="shared" si="29"/>
        <v>254989760.09200007</v>
      </c>
      <c r="D476" s="14" t="s">
        <v>71</v>
      </c>
      <c r="E476" t="s">
        <v>72</v>
      </c>
      <c r="F476">
        <f t="shared" si="30"/>
        <v>67361200.000000015</v>
      </c>
      <c r="G476">
        <v>29</v>
      </c>
      <c r="H476">
        <v>2322.8000000000002</v>
      </c>
      <c r="I476" s="15">
        <v>30727</v>
      </c>
      <c r="J476" s="15" t="str">
        <f t="shared" si="31"/>
        <v>1984</v>
      </c>
      <c r="K476">
        <v>2</v>
      </c>
      <c r="L476" t="s">
        <v>75</v>
      </c>
      <c r="M476" t="s">
        <v>86</v>
      </c>
    </row>
    <row r="477" spans="1:13" ht="14.4" hidden="1" x14ac:dyDescent="0.3">
      <c r="A477" t="str">
        <f t="shared" si="28"/>
        <v>D</v>
      </c>
      <c r="C477">
        <f t="shared" si="29"/>
        <v>293392744.542</v>
      </c>
      <c r="D477" s="14" t="s">
        <v>71</v>
      </c>
      <c r="E477" t="s">
        <v>72</v>
      </c>
      <c r="F477">
        <f t="shared" si="30"/>
        <v>77506200</v>
      </c>
      <c r="G477">
        <v>31</v>
      </c>
      <c r="H477">
        <v>2500.1999999999998</v>
      </c>
      <c r="I477" s="15">
        <v>30756</v>
      </c>
      <c r="J477" s="15" t="str">
        <f t="shared" si="31"/>
        <v>1984</v>
      </c>
      <c r="K477">
        <v>3</v>
      </c>
      <c r="L477" t="s">
        <v>76</v>
      </c>
      <c r="M477" t="s">
        <v>86</v>
      </c>
    </row>
    <row r="478" spans="1:13" ht="14.4" hidden="1" x14ac:dyDescent="0.3">
      <c r="A478" t="str">
        <f t="shared" si="28"/>
        <v>D</v>
      </c>
      <c r="C478">
        <f t="shared" si="29"/>
        <v>219890681.49000001</v>
      </c>
      <c r="D478" s="14" t="s">
        <v>71</v>
      </c>
      <c r="E478" t="s">
        <v>72</v>
      </c>
      <c r="F478">
        <f t="shared" si="30"/>
        <v>58089000</v>
      </c>
      <c r="G478">
        <v>30</v>
      </c>
      <c r="H478">
        <v>1936.3</v>
      </c>
      <c r="I478" s="15">
        <v>30787</v>
      </c>
      <c r="J478" s="15" t="str">
        <f t="shared" si="31"/>
        <v>1984</v>
      </c>
      <c r="K478">
        <v>4</v>
      </c>
      <c r="L478" t="s">
        <v>77</v>
      </c>
      <c r="M478" t="s">
        <v>86</v>
      </c>
    </row>
    <row r="479" spans="1:13" ht="14.4" hidden="1" x14ac:dyDescent="0.3">
      <c r="A479" t="str">
        <f t="shared" si="28"/>
        <v>D</v>
      </c>
      <c r="C479">
        <f t="shared" si="29"/>
        <v>173745019.426</v>
      </c>
      <c r="D479" s="14" t="s">
        <v>71</v>
      </c>
      <c r="E479" t="s">
        <v>72</v>
      </c>
      <c r="F479">
        <f t="shared" si="30"/>
        <v>45898600</v>
      </c>
      <c r="G479">
        <v>31</v>
      </c>
      <c r="H479">
        <v>1480.6</v>
      </c>
      <c r="I479" s="15">
        <v>30817</v>
      </c>
      <c r="J479" s="15" t="str">
        <f t="shared" si="31"/>
        <v>1984</v>
      </c>
      <c r="K479">
        <v>5</v>
      </c>
      <c r="L479" t="s">
        <v>78</v>
      </c>
      <c r="M479" t="s">
        <v>86</v>
      </c>
    </row>
    <row r="480" spans="1:13" ht="14.4" hidden="1" x14ac:dyDescent="0.3">
      <c r="A480" t="str">
        <f t="shared" si="28"/>
        <v>D</v>
      </c>
      <c r="C480">
        <f t="shared" si="29"/>
        <v>126156359.07000001</v>
      </c>
      <c r="D480" s="14" t="s">
        <v>71</v>
      </c>
      <c r="E480" t="s">
        <v>72</v>
      </c>
      <c r="F480">
        <f t="shared" si="30"/>
        <v>33327000</v>
      </c>
      <c r="G480">
        <v>30</v>
      </c>
      <c r="H480">
        <v>1110.9000000000001</v>
      </c>
      <c r="I480" s="15">
        <v>30848</v>
      </c>
      <c r="J480" s="15" t="str">
        <f t="shared" si="31"/>
        <v>1984</v>
      </c>
      <c r="K480">
        <v>6</v>
      </c>
      <c r="L480" t="s">
        <v>79</v>
      </c>
      <c r="M480" t="s">
        <v>86</v>
      </c>
    </row>
    <row r="481" spans="1:13" ht="14.4" hidden="1" x14ac:dyDescent="0.3">
      <c r="A481" t="str">
        <f t="shared" si="28"/>
        <v>D</v>
      </c>
      <c r="C481">
        <f t="shared" si="29"/>
        <v>131417700.42900001</v>
      </c>
      <c r="D481" s="14" t="s">
        <v>71</v>
      </c>
      <c r="E481" t="s">
        <v>72</v>
      </c>
      <c r="F481">
        <f t="shared" si="30"/>
        <v>34716900</v>
      </c>
      <c r="G481">
        <v>31</v>
      </c>
      <c r="H481">
        <v>1119.9000000000001</v>
      </c>
      <c r="I481" s="15">
        <v>30878</v>
      </c>
      <c r="J481" s="15" t="str">
        <f t="shared" si="31"/>
        <v>1984</v>
      </c>
      <c r="K481">
        <v>7</v>
      </c>
      <c r="L481" t="s">
        <v>80</v>
      </c>
      <c r="M481" t="s">
        <v>86</v>
      </c>
    </row>
    <row r="482" spans="1:13" ht="14.4" hidden="1" x14ac:dyDescent="0.3">
      <c r="A482" t="str">
        <f t="shared" si="28"/>
        <v>D</v>
      </c>
      <c r="C482">
        <f t="shared" si="29"/>
        <v>168640394.04100001</v>
      </c>
      <c r="D482" s="14" t="s">
        <v>71</v>
      </c>
      <c r="E482" t="s">
        <v>72</v>
      </c>
      <c r="F482">
        <f t="shared" si="30"/>
        <v>44550100</v>
      </c>
      <c r="G482">
        <v>31</v>
      </c>
      <c r="H482">
        <v>1437.1</v>
      </c>
      <c r="I482" s="15">
        <v>30909</v>
      </c>
      <c r="J482" s="15" t="str">
        <f t="shared" si="31"/>
        <v>1984</v>
      </c>
      <c r="K482">
        <v>8</v>
      </c>
      <c r="L482" t="s">
        <v>81</v>
      </c>
      <c r="M482" t="s">
        <v>86</v>
      </c>
    </row>
    <row r="483" spans="1:13" ht="14.4" hidden="1" x14ac:dyDescent="0.3">
      <c r="A483" t="str">
        <f t="shared" si="28"/>
        <v>D</v>
      </c>
      <c r="C483">
        <f t="shared" si="29"/>
        <v>142577467.65000001</v>
      </c>
      <c r="D483" s="14" t="s">
        <v>71</v>
      </c>
      <c r="E483" t="s">
        <v>72</v>
      </c>
      <c r="F483">
        <f t="shared" si="30"/>
        <v>37665000</v>
      </c>
      <c r="G483">
        <v>30</v>
      </c>
      <c r="H483">
        <v>1255.5</v>
      </c>
      <c r="I483" s="15">
        <v>30940</v>
      </c>
      <c r="J483" s="15" t="str">
        <f t="shared" si="31"/>
        <v>1984</v>
      </c>
      <c r="K483">
        <v>9</v>
      </c>
      <c r="L483" t="s">
        <v>82</v>
      </c>
      <c r="M483" t="s">
        <v>86</v>
      </c>
    </row>
    <row r="484" spans="1:13" ht="14.4" hidden="1" x14ac:dyDescent="0.3">
      <c r="A484" t="str">
        <f t="shared" si="28"/>
        <v>D</v>
      </c>
      <c r="C484">
        <f t="shared" si="29"/>
        <v>147846379.829</v>
      </c>
      <c r="D484" s="14" t="s">
        <v>71</v>
      </c>
      <c r="E484" t="s">
        <v>72</v>
      </c>
      <c r="F484">
        <f t="shared" si="30"/>
        <v>39056900</v>
      </c>
      <c r="G484">
        <v>31</v>
      </c>
      <c r="H484">
        <v>1259.9000000000001</v>
      </c>
      <c r="I484" s="15">
        <v>30970</v>
      </c>
      <c r="J484" s="15" t="str">
        <f t="shared" si="31"/>
        <v>1984</v>
      </c>
      <c r="K484">
        <v>10</v>
      </c>
      <c r="L484" t="s">
        <v>83</v>
      </c>
      <c r="M484" t="s">
        <v>86</v>
      </c>
    </row>
    <row r="485" spans="1:13" ht="14.4" hidden="1" x14ac:dyDescent="0.3">
      <c r="A485" t="str">
        <f t="shared" si="28"/>
        <v>D</v>
      </c>
      <c r="C485">
        <f t="shared" si="29"/>
        <v>221139866.79000002</v>
      </c>
      <c r="D485" s="14" t="s">
        <v>71</v>
      </c>
      <c r="E485" t="s">
        <v>72</v>
      </c>
      <c r="F485">
        <f t="shared" si="30"/>
        <v>58419000</v>
      </c>
      <c r="G485">
        <v>30</v>
      </c>
      <c r="H485">
        <v>1947.3</v>
      </c>
      <c r="I485" s="15">
        <v>31001</v>
      </c>
      <c r="J485" s="15" t="str">
        <f t="shared" si="31"/>
        <v>1984</v>
      </c>
      <c r="K485">
        <v>11</v>
      </c>
      <c r="L485" t="s">
        <v>84</v>
      </c>
      <c r="M485" t="s">
        <v>86</v>
      </c>
    </row>
    <row r="486" spans="1:13" ht="14.4" hidden="1" x14ac:dyDescent="0.3">
      <c r="A486" t="str">
        <f t="shared" si="28"/>
        <v>D</v>
      </c>
      <c r="C486">
        <f t="shared" si="29"/>
        <v>258364453.10700002</v>
      </c>
      <c r="D486" s="14" t="s">
        <v>71</v>
      </c>
      <c r="E486" t="s">
        <v>72</v>
      </c>
      <c r="F486">
        <f t="shared" si="30"/>
        <v>68252700</v>
      </c>
      <c r="G486">
        <v>31</v>
      </c>
      <c r="H486">
        <v>2201.6999999999998</v>
      </c>
      <c r="I486" s="15">
        <v>31031</v>
      </c>
      <c r="J486" s="15" t="str">
        <f t="shared" si="31"/>
        <v>1984</v>
      </c>
      <c r="K486">
        <v>12</v>
      </c>
      <c r="L486" t="s">
        <v>85</v>
      </c>
      <c r="M486" t="s">
        <v>86</v>
      </c>
    </row>
    <row r="487" spans="1:13" ht="14.4" hidden="1" x14ac:dyDescent="0.3">
      <c r="A487" t="str">
        <f t="shared" si="28"/>
        <v>D</v>
      </c>
      <c r="C487">
        <f t="shared" si="29"/>
        <v>344732367.667</v>
      </c>
      <c r="D487" s="14" t="s">
        <v>71</v>
      </c>
      <c r="E487" t="s">
        <v>72</v>
      </c>
      <c r="F487">
        <f t="shared" si="30"/>
        <v>91068700</v>
      </c>
      <c r="G487">
        <v>31</v>
      </c>
      <c r="H487">
        <v>2937.7</v>
      </c>
      <c r="I487" s="15">
        <v>31062</v>
      </c>
      <c r="J487" s="15" t="str">
        <f t="shared" si="31"/>
        <v>1985</v>
      </c>
      <c r="K487">
        <v>1</v>
      </c>
      <c r="L487" t="s">
        <v>73</v>
      </c>
      <c r="M487" t="s">
        <v>86</v>
      </c>
    </row>
    <row r="488" spans="1:13" ht="14.4" hidden="1" x14ac:dyDescent="0.3">
      <c r="A488" t="str">
        <f t="shared" si="28"/>
        <v>D</v>
      </c>
      <c r="C488">
        <f t="shared" si="29"/>
        <v>272037732.56800002</v>
      </c>
      <c r="D488" s="14" t="s">
        <v>71</v>
      </c>
      <c r="E488" t="s">
        <v>72</v>
      </c>
      <c r="F488">
        <f t="shared" si="30"/>
        <v>71864800</v>
      </c>
      <c r="G488">
        <v>28</v>
      </c>
      <c r="H488">
        <v>2566.6</v>
      </c>
      <c r="I488" s="15">
        <v>31093</v>
      </c>
      <c r="J488" s="15" t="str">
        <f t="shared" si="31"/>
        <v>1985</v>
      </c>
      <c r="K488">
        <v>2</v>
      </c>
      <c r="L488" t="s">
        <v>75</v>
      </c>
      <c r="M488" t="s">
        <v>86</v>
      </c>
    </row>
    <row r="489" spans="1:13" ht="14.4" hidden="1" x14ac:dyDescent="0.3">
      <c r="A489" t="str">
        <f t="shared" si="28"/>
        <v>D</v>
      </c>
      <c r="C489">
        <f t="shared" si="29"/>
        <v>254808817.49400008</v>
      </c>
      <c r="D489" s="14" t="s">
        <v>71</v>
      </c>
      <c r="E489" t="s">
        <v>72</v>
      </c>
      <c r="F489">
        <f t="shared" si="30"/>
        <v>67313400.000000015</v>
      </c>
      <c r="G489">
        <v>31</v>
      </c>
      <c r="H489">
        <v>2171.4</v>
      </c>
      <c r="I489" s="15">
        <v>31121</v>
      </c>
      <c r="J489" s="15" t="str">
        <f t="shared" si="31"/>
        <v>1985</v>
      </c>
      <c r="K489">
        <v>3</v>
      </c>
      <c r="L489" t="s">
        <v>76</v>
      </c>
      <c r="M489" t="s">
        <v>86</v>
      </c>
    </row>
    <row r="490" spans="1:13" ht="14.4" hidden="1" x14ac:dyDescent="0.3">
      <c r="A490" t="str">
        <f t="shared" si="28"/>
        <v>D</v>
      </c>
      <c r="C490">
        <f t="shared" si="29"/>
        <v>179258090.55000001</v>
      </c>
      <c r="D490" s="14" t="s">
        <v>71</v>
      </c>
      <c r="E490" t="s">
        <v>72</v>
      </c>
      <c r="F490">
        <f t="shared" si="30"/>
        <v>47355000</v>
      </c>
      <c r="G490">
        <v>30</v>
      </c>
      <c r="H490">
        <v>1578.5</v>
      </c>
      <c r="I490" s="15">
        <v>31152</v>
      </c>
      <c r="J490" s="15" t="str">
        <f t="shared" si="31"/>
        <v>1985</v>
      </c>
      <c r="K490">
        <v>4</v>
      </c>
      <c r="L490" t="s">
        <v>77</v>
      </c>
      <c r="M490" t="s">
        <v>86</v>
      </c>
    </row>
    <row r="491" spans="1:13" ht="14.4" hidden="1" x14ac:dyDescent="0.3">
      <c r="A491" t="str">
        <f t="shared" si="28"/>
        <v>D</v>
      </c>
      <c r="C491">
        <f t="shared" si="29"/>
        <v>145992286.01100001</v>
      </c>
      <c r="D491" s="14" t="s">
        <v>71</v>
      </c>
      <c r="E491" t="s">
        <v>72</v>
      </c>
      <c r="F491">
        <f t="shared" si="30"/>
        <v>38567100</v>
      </c>
      <c r="G491">
        <v>31</v>
      </c>
      <c r="H491">
        <v>1244.0999999999999</v>
      </c>
      <c r="I491" s="15">
        <v>31182</v>
      </c>
      <c r="J491" s="15" t="str">
        <f t="shared" si="31"/>
        <v>1985</v>
      </c>
      <c r="K491">
        <v>5</v>
      </c>
      <c r="L491" t="s">
        <v>78</v>
      </c>
      <c r="M491" t="s">
        <v>86</v>
      </c>
    </row>
    <row r="492" spans="1:13" ht="14.4" hidden="1" x14ac:dyDescent="0.3">
      <c r="A492" t="str">
        <f t="shared" si="28"/>
        <v>D</v>
      </c>
      <c r="C492">
        <f t="shared" si="29"/>
        <v>133004165.76000001</v>
      </c>
      <c r="D492" s="14" t="s">
        <v>71</v>
      </c>
      <c r="E492" t="s">
        <v>72</v>
      </c>
      <c r="F492">
        <f t="shared" si="30"/>
        <v>35136000</v>
      </c>
      <c r="G492">
        <v>30</v>
      </c>
      <c r="H492">
        <v>1171.2</v>
      </c>
      <c r="I492" s="15">
        <v>31213</v>
      </c>
      <c r="J492" s="15" t="str">
        <f t="shared" si="31"/>
        <v>1985</v>
      </c>
      <c r="K492">
        <v>6</v>
      </c>
      <c r="L492" t="s">
        <v>79</v>
      </c>
      <c r="M492" t="s">
        <v>86</v>
      </c>
    </row>
    <row r="493" spans="1:13" ht="14.4" hidden="1" x14ac:dyDescent="0.3">
      <c r="A493" t="str">
        <f t="shared" si="28"/>
        <v>D</v>
      </c>
      <c r="C493">
        <f t="shared" si="29"/>
        <v>150592316.24299997</v>
      </c>
      <c r="D493" s="14" t="s">
        <v>71</v>
      </c>
      <c r="E493" t="s">
        <v>72</v>
      </c>
      <c r="F493">
        <f t="shared" si="30"/>
        <v>39782299.999999993</v>
      </c>
      <c r="G493">
        <v>31</v>
      </c>
      <c r="H493">
        <v>1283.3</v>
      </c>
      <c r="I493" s="15">
        <v>31243</v>
      </c>
      <c r="J493" s="15" t="str">
        <f t="shared" si="31"/>
        <v>1985</v>
      </c>
      <c r="K493">
        <v>7</v>
      </c>
      <c r="L493" t="s">
        <v>80</v>
      </c>
      <c r="M493" t="s">
        <v>86</v>
      </c>
    </row>
    <row r="494" spans="1:13" ht="14.4" hidden="1" x14ac:dyDescent="0.3">
      <c r="A494" t="str">
        <f t="shared" si="28"/>
        <v>D</v>
      </c>
      <c r="C494">
        <f t="shared" si="29"/>
        <v>194808933.37100002</v>
      </c>
      <c r="D494" s="14" t="s">
        <v>71</v>
      </c>
      <c r="E494" t="s">
        <v>72</v>
      </c>
      <c r="F494">
        <f t="shared" si="30"/>
        <v>51463100</v>
      </c>
      <c r="G494">
        <v>31</v>
      </c>
      <c r="H494">
        <v>1660.1</v>
      </c>
      <c r="I494" s="15">
        <v>31274</v>
      </c>
      <c r="J494" s="15" t="str">
        <f t="shared" si="31"/>
        <v>1985</v>
      </c>
      <c r="K494">
        <v>8</v>
      </c>
      <c r="L494" t="s">
        <v>81</v>
      </c>
      <c r="M494" t="s">
        <v>86</v>
      </c>
    </row>
    <row r="495" spans="1:13" ht="14.4" hidden="1" x14ac:dyDescent="0.3">
      <c r="A495" t="str">
        <f t="shared" si="28"/>
        <v>D</v>
      </c>
      <c r="C495">
        <f t="shared" si="29"/>
        <v>159044001.15000001</v>
      </c>
      <c r="D495" s="14" t="s">
        <v>71</v>
      </c>
      <c r="E495" t="s">
        <v>72</v>
      </c>
      <c r="F495">
        <f t="shared" si="30"/>
        <v>42015000</v>
      </c>
      <c r="G495">
        <v>30</v>
      </c>
      <c r="H495">
        <v>1400.5</v>
      </c>
      <c r="I495" s="15">
        <v>31305</v>
      </c>
      <c r="J495" s="15" t="str">
        <f t="shared" si="31"/>
        <v>1985</v>
      </c>
      <c r="K495">
        <v>9</v>
      </c>
      <c r="L495" t="s">
        <v>82</v>
      </c>
      <c r="M495" t="s">
        <v>86</v>
      </c>
    </row>
    <row r="496" spans="1:13" ht="14.4" hidden="1" x14ac:dyDescent="0.3">
      <c r="A496" t="str">
        <f t="shared" si="28"/>
        <v>D</v>
      </c>
      <c r="C496">
        <f t="shared" si="29"/>
        <v>189716042.75700003</v>
      </c>
      <c r="D496" s="14" t="s">
        <v>71</v>
      </c>
      <c r="E496" t="s">
        <v>72</v>
      </c>
      <c r="F496">
        <f t="shared" si="30"/>
        <v>50117700.000000007</v>
      </c>
      <c r="G496">
        <v>31</v>
      </c>
      <c r="H496">
        <v>1616.7</v>
      </c>
      <c r="I496" s="15">
        <v>31335</v>
      </c>
      <c r="J496" s="15" t="str">
        <f t="shared" si="31"/>
        <v>1985</v>
      </c>
      <c r="K496">
        <v>10</v>
      </c>
      <c r="L496" t="s">
        <v>83</v>
      </c>
      <c r="M496" t="s">
        <v>86</v>
      </c>
    </row>
    <row r="497" spans="1:13" ht="14.4" hidden="1" x14ac:dyDescent="0.3">
      <c r="A497" t="str">
        <f t="shared" si="28"/>
        <v>D</v>
      </c>
      <c r="C497">
        <f t="shared" si="29"/>
        <v>199631167.17000002</v>
      </c>
      <c r="D497" s="14" t="s">
        <v>71</v>
      </c>
      <c r="E497" t="s">
        <v>72</v>
      </c>
      <c r="F497">
        <f t="shared" si="30"/>
        <v>52737000</v>
      </c>
      <c r="G497">
        <v>30</v>
      </c>
      <c r="H497">
        <v>1757.9</v>
      </c>
      <c r="I497" s="15">
        <v>31366</v>
      </c>
      <c r="J497" s="15" t="str">
        <f t="shared" si="31"/>
        <v>1985</v>
      </c>
      <c r="K497">
        <v>11</v>
      </c>
      <c r="L497" t="s">
        <v>84</v>
      </c>
      <c r="M497" t="s">
        <v>86</v>
      </c>
    </row>
    <row r="498" spans="1:13" ht="14.4" hidden="1" x14ac:dyDescent="0.3">
      <c r="A498" t="str">
        <f t="shared" si="28"/>
        <v>D</v>
      </c>
      <c r="C498">
        <f t="shared" si="29"/>
        <v>307357122.03200001</v>
      </c>
      <c r="D498" s="14" t="s">
        <v>71</v>
      </c>
      <c r="E498" t="s">
        <v>72</v>
      </c>
      <c r="F498">
        <f t="shared" si="30"/>
        <v>81195200</v>
      </c>
      <c r="G498">
        <v>31</v>
      </c>
      <c r="H498">
        <v>2619.1999999999998</v>
      </c>
      <c r="I498" s="15">
        <v>31396</v>
      </c>
      <c r="J498" s="15" t="str">
        <f t="shared" si="31"/>
        <v>1985</v>
      </c>
      <c r="K498">
        <v>12</v>
      </c>
      <c r="L498" t="s">
        <v>85</v>
      </c>
      <c r="M498" t="s">
        <v>86</v>
      </c>
    </row>
    <row r="499" spans="1:13" ht="14.4" hidden="1" x14ac:dyDescent="0.3">
      <c r="A499" t="str">
        <f t="shared" si="28"/>
        <v>D</v>
      </c>
      <c r="C499">
        <f t="shared" si="29"/>
        <v>319936796.54400009</v>
      </c>
      <c r="D499" s="14" t="s">
        <v>71</v>
      </c>
      <c r="E499" t="s">
        <v>72</v>
      </c>
      <c r="F499">
        <f t="shared" si="30"/>
        <v>84518400.000000015</v>
      </c>
      <c r="G499">
        <v>31</v>
      </c>
      <c r="H499">
        <v>2726.4</v>
      </c>
      <c r="I499" s="15">
        <v>31427</v>
      </c>
      <c r="J499" s="15" t="str">
        <f t="shared" si="31"/>
        <v>1986</v>
      </c>
      <c r="K499">
        <v>1</v>
      </c>
      <c r="L499" t="s">
        <v>73</v>
      </c>
      <c r="M499" t="s">
        <v>86</v>
      </c>
    </row>
    <row r="500" spans="1:13" ht="14.4" hidden="1" x14ac:dyDescent="0.3">
      <c r="A500" t="str">
        <f t="shared" si="28"/>
        <v>D</v>
      </c>
      <c r="C500">
        <f t="shared" si="29"/>
        <v>281386181.10400009</v>
      </c>
      <c r="D500" s="14" t="s">
        <v>71</v>
      </c>
      <c r="E500" t="s">
        <v>72</v>
      </c>
      <c r="F500">
        <f t="shared" si="30"/>
        <v>74334400.000000015</v>
      </c>
      <c r="G500">
        <v>28</v>
      </c>
      <c r="H500">
        <v>2654.8</v>
      </c>
      <c r="I500" s="15">
        <v>31458</v>
      </c>
      <c r="J500" s="15" t="str">
        <f t="shared" si="31"/>
        <v>1986</v>
      </c>
      <c r="K500">
        <v>2</v>
      </c>
      <c r="L500" t="s">
        <v>75</v>
      </c>
      <c r="M500" t="s">
        <v>86</v>
      </c>
    </row>
    <row r="501" spans="1:13" ht="14.4" hidden="1" x14ac:dyDescent="0.3">
      <c r="A501" t="str">
        <f t="shared" si="28"/>
        <v>D</v>
      </c>
      <c r="C501">
        <f t="shared" si="29"/>
        <v>274323741.667</v>
      </c>
      <c r="D501" s="14" t="s">
        <v>71</v>
      </c>
      <c r="E501" t="s">
        <v>72</v>
      </c>
      <c r="F501">
        <f t="shared" si="30"/>
        <v>72468700</v>
      </c>
      <c r="G501">
        <v>31</v>
      </c>
      <c r="H501">
        <v>2337.6999999999998</v>
      </c>
      <c r="I501" s="15">
        <v>31486</v>
      </c>
      <c r="J501" s="15" t="str">
        <f t="shared" si="31"/>
        <v>1986</v>
      </c>
      <c r="K501">
        <v>3</v>
      </c>
      <c r="L501" t="s">
        <v>76</v>
      </c>
      <c r="M501" t="s">
        <v>86</v>
      </c>
    </row>
    <row r="502" spans="1:13" ht="14.4" hidden="1" x14ac:dyDescent="0.3">
      <c r="A502" t="str">
        <f t="shared" si="28"/>
        <v>D</v>
      </c>
      <c r="C502">
        <f t="shared" si="29"/>
        <v>200335253.43000001</v>
      </c>
      <c r="D502" s="14" t="s">
        <v>71</v>
      </c>
      <c r="E502" t="s">
        <v>72</v>
      </c>
      <c r="F502">
        <f t="shared" si="30"/>
        <v>52923000</v>
      </c>
      <c r="G502">
        <v>30</v>
      </c>
      <c r="H502">
        <v>1764.1</v>
      </c>
      <c r="I502" s="15">
        <v>31517</v>
      </c>
      <c r="J502" s="15" t="str">
        <f t="shared" si="31"/>
        <v>1986</v>
      </c>
      <c r="K502">
        <v>4</v>
      </c>
      <c r="L502" t="s">
        <v>77</v>
      </c>
      <c r="M502" t="s">
        <v>86</v>
      </c>
    </row>
    <row r="503" spans="1:13" ht="14.4" hidden="1" x14ac:dyDescent="0.3">
      <c r="A503" t="str">
        <f t="shared" si="28"/>
        <v>D</v>
      </c>
      <c r="C503">
        <f t="shared" si="29"/>
        <v>166422522.32200003</v>
      </c>
      <c r="D503" s="14" t="s">
        <v>71</v>
      </c>
      <c r="E503" t="s">
        <v>72</v>
      </c>
      <c r="F503">
        <f t="shared" si="30"/>
        <v>43964200.000000007</v>
      </c>
      <c r="G503">
        <v>31</v>
      </c>
      <c r="H503">
        <v>1418.2</v>
      </c>
      <c r="I503" s="15">
        <v>31547</v>
      </c>
      <c r="J503" s="15" t="str">
        <f t="shared" si="31"/>
        <v>1986</v>
      </c>
      <c r="K503">
        <v>5</v>
      </c>
      <c r="L503" t="s">
        <v>78</v>
      </c>
      <c r="M503" t="s">
        <v>86</v>
      </c>
    </row>
    <row r="504" spans="1:13" ht="14.4" hidden="1" x14ac:dyDescent="0.3">
      <c r="A504" t="str">
        <f t="shared" si="28"/>
        <v>D</v>
      </c>
      <c r="C504">
        <f t="shared" si="29"/>
        <v>176191908.45000002</v>
      </c>
      <c r="D504" s="14" t="s">
        <v>71</v>
      </c>
      <c r="E504" t="s">
        <v>72</v>
      </c>
      <c r="F504">
        <f t="shared" si="30"/>
        <v>46545000</v>
      </c>
      <c r="G504">
        <v>30</v>
      </c>
      <c r="H504">
        <v>1551.5</v>
      </c>
      <c r="I504" s="15">
        <v>31578</v>
      </c>
      <c r="J504" s="15" t="str">
        <f t="shared" si="31"/>
        <v>1986</v>
      </c>
      <c r="K504">
        <v>6</v>
      </c>
      <c r="L504" t="s">
        <v>79</v>
      </c>
      <c r="M504" t="s">
        <v>86</v>
      </c>
    </row>
    <row r="505" spans="1:13" ht="14.4" hidden="1" x14ac:dyDescent="0.3">
      <c r="A505" t="str">
        <f t="shared" si="28"/>
        <v>D</v>
      </c>
      <c r="C505">
        <f t="shared" si="29"/>
        <v>167666408.04799998</v>
      </c>
      <c r="D505" s="14" t="s">
        <v>71</v>
      </c>
      <c r="E505" t="s">
        <v>72</v>
      </c>
      <c r="F505">
        <f t="shared" si="30"/>
        <v>44292799.999999993</v>
      </c>
      <c r="G505">
        <v>31</v>
      </c>
      <c r="H505">
        <v>1428.8</v>
      </c>
      <c r="I505" s="15">
        <v>31608</v>
      </c>
      <c r="J505" s="15" t="str">
        <f t="shared" si="31"/>
        <v>1986</v>
      </c>
      <c r="K505">
        <v>7</v>
      </c>
      <c r="L505" t="s">
        <v>80</v>
      </c>
      <c r="M505" t="s">
        <v>86</v>
      </c>
    </row>
    <row r="506" spans="1:13" ht="14.4" hidden="1" x14ac:dyDescent="0.3">
      <c r="A506" t="str">
        <f t="shared" si="28"/>
        <v>D</v>
      </c>
      <c r="C506">
        <f t="shared" si="29"/>
        <v>192931370.01100001</v>
      </c>
      <c r="D506" s="14" t="s">
        <v>71</v>
      </c>
      <c r="E506" t="s">
        <v>72</v>
      </c>
      <c r="F506">
        <f t="shared" si="30"/>
        <v>50967100</v>
      </c>
      <c r="G506">
        <v>31</v>
      </c>
      <c r="H506">
        <v>1644.1</v>
      </c>
      <c r="I506" s="15">
        <v>31639</v>
      </c>
      <c r="J506" s="15" t="str">
        <f t="shared" si="31"/>
        <v>1986</v>
      </c>
      <c r="K506">
        <v>8</v>
      </c>
      <c r="L506" t="s">
        <v>81</v>
      </c>
      <c r="M506" t="s">
        <v>86</v>
      </c>
    </row>
    <row r="507" spans="1:13" ht="14.4" hidden="1" x14ac:dyDescent="0.3">
      <c r="A507" t="str">
        <f t="shared" si="28"/>
        <v>D</v>
      </c>
      <c r="C507">
        <f t="shared" si="29"/>
        <v>172001459.58000001</v>
      </c>
      <c r="D507" s="14" t="s">
        <v>71</v>
      </c>
      <c r="E507" t="s">
        <v>72</v>
      </c>
      <c r="F507">
        <f t="shared" si="30"/>
        <v>45438000</v>
      </c>
      <c r="G507">
        <v>30</v>
      </c>
      <c r="H507">
        <v>1514.6</v>
      </c>
      <c r="I507" s="15">
        <v>31670</v>
      </c>
      <c r="J507" s="15" t="str">
        <f t="shared" si="31"/>
        <v>1986</v>
      </c>
      <c r="K507">
        <v>9</v>
      </c>
      <c r="L507" t="s">
        <v>82</v>
      </c>
      <c r="M507" t="s">
        <v>86</v>
      </c>
    </row>
    <row r="508" spans="1:13" ht="14.4" hidden="1" x14ac:dyDescent="0.3">
      <c r="A508" t="str">
        <f t="shared" si="28"/>
        <v>D</v>
      </c>
      <c r="C508">
        <f t="shared" si="29"/>
        <v>251100629.85800001</v>
      </c>
      <c r="D508" s="14" t="s">
        <v>71</v>
      </c>
      <c r="E508" t="s">
        <v>72</v>
      </c>
      <c r="F508">
        <f t="shared" si="30"/>
        <v>66333800</v>
      </c>
      <c r="G508">
        <v>31</v>
      </c>
      <c r="H508">
        <v>2139.8000000000002</v>
      </c>
      <c r="I508" s="15">
        <v>31700</v>
      </c>
      <c r="J508" s="15" t="str">
        <f t="shared" si="31"/>
        <v>1986</v>
      </c>
      <c r="K508">
        <v>10</v>
      </c>
      <c r="L508" t="s">
        <v>83</v>
      </c>
      <c r="M508" t="s">
        <v>86</v>
      </c>
    </row>
    <row r="509" spans="1:13" ht="14.4" hidden="1" x14ac:dyDescent="0.3">
      <c r="A509" t="str">
        <f t="shared" si="28"/>
        <v>D</v>
      </c>
      <c r="C509">
        <f t="shared" si="29"/>
        <v>211169096.85000002</v>
      </c>
      <c r="D509" s="14" t="s">
        <v>71</v>
      </c>
      <c r="E509" t="s">
        <v>72</v>
      </c>
      <c r="F509">
        <f t="shared" si="30"/>
        <v>55785000</v>
      </c>
      <c r="G509">
        <v>30</v>
      </c>
      <c r="H509">
        <v>1859.5</v>
      </c>
      <c r="I509" s="15">
        <v>31731</v>
      </c>
      <c r="J509" s="15" t="str">
        <f t="shared" si="31"/>
        <v>1986</v>
      </c>
      <c r="K509">
        <v>11</v>
      </c>
      <c r="L509" t="s">
        <v>84</v>
      </c>
      <c r="M509" t="s">
        <v>86</v>
      </c>
    </row>
    <row r="510" spans="1:13" ht="14.4" hidden="1" x14ac:dyDescent="0.3">
      <c r="A510" t="str">
        <f t="shared" si="28"/>
        <v>D</v>
      </c>
      <c r="C510">
        <f t="shared" si="29"/>
        <v>342174187.58900005</v>
      </c>
      <c r="D510" s="14" t="s">
        <v>71</v>
      </c>
      <c r="E510" t="s">
        <v>72</v>
      </c>
      <c r="F510">
        <f t="shared" si="30"/>
        <v>90392900.000000015</v>
      </c>
      <c r="G510">
        <v>31</v>
      </c>
      <c r="H510">
        <v>2915.9</v>
      </c>
      <c r="I510" s="15">
        <v>31761</v>
      </c>
      <c r="J510" s="15" t="str">
        <f t="shared" si="31"/>
        <v>1986</v>
      </c>
      <c r="K510">
        <v>12</v>
      </c>
      <c r="L510" t="s">
        <v>85</v>
      </c>
      <c r="M510" t="s">
        <v>86</v>
      </c>
    </row>
    <row r="511" spans="1:13" ht="14.4" hidden="1" x14ac:dyDescent="0.3">
      <c r="A511" t="str">
        <f t="shared" si="28"/>
        <v>D</v>
      </c>
      <c r="C511">
        <f t="shared" si="29"/>
        <v>337374666.25</v>
      </c>
      <c r="D511" s="14" t="s">
        <v>71</v>
      </c>
      <c r="E511" t="s">
        <v>72</v>
      </c>
      <c r="F511">
        <f t="shared" si="30"/>
        <v>89125000</v>
      </c>
      <c r="G511">
        <v>31</v>
      </c>
      <c r="H511">
        <v>2875</v>
      </c>
      <c r="I511" s="15">
        <v>31792</v>
      </c>
      <c r="J511" s="15" t="str">
        <f t="shared" si="31"/>
        <v>1987</v>
      </c>
      <c r="K511">
        <v>1</v>
      </c>
      <c r="L511" t="s">
        <v>73</v>
      </c>
      <c r="M511" t="s">
        <v>86</v>
      </c>
    </row>
    <row r="512" spans="1:13" ht="14.4" hidden="1" x14ac:dyDescent="0.3">
      <c r="A512" t="str">
        <f t="shared" si="28"/>
        <v>D</v>
      </c>
      <c r="C512">
        <f t="shared" si="29"/>
        <v>304969285.40400004</v>
      </c>
      <c r="D512" s="14" t="s">
        <v>71</v>
      </c>
      <c r="E512" t="s">
        <v>72</v>
      </c>
      <c r="F512">
        <f t="shared" si="30"/>
        <v>80564400.000000015</v>
      </c>
      <c r="G512">
        <v>28</v>
      </c>
      <c r="H512">
        <v>2877.3</v>
      </c>
      <c r="I512" s="15">
        <v>31823</v>
      </c>
      <c r="J512" s="15" t="str">
        <f t="shared" si="31"/>
        <v>1987</v>
      </c>
      <c r="K512">
        <v>2</v>
      </c>
      <c r="L512" t="s">
        <v>75</v>
      </c>
      <c r="M512" t="s">
        <v>86</v>
      </c>
    </row>
    <row r="513" spans="1:13" ht="14.4" hidden="1" x14ac:dyDescent="0.3">
      <c r="A513" t="str">
        <f t="shared" si="28"/>
        <v>D</v>
      </c>
      <c r="C513">
        <f t="shared" si="29"/>
        <v>288757509.99700004</v>
      </c>
      <c r="D513" s="14" t="s">
        <v>71</v>
      </c>
      <c r="E513" t="s">
        <v>72</v>
      </c>
      <c r="F513">
        <f t="shared" si="30"/>
        <v>76281700</v>
      </c>
      <c r="G513">
        <v>31</v>
      </c>
      <c r="H513">
        <v>2460.6999999999998</v>
      </c>
      <c r="I513" s="15">
        <v>31851</v>
      </c>
      <c r="J513" s="15" t="str">
        <f t="shared" si="31"/>
        <v>1987</v>
      </c>
      <c r="K513">
        <v>3</v>
      </c>
      <c r="L513" t="s">
        <v>76</v>
      </c>
      <c r="M513" t="s">
        <v>86</v>
      </c>
    </row>
    <row r="514" spans="1:13" ht="14.4" hidden="1" x14ac:dyDescent="0.3">
      <c r="A514" t="str">
        <f t="shared" ref="A514:A577" si="32">IF(M514="GASOLINE","G",IF(M514="PROPANE","CNG",IF(M514="DIESEL","D", "OUTRO")))</f>
        <v>D</v>
      </c>
      <c r="C514">
        <f t="shared" ref="C514:C577" si="33">3.78541*F514</f>
        <v>202220387.61000001</v>
      </c>
      <c r="D514" s="14" t="s">
        <v>71</v>
      </c>
      <c r="E514" t="s">
        <v>72</v>
      </c>
      <c r="F514">
        <f t="shared" ref="F514:F577" si="34">G514*H514*1000</f>
        <v>53421000</v>
      </c>
      <c r="G514">
        <v>30</v>
      </c>
      <c r="H514">
        <v>1780.7</v>
      </c>
      <c r="I514" s="15">
        <v>31882</v>
      </c>
      <c r="J514" s="15" t="str">
        <f t="shared" ref="J514:J577" si="35">TEXT(I514,"aaaa")</f>
        <v>1987</v>
      </c>
      <c r="K514">
        <v>4</v>
      </c>
      <c r="L514" t="s">
        <v>77</v>
      </c>
      <c r="M514" t="s">
        <v>86</v>
      </c>
    </row>
    <row r="515" spans="1:13" ht="14.4" hidden="1" x14ac:dyDescent="0.3">
      <c r="A515" t="str">
        <f t="shared" si="32"/>
        <v>D</v>
      </c>
      <c r="C515">
        <f t="shared" si="33"/>
        <v>193647191.04200003</v>
      </c>
      <c r="D515" s="14" t="s">
        <v>71</v>
      </c>
      <c r="E515" t="s">
        <v>72</v>
      </c>
      <c r="F515">
        <f t="shared" si="34"/>
        <v>51156200.000000007</v>
      </c>
      <c r="G515">
        <v>31</v>
      </c>
      <c r="H515">
        <v>1650.2</v>
      </c>
      <c r="I515" s="15">
        <v>31912</v>
      </c>
      <c r="J515" s="15" t="str">
        <f t="shared" si="35"/>
        <v>1987</v>
      </c>
      <c r="K515">
        <v>5</v>
      </c>
      <c r="L515" t="s">
        <v>78</v>
      </c>
      <c r="M515" t="s">
        <v>86</v>
      </c>
    </row>
    <row r="516" spans="1:13" ht="14.4" hidden="1" x14ac:dyDescent="0.3">
      <c r="A516" t="str">
        <f t="shared" si="32"/>
        <v>D</v>
      </c>
      <c r="C516">
        <f t="shared" si="33"/>
        <v>106192106.73</v>
      </c>
      <c r="D516" s="14" t="s">
        <v>71</v>
      </c>
      <c r="E516" t="s">
        <v>72</v>
      </c>
      <c r="F516">
        <f t="shared" si="34"/>
        <v>28053000</v>
      </c>
      <c r="G516">
        <v>30</v>
      </c>
      <c r="H516">
        <v>935.1</v>
      </c>
      <c r="I516" s="15">
        <v>31943</v>
      </c>
      <c r="J516" s="15" t="str">
        <f t="shared" si="35"/>
        <v>1987</v>
      </c>
      <c r="K516">
        <v>6</v>
      </c>
      <c r="L516" t="s">
        <v>79</v>
      </c>
      <c r="M516" t="s">
        <v>86</v>
      </c>
    </row>
    <row r="517" spans="1:13" ht="14.4" hidden="1" x14ac:dyDescent="0.3">
      <c r="A517" t="str">
        <f t="shared" si="32"/>
        <v>D</v>
      </c>
      <c r="C517">
        <f t="shared" si="33"/>
        <v>196369657.914</v>
      </c>
      <c r="D517" s="14" t="s">
        <v>71</v>
      </c>
      <c r="E517" t="s">
        <v>72</v>
      </c>
      <c r="F517">
        <f t="shared" si="34"/>
        <v>51875400</v>
      </c>
      <c r="G517">
        <v>31</v>
      </c>
      <c r="H517">
        <v>1673.4</v>
      </c>
      <c r="I517" s="15">
        <v>31973</v>
      </c>
      <c r="J517" s="15" t="str">
        <f t="shared" si="35"/>
        <v>1987</v>
      </c>
      <c r="K517">
        <v>7</v>
      </c>
      <c r="L517" t="s">
        <v>80</v>
      </c>
      <c r="M517" t="s">
        <v>86</v>
      </c>
    </row>
    <row r="518" spans="1:13" ht="14.4" hidden="1" x14ac:dyDescent="0.3">
      <c r="A518" t="str">
        <f t="shared" si="32"/>
        <v>D</v>
      </c>
      <c r="C518">
        <f t="shared" si="33"/>
        <v>157527565.90400001</v>
      </c>
      <c r="D518" s="14" t="s">
        <v>71</v>
      </c>
      <c r="E518" t="s">
        <v>72</v>
      </c>
      <c r="F518">
        <f t="shared" si="34"/>
        <v>41614400</v>
      </c>
      <c r="G518">
        <v>31</v>
      </c>
      <c r="H518">
        <v>1342.4</v>
      </c>
      <c r="I518" s="15">
        <v>32004</v>
      </c>
      <c r="J518" s="15" t="str">
        <f t="shared" si="35"/>
        <v>1987</v>
      </c>
      <c r="K518">
        <v>8</v>
      </c>
      <c r="L518" t="s">
        <v>81</v>
      </c>
      <c r="M518" t="s">
        <v>86</v>
      </c>
    </row>
    <row r="519" spans="1:13" ht="14.4" hidden="1" x14ac:dyDescent="0.3">
      <c r="A519" t="str">
        <f t="shared" si="32"/>
        <v>D</v>
      </c>
      <c r="C519">
        <f t="shared" si="33"/>
        <v>168333397.29000002</v>
      </c>
      <c r="D519" s="14" t="s">
        <v>71</v>
      </c>
      <c r="E519" t="s">
        <v>72</v>
      </c>
      <c r="F519">
        <f t="shared" si="34"/>
        <v>44469000</v>
      </c>
      <c r="G519">
        <v>30</v>
      </c>
      <c r="H519">
        <v>1482.3</v>
      </c>
      <c r="I519" s="15">
        <v>32035</v>
      </c>
      <c r="J519" s="15" t="str">
        <f t="shared" si="35"/>
        <v>1987</v>
      </c>
      <c r="K519">
        <v>9</v>
      </c>
      <c r="L519" t="s">
        <v>82</v>
      </c>
      <c r="M519" t="s">
        <v>86</v>
      </c>
    </row>
    <row r="520" spans="1:13" ht="14.4" hidden="1" x14ac:dyDescent="0.3">
      <c r="A520" t="str">
        <f t="shared" si="32"/>
        <v>D</v>
      </c>
      <c r="C520">
        <f t="shared" si="33"/>
        <v>221282576.74700004</v>
      </c>
      <c r="D520" s="14" t="s">
        <v>71</v>
      </c>
      <c r="E520" t="s">
        <v>72</v>
      </c>
      <c r="F520">
        <f t="shared" si="34"/>
        <v>58456700.000000007</v>
      </c>
      <c r="G520">
        <v>31</v>
      </c>
      <c r="H520">
        <v>1885.7</v>
      </c>
      <c r="I520" s="15">
        <v>32065</v>
      </c>
      <c r="J520" s="15" t="str">
        <f t="shared" si="35"/>
        <v>1987</v>
      </c>
      <c r="K520">
        <v>10</v>
      </c>
      <c r="L520" t="s">
        <v>83</v>
      </c>
      <c r="M520" t="s">
        <v>86</v>
      </c>
    </row>
    <row r="521" spans="1:13" ht="14.4" hidden="1" x14ac:dyDescent="0.3">
      <c r="A521" t="str">
        <f t="shared" si="32"/>
        <v>D</v>
      </c>
      <c r="C521">
        <f t="shared" si="33"/>
        <v>236572983.35999998</v>
      </c>
      <c r="D521" s="14" t="s">
        <v>71</v>
      </c>
      <c r="E521" t="s">
        <v>72</v>
      </c>
      <c r="F521">
        <f t="shared" si="34"/>
        <v>62495999.999999993</v>
      </c>
      <c r="G521">
        <v>30</v>
      </c>
      <c r="H521">
        <v>2083.1999999999998</v>
      </c>
      <c r="I521" s="15">
        <v>32096</v>
      </c>
      <c r="J521" s="15" t="str">
        <f t="shared" si="35"/>
        <v>1987</v>
      </c>
      <c r="K521">
        <v>11</v>
      </c>
      <c r="L521" t="s">
        <v>84</v>
      </c>
      <c r="M521" t="s">
        <v>86</v>
      </c>
    </row>
    <row r="522" spans="1:13" ht="14.4" hidden="1" x14ac:dyDescent="0.3">
      <c r="A522" t="str">
        <f t="shared" si="32"/>
        <v>D</v>
      </c>
      <c r="C522">
        <f t="shared" si="33"/>
        <v>316475039.0990001</v>
      </c>
      <c r="D522" s="14" t="s">
        <v>71</v>
      </c>
      <c r="E522" t="s">
        <v>72</v>
      </c>
      <c r="F522">
        <f t="shared" si="34"/>
        <v>83603900.000000015</v>
      </c>
      <c r="G522">
        <v>31</v>
      </c>
      <c r="H522">
        <v>2696.9</v>
      </c>
      <c r="I522" s="15">
        <v>32126</v>
      </c>
      <c r="J522" s="15" t="str">
        <f t="shared" si="35"/>
        <v>1987</v>
      </c>
      <c r="K522">
        <v>12</v>
      </c>
      <c r="L522" t="s">
        <v>85</v>
      </c>
      <c r="M522" t="s">
        <v>86</v>
      </c>
    </row>
    <row r="523" spans="1:13" ht="14.4" hidden="1" x14ac:dyDescent="0.3">
      <c r="A523" t="str">
        <f t="shared" si="32"/>
        <v>D</v>
      </c>
      <c r="C523">
        <f t="shared" si="33"/>
        <v>413063939.19999999</v>
      </c>
      <c r="D523" s="14" t="s">
        <v>71</v>
      </c>
      <c r="E523" t="s">
        <v>72</v>
      </c>
      <c r="F523">
        <f t="shared" si="34"/>
        <v>109120000</v>
      </c>
      <c r="G523">
        <v>31</v>
      </c>
      <c r="H523">
        <v>3520</v>
      </c>
      <c r="I523" s="15">
        <v>32157</v>
      </c>
      <c r="J523" s="15" t="str">
        <f t="shared" si="35"/>
        <v>1988</v>
      </c>
      <c r="K523">
        <v>1</v>
      </c>
      <c r="L523" t="s">
        <v>73</v>
      </c>
      <c r="M523" t="s">
        <v>86</v>
      </c>
    </row>
    <row r="524" spans="1:13" ht="14.4" hidden="1" x14ac:dyDescent="0.3">
      <c r="A524" t="str">
        <f t="shared" si="32"/>
        <v>D</v>
      </c>
      <c r="C524">
        <f t="shared" si="33"/>
        <v>309636695.93400002</v>
      </c>
      <c r="D524" s="14" t="s">
        <v>71</v>
      </c>
      <c r="E524" t="s">
        <v>72</v>
      </c>
      <c r="F524">
        <f t="shared" si="34"/>
        <v>81797400</v>
      </c>
      <c r="G524">
        <v>29</v>
      </c>
      <c r="H524">
        <v>2820.6</v>
      </c>
      <c r="I524" s="15">
        <v>32188</v>
      </c>
      <c r="J524" s="15" t="str">
        <f t="shared" si="35"/>
        <v>1988</v>
      </c>
      <c r="K524">
        <v>2</v>
      </c>
      <c r="L524" t="s">
        <v>75</v>
      </c>
      <c r="M524" t="s">
        <v>86</v>
      </c>
    </row>
    <row r="525" spans="1:13" ht="14.4" hidden="1" x14ac:dyDescent="0.3">
      <c r="A525" t="str">
        <f t="shared" si="32"/>
        <v>D</v>
      </c>
      <c r="C525">
        <f t="shared" si="33"/>
        <v>304587716.07599998</v>
      </c>
      <c r="D525" s="14" t="s">
        <v>71</v>
      </c>
      <c r="E525" t="s">
        <v>72</v>
      </c>
      <c r="F525">
        <f t="shared" si="34"/>
        <v>80463599.999999985</v>
      </c>
      <c r="G525">
        <v>31</v>
      </c>
      <c r="H525">
        <v>2595.6</v>
      </c>
      <c r="I525" s="15">
        <v>32217</v>
      </c>
      <c r="J525" s="15" t="str">
        <f t="shared" si="35"/>
        <v>1988</v>
      </c>
      <c r="K525">
        <v>3</v>
      </c>
      <c r="L525" t="s">
        <v>76</v>
      </c>
      <c r="M525" t="s">
        <v>86</v>
      </c>
    </row>
    <row r="526" spans="1:13" ht="14.4" hidden="1" x14ac:dyDescent="0.3">
      <c r="A526" t="str">
        <f t="shared" si="32"/>
        <v>D</v>
      </c>
      <c r="C526">
        <f t="shared" si="33"/>
        <v>215382258.18000001</v>
      </c>
      <c r="D526" s="14" t="s">
        <v>71</v>
      </c>
      <c r="E526" t="s">
        <v>72</v>
      </c>
      <c r="F526">
        <f t="shared" si="34"/>
        <v>56898000</v>
      </c>
      <c r="G526">
        <v>30</v>
      </c>
      <c r="H526">
        <v>1896.6</v>
      </c>
      <c r="I526" s="15">
        <v>32248</v>
      </c>
      <c r="J526" s="15" t="str">
        <f t="shared" si="35"/>
        <v>1988</v>
      </c>
      <c r="K526">
        <v>4</v>
      </c>
      <c r="L526" t="s">
        <v>77</v>
      </c>
      <c r="M526" t="s">
        <v>86</v>
      </c>
    </row>
    <row r="527" spans="1:13" ht="14.4" hidden="1" x14ac:dyDescent="0.3">
      <c r="A527" t="str">
        <f t="shared" si="32"/>
        <v>D</v>
      </c>
      <c r="C527">
        <f t="shared" si="33"/>
        <v>182381810.88200003</v>
      </c>
      <c r="D527" s="14" t="s">
        <v>71</v>
      </c>
      <c r="E527" t="s">
        <v>72</v>
      </c>
      <c r="F527">
        <f t="shared" si="34"/>
        <v>48180200.000000007</v>
      </c>
      <c r="G527">
        <v>31</v>
      </c>
      <c r="H527">
        <v>1554.2</v>
      </c>
      <c r="I527" s="15">
        <v>32278</v>
      </c>
      <c r="J527" s="15" t="str">
        <f t="shared" si="35"/>
        <v>1988</v>
      </c>
      <c r="K527">
        <v>5</v>
      </c>
      <c r="L527" t="s">
        <v>78</v>
      </c>
      <c r="M527" t="s">
        <v>86</v>
      </c>
    </row>
    <row r="528" spans="1:13" ht="14.4" hidden="1" x14ac:dyDescent="0.3">
      <c r="A528" t="str">
        <f t="shared" si="32"/>
        <v>D</v>
      </c>
      <c r="C528">
        <f t="shared" si="33"/>
        <v>190273633.65000001</v>
      </c>
      <c r="D528" s="14" t="s">
        <v>71</v>
      </c>
      <c r="E528" t="s">
        <v>72</v>
      </c>
      <c r="F528">
        <f t="shared" si="34"/>
        <v>50265000</v>
      </c>
      <c r="G528">
        <v>30</v>
      </c>
      <c r="H528">
        <v>1675.5</v>
      </c>
      <c r="I528" s="15">
        <v>32309</v>
      </c>
      <c r="J528" s="15" t="str">
        <f t="shared" si="35"/>
        <v>1988</v>
      </c>
      <c r="K528">
        <v>6</v>
      </c>
      <c r="L528" t="s">
        <v>79</v>
      </c>
      <c r="M528" t="s">
        <v>86</v>
      </c>
    </row>
    <row r="529" spans="1:13" ht="14.4" hidden="1" x14ac:dyDescent="0.3">
      <c r="A529" t="str">
        <f t="shared" si="32"/>
        <v>D</v>
      </c>
      <c r="C529">
        <f t="shared" si="33"/>
        <v>209383518.95299998</v>
      </c>
      <c r="D529" s="14" t="s">
        <v>71</v>
      </c>
      <c r="E529" t="s">
        <v>72</v>
      </c>
      <c r="F529">
        <f t="shared" si="34"/>
        <v>55313299.999999993</v>
      </c>
      <c r="G529">
        <v>31</v>
      </c>
      <c r="H529">
        <v>1784.3</v>
      </c>
      <c r="I529" s="15">
        <v>32339</v>
      </c>
      <c r="J529" s="15" t="str">
        <f t="shared" si="35"/>
        <v>1988</v>
      </c>
      <c r="K529">
        <v>7</v>
      </c>
      <c r="L529" t="s">
        <v>80</v>
      </c>
      <c r="M529" t="s">
        <v>86</v>
      </c>
    </row>
    <row r="530" spans="1:13" ht="14.4" hidden="1" x14ac:dyDescent="0.3">
      <c r="A530" t="str">
        <f t="shared" si="32"/>
        <v>D</v>
      </c>
      <c r="C530">
        <f t="shared" si="33"/>
        <v>198833959.824</v>
      </c>
      <c r="D530" s="14" t="s">
        <v>71</v>
      </c>
      <c r="E530" t="s">
        <v>72</v>
      </c>
      <c r="F530">
        <f t="shared" si="34"/>
        <v>52526400</v>
      </c>
      <c r="G530">
        <v>31</v>
      </c>
      <c r="H530">
        <v>1694.4</v>
      </c>
      <c r="I530" s="15">
        <v>32370</v>
      </c>
      <c r="J530" s="15" t="str">
        <f t="shared" si="35"/>
        <v>1988</v>
      </c>
      <c r="K530">
        <v>8</v>
      </c>
      <c r="L530" t="s">
        <v>81</v>
      </c>
      <c r="M530" t="s">
        <v>86</v>
      </c>
    </row>
    <row r="531" spans="1:13" ht="14.4" hidden="1" x14ac:dyDescent="0.3">
      <c r="A531" t="str">
        <f t="shared" si="32"/>
        <v>D</v>
      </c>
      <c r="C531">
        <f t="shared" si="33"/>
        <v>156295793.49000001</v>
      </c>
      <c r="D531" s="14" t="s">
        <v>71</v>
      </c>
      <c r="E531" t="s">
        <v>72</v>
      </c>
      <c r="F531">
        <f t="shared" si="34"/>
        <v>41289000</v>
      </c>
      <c r="G531">
        <v>30</v>
      </c>
      <c r="H531">
        <v>1376.3</v>
      </c>
      <c r="I531" s="15">
        <v>32401</v>
      </c>
      <c r="J531" s="15" t="str">
        <f t="shared" si="35"/>
        <v>1988</v>
      </c>
      <c r="K531">
        <v>9</v>
      </c>
      <c r="L531" t="s">
        <v>82</v>
      </c>
      <c r="M531" t="s">
        <v>86</v>
      </c>
    </row>
    <row r="532" spans="1:13" ht="14.4" hidden="1" x14ac:dyDescent="0.3">
      <c r="A532" t="str">
        <f t="shared" si="32"/>
        <v>D</v>
      </c>
      <c r="C532">
        <f t="shared" si="33"/>
        <v>226645367.09400001</v>
      </c>
      <c r="D532" s="14" t="s">
        <v>71</v>
      </c>
      <c r="E532" t="s">
        <v>72</v>
      </c>
      <c r="F532">
        <f t="shared" si="34"/>
        <v>59873400</v>
      </c>
      <c r="G532">
        <v>31</v>
      </c>
      <c r="H532">
        <v>1931.4</v>
      </c>
      <c r="I532" s="15">
        <v>32431</v>
      </c>
      <c r="J532" s="15" t="str">
        <f t="shared" si="35"/>
        <v>1988</v>
      </c>
      <c r="K532">
        <v>10</v>
      </c>
      <c r="L532" t="s">
        <v>83</v>
      </c>
      <c r="M532" t="s">
        <v>86</v>
      </c>
    </row>
    <row r="533" spans="1:13" ht="14.4" hidden="1" x14ac:dyDescent="0.3">
      <c r="A533" t="str">
        <f t="shared" si="32"/>
        <v>D</v>
      </c>
      <c r="C533">
        <f t="shared" si="33"/>
        <v>272254258.02000004</v>
      </c>
      <c r="D533" s="14" t="s">
        <v>71</v>
      </c>
      <c r="E533" t="s">
        <v>72</v>
      </c>
      <c r="F533">
        <f t="shared" si="34"/>
        <v>71922000</v>
      </c>
      <c r="G533">
        <v>30</v>
      </c>
      <c r="H533">
        <v>2397.4</v>
      </c>
      <c r="I533" s="15">
        <v>32462</v>
      </c>
      <c r="J533" s="15" t="str">
        <f t="shared" si="35"/>
        <v>1988</v>
      </c>
      <c r="K533">
        <v>11</v>
      </c>
      <c r="L533" t="s">
        <v>84</v>
      </c>
      <c r="M533" t="s">
        <v>86</v>
      </c>
    </row>
    <row r="534" spans="1:13" ht="14.4" hidden="1" x14ac:dyDescent="0.3">
      <c r="A534" t="str">
        <f t="shared" si="32"/>
        <v>D</v>
      </c>
      <c r="C534">
        <f t="shared" si="33"/>
        <v>378598916.773</v>
      </c>
      <c r="D534" s="14" t="s">
        <v>71</v>
      </c>
      <c r="E534" t="s">
        <v>72</v>
      </c>
      <c r="F534">
        <f t="shared" si="34"/>
        <v>100015300</v>
      </c>
      <c r="G534">
        <v>31</v>
      </c>
      <c r="H534">
        <v>3226.3</v>
      </c>
      <c r="I534" s="15">
        <v>32492</v>
      </c>
      <c r="J534" s="15" t="str">
        <f t="shared" si="35"/>
        <v>1988</v>
      </c>
      <c r="K534">
        <v>12</v>
      </c>
      <c r="L534" t="s">
        <v>85</v>
      </c>
      <c r="M534" t="s">
        <v>86</v>
      </c>
    </row>
    <row r="535" spans="1:13" ht="14.4" hidden="1" x14ac:dyDescent="0.3">
      <c r="A535" t="str">
        <f t="shared" si="32"/>
        <v>D</v>
      </c>
      <c r="C535">
        <f t="shared" si="33"/>
        <v>325522547.54000002</v>
      </c>
      <c r="D535" s="14" t="s">
        <v>71</v>
      </c>
      <c r="E535" t="s">
        <v>72</v>
      </c>
      <c r="F535">
        <f t="shared" si="34"/>
        <v>85994000</v>
      </c>
      <c r="G535">
        <v>31</v>
      </c>
      <c r="H535">
        <v>2774</v>
      </c>
      <c r="I535" s="15">
        <v>32523</v>
      </c>
      <c r="J535" s="15" t="str">
        <f t="shared" si="35"/>
        <v>1989</v>
      </c>
      <c r="K535">
        <v>1</v>
      </c>
      <c r="L535" t="s">
        <v>73</v>
      </c>
      <c r="M535" t="s">
        <v>86</v>
      </c>
    </row>
    <row r="536" spans="1:13" ht="14.4" hidden="1" x14ac:dyDescent="0.3">
      <c r="A536" t="str">
        <f t="shared" si="32"/>
        <v>D</v>
      </c>
      <c r="C536">
        <f t="shared" si="33"/>
        <v>296521764.44800001</v>
      </c>
      <c r="D536" s="14" t="s">
        <v>71</v>
      </c>
      <c r="E536" t="s">
        <v>72</v>
      </c>
      <c r="F536">
        <f t="shared" si="34"/>
        <v>78332800</v>
      </c>
      <c r="G536">
        <v>28</v>
      </c>
      <c r="H536">
        <v>2797.6</v>
      </c>
      <c r="I536" s="15">
        <v>32554</v>
      </c>
      <c r="J536" s="15" t="str">
        <f t="shared" si="35"/>
        <v>1989</v>
      </c>
      <c r="K536">
        <v>2</v>
      </c>
      <c r="L536" t="s">
        <v>75</v>
      </c>
      <c r="M536" t="s">
        <v>86</v>
      </c>
    </row>
    <row r="537" spans="1:13" ht="14.4" hidden="1" x14ac:dyDescent="0.3">
      <c r="A537" t="str">
        <f t="shared" si="32"/>
        <v>D</v>
      </c>
      <c r="C537">
        <f t="shared" si="33"/>
        <v>329958290.97799999</v>
      </c>
      <c r="D537" s="14" t="s">
        <v>71</v>
      </c>
      <c r="E537" t="s">
        <v>72</v>
      </c>
      <c r="F537">
        <f t="shared" si="34"/>
        <v>87165800</v>
      </c>
      <c r="G537">
        <v>31</v>
      </c>
      <c r="H537">
        <v>2811.8</v>
      </c>
      <c r="I537" s="15">
        <v>32582</v>
      </c>
      <c r="J537" s="15" t="str">
        <f t="shared" si="35"/>
        <v>1989</v>
      </c>
      <c r="K537">
        <v>3</v>
      </c>
      <c r="L537" t="s">
        <v>76</v>
      </c>
      <c r="M537" t="s">
        <v>86</v>
      </c>
    </row>
    <row r="538" spans="1:13" ht="14.4" hidden="1" x14ac:dyDescent="0.3">
      <c r="A538" t="str">
        <f t="shared" si="32"/>
        <v>D</v>
      </c>
      <c r="C538">
        <f t="shared" si="33"/>
        <v>213974085.66</v>
      </c>
      <c r="D538" s="14" t="s">
        <v>71</v>
      </c>
      <c r="E538" t="s">
        <v>72</v>
      </c>
      <c r="F538">
        <f t="shared" si="34"/>
        <v>56526000</v>
      </c>
      <c r="G538">
        <v>30</v>
      </c>
      <c r="H538">
        <v>1884.2</v>
      </c>
      <c r="I538" s="15">
        <v>32613</v>
      </c>
      <c r="J538" s="15" t="str">
        <f t="shared" si="35"/>
        <v>1989</v>
      </c>
      <c r="K538">
        <v>4</v>
      </c>
      <c r="L538" t="s">
        <v>77</v>
      </c>
      <c r="M538" t="s">
        <v>86</v>
      </c>
    </row>
    <row r="539" spans="1:13" ht="14.4" hidden="1" x14ac:dyDescent="0.3">
      <c r="A539" t="str">
        <f t="shared" si="32"/>
        <v>D</v>
      </c>
      <c r="C539">
        <f t="shared" si="33"/>
        <v>181290477.17900002</v>
      </c>
      <c r="D539" s="14" t="s">
        <v>71</v>
      </c>
      <c r="E539" t="s">
        <v>72</v>
      </c>
      <c r="F539">
        <f t="shared" si="34"/>
        <v>47891900</v>
      </c>
      <c r="G539">
        <v>31</v>
      </c>
      <c r="H539">
        <v>1544.9</v>
      </c>
      <c r="I539" s="15">
        <v>32643</v>
      </c>
      <c r="J539" s="15" t="str">
        <f t="shared" si="35"/>
        <v>1989</v>
      </c>
      <c r="K539">
        <v>5</v>
      </c>
      <c r="L539" t="s">
        <v>78</v>
      </c>
      <c r="M539" t="s">
        <v>86</v>
      </c>
    </row>
    <row r="540" spans="1:13" ht="14.4" hidden="1" x14ac:dyDescent="0.3">
      <c r="A540" t="str">
        <f t="shared" si="32"/>
        <v>D</v>
      </c>
      <c r="C540">
        <f t="shared" si="33"/>
        <v>202583786.97</v>
      </c>
      <c r="D540" s="14" t="s">
        <v>71</v>
      </c>
      <c r="E540" t="s">
        <v>72</v>
      </c>
      <c r="F540">
        <f t="shared" si="34"/>
        <v>53517000</v>
      </c>
      <c r="G540">
        <v>30</v>
      </c>
      <c r="H540">
        <v>1783.9</v>
      </c>
      <c r="I540" s="15">
        <v>32674</v>
      </c>
      <c r="J540" s="15" t="str">
        <f t="shared" si="35"/>
        <v>1989</v>
      </c>
      <c r="K540">
        <v>6</v>
      </c>
      <c r="L540" t="s">
        <v>79</v>
      </c>
      <c r="M540" t="s">
        <v>86</v>
      </c>
    </row>
    <row r="541" spans="1:13" ht="14.4" hidden="1" x14ac:dyDescent="0.3">
      <c r="A541" t="str">
        <f t="shared" si="32"/>
        <v>D</v>
      </c>
      <c r="C541">
        <f t="shared" si="33"/>
        <v>159956663.50100002</v>
      </c>
      <c r="D541" s="14" t="s">
        <v>71</v>
      </c>
      <c r="E541" t="s">
        <v>72</v>
      </c>
      <c r="F541">
        <f t="shared" si="34"/>
        <v>42256100</v>
      </c>
      <c r="G541">
        <v>31</v>
      </c>
      <c r="H541">
        <v>1363.1</v>
      </c>
      <c r="I541" s="15">
        <v>32704</v>
      </c>
      <c r="J541" s="15" t="str">
        <f t="shared" si="35"/>
        <v>1989</v>
      </c>
      <c r="K541">
        <v>7</v>
      </c>
      <c r="L541" t="s">
        <v>80</v>
      </c>
      <c r="M541" t="s">
        <v>86</v>
      </c>
    </row>
    <row r="542" spans="1:13" ht="14.4" hidden="1" x14ac:dyDescent="0.3">
      <c r="A542" t="str">
        <f t="shared" si="32"/>
        <v>D</v>
      </c>
      <c r="C542">
        <f t="shared" si="33"/>
        <v>171151635.035</v>
      </c>
      <c r="D542" s="14" t="s">
        <v>71</v>
      </c>
      <c r="E542" t="s">
        <v>72</v>
      </c>
      <c r="F542">
        <f t="shared" si="34"/>
        <v>45213500</v>
      </c>
      <c r="G542">
        <v>31</v>
      </c>
      <c r="H542">
        <v>1458.5</v>
      </c>
      <c r="I542" s="15">
        <v>32735</v>
      </c>
      <c r="J542" s="15" t="str">
        <f t="shared" si="35"/>
        <v>1989</v>
      </c>
      <c r="K542">
        <v>8</v>
      </c>
      <c r="L542" t="s">
        <v>81</v>
      </c>
      <c r="M542" t="s">
        <v>86</v>
      </c>
    </row>
    <row r="543" spans="1:13" ht="14.4" hidden="1" x14ac:dyDescent="0.3">
      <c r="A543" t="str">
        <f t="shared" si="32"/>
        <v>D</v>
      </c>
      <c r="C543">
        <f t="shared" si="33"/>
        <v>189013092.12</v>
      </c>
      <c r="D543" s="14" t="s">
        <v>71</v>
      </c>
      <c r="E543" t="s">
        <v>72</v>
      </c>
      <c r="F543">
        <f t="shared" si="34"/>
        <v>49932000</v>
      </c>
      <c r="G543">
        <v>30</v>
      </c>
      <c r="H543">
        <v>1664.4</v>
      </c>
      <c r="I543" s="15">
        <v>32766</v>
      </c>
      <c r="J543" s="15" t="str">
        <f t="shared" si="35"/>
        <v>1989</v>
      </c>
      <c r="K543">
        <v>9</v>
      </c>
      <c r="L543" t="s">
        <v>82</v>
      </c>
      <c r="M543" t="s">
        <v>86</v>
      </c>
    </row>
    <row r="544" spans="1:13" ht="14.4" hidden="1" x14ac:dyDescent="0.3">
      <c r="A544" t="str">
        <f t="shared" si="32"/>
        <v>D</v>
      </c>
      <c r="C544">
        <f t="shared" si="33"/>
        <v>190138494.51299998</v>
      </c>
      <c r="D544" s="14" t="s">
        <v>71</v>
      </c>
      <c r="E544" t="s">
        <v>72</v>
      </c>
      <c r="F544">
        <f t="shared" si="34"/>
        <v>50229299.999999993</v>
      </c>
      <c r="G544">
        <v>31</v>
      </c>
      <c r="H544">
        <v>1620.3</v>
      </c>
      <c r="I544" s="15">
        <v>32796</v>
      </c>
      <c r="J544" s="15" t="str">
        <f t="shared" si="35"/>
        <v>1989</v>
      </c>
      <c r="K544">
        <v>10</v>
      </c>
      <c r="L544" t="s">
        <v>83</v>
      </c>
      <c r="M544" t="s">
        <v>86</v>
      </c>
    </row>
    <row r="545" spans="1:13" ht="14.4" hidden="1" x14ac:dyDescent="0.3">
      <c r="A545" t="str">
        <f t="shared" si="32"/>
        <v>D</v>
      </c>
      <c r="C545">
        <f t="shared" si="33"/>
        <v>247304620.70999998</v>
      </c>
      <c r="D545" s="14" t="s">
        <v>71</v>
      </c>
      <c r="E545" t="s">
        <v>72</v>
      </c>
      <c r="F545">
        <f t="shared" si="34"/>
        <v>65330999.999999993</v>
      </c>
      <c r="G545">
        <v>30</v>
      </c>
      <c r="H545">
        <v>2177.6999999999998</v>
      </c>
      <c r="I545" s="15">
        <v>32827</v>
      </c>
      <c r="J545" s="15" t="str">
        <f t="shared" si="35"/>
        <v>1989</v>
      </c>
      <c r="K545">
        <v>11</v>
      </c>
      <c r="L545" t="s">
        <v>84</v>
      </c>
      <c r="M545" t="s">
        <v>86</v>
      </c>
    </row>
    <row r="546" spans="1:13" ht="14.4" hidden="1" x14ac:dyDescent="0.3">
      <c r="A546" t="str">
        <f t="shared" si="32"/>
        <v>D</v>
      </c>
      <c r="C546">
        <f t="shared" si="33"/>
        <v>463558658.81300002</v>
      </c>
      <c r="D546" s="14" t="s">
        <v>71</v>
      </c>
      <c r="E546" t="s">
        <v>72</v>
      </c>
      <c r="F546">
        <f t="shared" si="34"/>
        <v>122459300</v>
      </c>
      <c r="G546">
        <v>31</v>
      </c>
      <c r="H546">
        <v>3950.3</v>
      </c>
      <c r="I546" s="15">
        <v>32857</v>
      </c>
      <c r="J546" s="15" t="str">
        <f t="shared" si="35"/>
        <v>1989</v>
      </c>
      <c r="K546">
        <v>12</v>
      </c>
      <c r="L546" t="s">
        <v>85</v>
      </c>
      <c r="M546" t="s">
        <v>86</v>
      </c>
    </row>
    <row r="547" spans="1:13" ht="14.4" hidden="1" x14ac:dyDescent="0.3">
      <c r="A547" t="str">
        <f t="shared" si="32"/>
        <v>D</v>
      </c>
      <c r="C547">
        <f t="shared" si="33"/>
        <v>302522396.38</v>
      </c>
      <c r="D547" s="14" t="s">
        <v>71</v>
      </c>
      <c r="E547" t="s">
        <v>72</v>
      </c>
      <c r="F547">
        <f t="shared" si="34"/>
        <v>79918000</v>
      </c>
      <c r="G547">
        <v>31</v>
      </c>
      <c r="H547">
        <v>2578</v>
      </c>
      <c r="I547" s="15">
        <v>32888</v>
      </c>
      <c r="J547" s="15" t="str">
        <f t="shared" si="35"/>
        <v>1990</v>
      </c>
      <c r="K547">
        <v>1</v>
      </c>
      <c r="L547" t="s">
        <v>73</v>
      </c>
      <c r="M547" t="s">
        <v>86</v>
      </c>
    </row>
    <row r="548" spans="1:13" ht="14.4" hidden="1" x14ac:dyDescent="0.3">
      <c r="A548" t="str">
        <f t="shared" si="32"/>
        <v>D</v>
      </c>
      <c r="C548">
        <f t="shared" si="33"/>
        <v>258809995.86400008</v>
      </c>
      <c r="D548" s="14" t="s">
        <v>71</v>
      </c>
      <c r="E548" t="s">
        <v>72</v>
      </c>
      <c r="F548">
        <f t="shared" si="34"/>
        <v>68370400.000000015</v>
      </c>
      <c r="G548">
        <v>28</v>
      </c>
      <c r="H548">
        <v>2441.8000000000002</v>
      </c>
      <c r="I548" s="15">
        <v>32919</v>
      </c>
      <c r="J548" s="15" t="str">
        <f t="shared" si="35"/>
        <v>1990</v>
      </c>
      <c r="K548">
        <v>2</v>
      </c>
      <c r="L548" t="s">
        <v>75</v>
      </c>
      <c r="M548" t="s">
        <v>86</v>
      </c>
    </row>
    <row r="549" spans="1:13" ht="14.4" hidden="1" x14ac:dyDescent="0.3">
      <c r="A549" t="str">
        <f t="shared" si="32"/>
        <v>D</v>
      </c>
      <c r="C549">
        <f t="shared" si="33"/>
        <v>277409986.44</v>
      </c>
      <c r="D549" s="14" t="s">
        <v>71</v>
      </c>
      <c r="E549" t="s">
        <v>72</v>
      </c>
      <c r="F549">
        <f t="shared" si="34"/>
        <v>73284000</v>
      </c>
      <c r="G549">
        <v>31</v>
      </c>
      <c r="H549">
        <v>2364</v>
      </c>
      <c r="I549" s="15">
        <v>32947</v>
      </c>
      <c r="J549" s="15" t="str">
        <f t="shared" si="35"/>
        <v>1990</v>
      </c>
      <c r="K549">
        <v>3</v>
      </c>
      <c r="L549" t="s">
        <v>76</v>
      </c>
      <c r="M549" t="s">
        <v>86</v>
      </c>
    </row>
    <row r="550" spans="1:13" ht="14.4" hidden="1" x14ac:dyDescent="0.3">
      <c r="A550" t="str">
        <f t="shared" si="32"/>
        <v>D</v>
      </c>
      <c r="C550">
        <f t="shared" si="33"/>
        <v>220390355.61000001</v>
      </c>
      <c r="D550" s="14" t="s">
        <v>71</v>
      </c>
      <c r="E550" t="s">
        <v>72</v>
      </c>
      <c r="F550">
        <f t="shared" si="34"/>
        <v>58221000</v>
      </c>
      <c r="G550">
        <v>30</v>
      </c>
      <c r="H550">
        <v>1940.7</v>
      </c>
      <c r="I550" s="15">
        <v>32978</v>
      </c>
      <c r="J550" s="15" t="str">
        <f t="shared" si="35"/>
        <v>1990</v>
      </c>
      <c r="K550">
        <v>4</v>
      </c>
      <c r="L550" t="s">
        <v>77</v>
      </c>
      <c r="M550" t="s">
        <v>86</v>
      </c>
    </row>
    <row r="551" spans="1:13" ht="14.4" hidden="1" x14ac:dyDescent="0.3">
      <c r="A551" t="str">
        <f t="shared" si="32"/>
        <v>D</v>
      </c>
      <c r="C551">
        <f t="shared" si="33"/>
        <v>187545110.12200004</v>
      </c>
      <c r="D551" s="14" t="s">
        <v>71</v>
      </c>
      <c r="E551" t="s">
        <v>72</v>
      </c>
      <c r="F551">
        <f t="shared" si="34"/>
        <v>49544200.000000007</v>
      </c>
      <c r="G551">
        <v>31</v>
      </c>
      <c r="H551">
        <v>1598.2</v>
      </c>
      <c r="I551" s="15">
        <v>33008</v>
      </c>
      <c r="J551" s="15" t="str">
        <f t="shared" si="35"/>
        <v>1990</v>
      </c>
      <c r="K551">
        <v>5</v>
      </c>
      <c r="L551" t="s">
        <v>78</v>
      </c>
      <c r="M551" t="s">
        <v>86</v>
      </c>
    </row>
    <row r="552" spans="1:13" ht="14.4" hidden="1" x14ac:dyDescent="0.3">
      <c r="A552" t="str">
        <f t="shared" si="32"/>
        <v>D</v>
      </c>
      <c r="C552">
        <f t="shared" si="33"/>
        <v>178962828.56999999</v>
      </c>
      <c r="D552" s="14" t="s">
        <v>71</v>
      </c>
      <c r="E552" t="s">
        <v>72</v>
      </c>
      <c r="F552">
        <f t="shared" si="34"/>
        <v>47277000</v>
      </c>
      <c r="G552">
        <v>30</v>
      </c>
      <c r="H552">
        <v>1575.9</v>
      </c>
      <c r="I552" s="15">
        <v>33039</v>
      </c>
      <c r="J552" s="15" t="str">
        <f t="shared" si="35"/>
        <v>1990</v>
      </c>
      <c r="K552">
        <v>6</v>
      </c>
      <c r="L552" t="s">
        <v>79</v>
      </c>
      <c r="M552" t="s">
        <v>86</v>
      </c>
    </row>
    <row r="553" spans="1:13" ht="14.4" hidden="1" x14ac:dyDescent="0.3">
      <c r="A553" t="str">
        <f t="shared" si="32"/>
        <v>D</v>
      </c>
      <c r="C553">
        <f t="shared" si="33"/>
        <v>202295717.26900002</v>
      </c>
      <c r="D553" s="14" t="s">
        <v>71</v>
      </c>
      <c r="E553" t="s">
        <v>72</v>
      </c>
      <c r="F553">
        <f t="shared" si="34"/>
        <v>53440900</v>
      </c>
      <c r="G553">
        <v>31</v>
      </c>
      <c r="H553">
        <v>1723.9</v>
      </c>
      <c r="I553" s="15">
        <v>33069</v>
      </c>
      <c r="J553" s="15" t="str">
        <f t="shared" si="35"/>
        <v>1990</v>
      </c>
      <c r="K553">
        <v>7</v>
      </c>
      <c r="L553" t="s">
        <v>80</v>
      </c>
      <c r="M553" t="s">
        <v>86</v>
      </c>
    </row>
    <row r="554" spans="1:13" ht="14.4" hidden="1" x14ac:dyDescent="0.3">
      <c r="A554" t="str">
        <f t="shared" si="32"/>
        <v>D</v>
      </c>
      <c r="C554">
        <f t="shared" si="33"/>
        <v>208397798.18900001</v>
      </c>
      <c r="D554" s="14" t="s">
        <v>71</v>
      </c>
      <c r="E554" t="s">
        <v>72</v>
      </c>
      <c r="F554">
        <f t="shared" si="34"/>
        <v>55052900</v>
      </c>
      <c r="G554">
        <v>31</v>
      </c>
      <c r="H554">
        <v>1775.9</v>
      </c>
      <c r="I554" s="15">
        <v>33100</v>
      </c>
      <c r="J554" s="15" t="str">
        <f t="shared" si="35"/>
        <v>1990</v>
      </c>
      <c r="K554">
        <v>8</v>
      </c>
      <c r="L554" t="s">
        <v>81</v>
      </c>
      <c r="M554" t="s">
        <v>86</v>
      </c>
    </row>
    <row r="555" spans="1:13" ht="14.4" hidden="1" x14ac:dyDescent="0.3">
      <c r="A555" t="str">
        <f t="shared" si="32"/>
        <v>D</v>
      </c>
      <c r="C555">
        <f t="shared" si="33"/>
        <v>186174034.62</v>
      </c>
      <c r="D555" s="14" t="s">
        <v>71</v>
      </c>
      <c r="E555" t="s">
        <v>72</v>
      </c>
      <c r="F555">
        <f t="shared" si="34"/>
        <v>49182000</v>
      </c>
      <c r="G555">
        <v>30</v>
      </c>
      <c r="H555">
        <v>1639.4</v>
      </c>
      <c r="I555" s="15">
        <v>33131</v>
      </c>
      <c r="J555" s="15" t="str">
        <f t="shared" si="35"/>
        <v>1990</v>
      </c>
      <c r="K555">
        <v>9</v>
      </c>
      <c r="L555" t="s">
        <v>82</v>
      </c>
      <c r="M555" t="s">
        <v>86</v>
      </c>
    </row>
    <row r="556" spans="1:13" ht="14.4" hidden="1" x14ac:dyDescent="0.3">
      <c r="A556" t="str">
        <f t="shared" si="32"/>
        <v>D</v>
      </c>
      <c r="C556">
        <f t="shared" si="33"/>
        <v>205358492.5</v>
      </c>
      <c r="D556" s="14" t="s">
        <v>71</v>
      </c>
      <c r="E556" t="s">
        <v>72</v>
      </c>
      <c r="F556">
        <f t="shared" si="34"/>
        <v>54250000</v>
      </c>
      <c r="G556">
        <v>31</v>
      </c>
      <c r="H556">
        <v>1750</v>
      </c>
      <c r="I556" s="15">
        <v>33161</v>
      </c>
      <c r="J556" s="15" t="str">
        <f t="shared" si="35"/>
        <v>1990</v>
      </c>
      <c r="K556">
        <v>10</v>
      </c>
      <c r="L556" t="s">
        <v>83</v>
      </c>
      <c r="M556" t="s">
        <v>86</v>
      </c>
    </row>
    <row r="557" spans="1:13" ht="14.4" hidden="1" x14ac:dyDescent="0.3">
      <c r="A557" t="str">
        <f t="shared" si="32"/>
        <v>D</v>
      </c>
      <c r="C557">
        <f t="shared" si="33"/>
        <v>222911438.67000002</v>
      </c>
      <c r="D557" s="14" t="s">
        <v>71</v>
      </c>
      <c r="E557" t="s">
        <v>72</v>
      </c>
      <c r="F557">
        <f t="shared" si="34"/>
        <v>58887000</v>
      </c>
      <c r="G557">
        <v>30</v>
      </c>
      <c r="H557">
        <v>1962.9</v>
      </c>
      <c r="I557" s="15">
        <v>33192</v>
      </c>
      <c r="J557" s="15" t="str">
        <f t="shared" si="35"/>
        <v>1990</v>
      </c>
      <c r="K557">
        <v>11</v>
      </c>
      <c r="L557" t="s">
        <v>84</v>
      </c>
      <c r="M557" t="s">
        <v>86</v>
      </c>
    </row>
    <row r="558" spans="1:13" ht="14.4" hidden="1" x14ac:dyDescent="0.3">
      <c r="A558" t="str">
        <f t="shared" si="32"/>
        <v>D</v>
      </c>
      <c r="C558">
        <f t="shared" si="33"/>
        <v>260382833.71900007</v>
      </c>
      <c r="D558" s="14" t="s">
        <v>71</v>
      </c>
      <c r="E558" t="s">
        <v>72</v>
      </c>
      <c r="F558">
        <f t="shared" si="34"/>
        <v>68785900.000000015</v>
      </c>
      <c r="G558">
        <v>31</v>
      </c>
      <c r="H558">
        <v>2218.9</v>
      </c>
      <c r="I558" s="15">
        <v>33222</v>
      </c>
      <c r="J558" s="15" t="str">
        <f t="shared" si="35"/>
        <v>1990</v>
      </c>
      <c r="K558">
        <v>12</v>
      </c>
      <c r="L558" t="s">
        <v>85</v>
      </c>
      <c r="M558" t="s">
        <v>86</v>
      </c>
    </row>
    <row r="559" spans="1:13" ht="14.4" hidden="1" x14ac:dyDescent="0.3">
      <c r="A559" t="str">
        <f t="shared" si="32"/>
        <v>D</v>
      </c>
      <c r="C559">
        <f t="shared" si="33"/>
        <v>333525661.36199999</v>
      </c>
      <c r="D559" s="14" t="s">
        <v>71</v>
      </c>
      <c r="E559" t="s">
        <v>72</v>
      </c>
      <c r="F559">
        <f t="shared" si="34"/>
        <v>88108200</v>
      </c>
      <c r="G559">
        <v>31</v>
      </c>
      <c r="H559">
        <v>2842.2</v>
      </c>
      <c r="I559" s="15">
        <v>33253</v>
      </c>
      <c r="J559" s="15" t="str">
        <f t="shared" si="35"/>
        <v>1991</v>
      </c>
      <c r="K559">
        <v>1</v>
      </c>
      <c r="L559" t="s">
        <v>73</v>
      </c>
      <c r="M559" t="s">
        <v>86</v>
      </c>
    </row>
    <row r="560" spans="1:13" ht="14.4" hidden="1" x14ac:dyDescent="0.3">
      <c r="A560" t="str">
        <f t="shared" si="32"/>
        <v>D</v>
      </c>
      <c r="C560">
        <f t="shared" si="33"/>
        <v>256944545.81599995</v>
      </c>
      <c r="D560" s="14" t="s">
        <v>71</v>
      </c>
      <c r="E560" t="s">
        <v>72</v>
      </c>
      <c r="F560">
        <f t="shared" si="34"/>
        <v>67877599.999999985</v>
      </c>
      <c r="G560">
        <v>28</v>
      </c>
      <c r="H560">
        <v>2424.1999999999998</v>
      </c>
      <c r="I560" s="15">
        <v>33284</v>
      </c>
      <c r="J560" s="15" t="str">
        <f t="shared" si="35"/>
        <v>1991</v>
      </c>
      <c r="K560">
        <v>2</v>
      </c>
      <c r="L560" t="s">
        <v>75</v>
      </c>
      <c r="M560" t="s">
        <v>86</v>
      </c>
    </row>
    <row r="561" spans="1:13" ht="14.4" hidden="1" x14ac:dyDescent="0.3">
      <c r="A561" t="str">
        <f t="shared" si="32"/>
        <v>D</v>
      </c>
      <c r="C561">
        <f t="shared" si="33"/>
        <v>264666025.13400006</v>
      </c>
      <c r="D561" s="14" t="s">
        <v>71</v>
      </c>
      <c r="E561" t="s">
        <v>72</v>
      </c>
      <c r="F561">
        <f t="shared" si="34"/>
        <v>69917400.000000015</v>
      </c>
      <c r="G561">
        <v>31</v>
      </c>
      <c r="H561">
        <v>2255.4</v>
      </c>
      <c r="I561" s="15">
        <v>33312</v>
      </c>
      <c r="J561" s="15" t="str">
        <f t="shared" si="35"/>
        <v>1991</v>
      </c>
      <c r="K561">
        <v>3</v>
      </c>
      <c r="L561" t="s">
        <v>76</v>
      </c>
      <c r="M561" t="s">
        <v>86</v>
      </c>
    </row>
    <row r="562" spans="1:13" ht="14.4" hidden="1" x14ac:dyDescent="0.3">
      <c r="A562" t="str">
        <f t="shared" si="32"/>
        <v>D</v>
      </c>
      <c r="C562">
        <f t="shared" si="33"/>
        <v>182415122.49000001</v>
      </c>
      <c r="D562" s="14" t="s">
        <v>71</v>
      </c>
      <c r="E562" t="s">
        <v>72</v>
      </c>
      <c r="F562">
        <f t="shared" si="34"/>
        <v>48189000</v>
      </c>
      <c r="G562">
        <v>30</v>
      </c>
      <c r="H562">
        <v>1606.3</v>
      </c>
      <c r="I562" s="15">
        <v>33343</v>
      </c>
      <c r="J562" s="15" t="str">
        <f t="shared" si="35"/>
        <v>1991</v>
      </c>
      <c r="K562">
        <v>4</v>
      </c>
      <c r="L562" t="s">
        <v>77</v>
      </c>
      <c r="M562" t="s">
        <v>86</v>
      </c>
    </row>
    <row r="563" spans="1:13" ht="14.4" hidden="1" x14ac:dyDescent="0.3">
      <c r="A563" t="str">
        <f t="shared" si="32"/>
        <v>D</v>
      </c>
      <c r="C563">
        <f t="shared" si="33"/>
        <v>168487842.01799998</v>
      </c>
      <c r="D563" s="14" t="s">
        <v>71</v>
      </c>
      <c r="E563" t="s">
        <v>72</v>
      </c>
      <c r="F563">
        <f t="shared" si="34"/>
        <v>44509799.999999993</v>
      </c>
      <c r="G563">
        <v>31</v>
      </c>
      <c r="H563">
        <v>1435.8</v>
      </c>
      <c r="I563" s="15">
        <v>33373</v>
      </c>
      <c r="J563" s="15" t="str">
        <f t="shared" si="35"/>
        <v>1991</v>
      </c>
      <c r="K563">
        <v>5</v>
      </c>
      <c r="L563" t="s">
        <v>78</v>
      </c>
      <c r="M563" t="s">
        <v>86</v>
      </c>
    </row>
    <row r="564" spans="1:13" ht="14.4" hidden="1" x14ac:dyDescent="0.3">
      <c r="A564" t="str">
        <f t="shared" si="32"/>
        <v>D</v>
      </c>
      <c r="C564">
        <f t="shared" si="33"/>
        <v>154853552.28</v>
      </c>
      <c r="D564" s="14" t="s">
        <v>71</v>
      </c>
      <c r="E564" t="s">
        <v>72</v>
      </c>
      <c r="F564">
        <f t="shared" si="34"/>
        <v>40908000</v>
      </c>
      <c r="G564">
        <v>30</v>
      </c>
      <c r="H564">
        <v>1363.6</v>
      </c>
      <c r="I564" s="15">
        <v>33404</v>
      </c>
      <c r="J564" s="15" t="str">
        <f t="shared" si="35"/>
        <v>1991</v>
      </c>
      <c r="K564">
        <v>6</v>
      </c>
      <c r="L564" t="s">
        <v>79</v>
      </c>
      <c r="M564" t="s">
        <v>86</v>
      </c>
    </row>
    <row r="565" spans="1:13" ht="14.4" hidden="1" x14ac:dyDescent="0.3">
      <c r="A565" t="str">
        <f t="shared" si="32"/>
        <v>D</v>
      </c>
      <c r="C565">
        <f t="shared" si="33"/>
        <v>145206056.354</v>
      </c>
      <c r="D565" s="14" t="s">
        <v>71</v>
      </c>
      <c r="E565" t="s">
        <v>72</v>
      </c>
      <c r="F565">
        <f t="shared" si="34"/>
        <v>38359400</v>
      </c>
      <c r="G565">
        <v>31</v>
      </c>
      <c r="H565">
        <v>1237.4000000000001</v>
      </c>
      <c r="I565" s="15">
        <v>33434</v>
      </c>
      <c r="J565" s="15" t="str">
        <f t="shared" si="35"/>
        <v>1991</v>
      </c>
      <c r="K565">
        <v>7</v>
      </c>
      <c r="L565" t="s">
        <v>80</v>
      </c>
      <c r="M565" t="s">
        <v>86</v>
      </c>
    </row>
    <row r="566" spans="1:13" ht="14.4" hidden="1" x14ac:dyDescent="0.3">
      <c r="A566" t="str">
        <f t="shared" si="32"/>
        <v>D</v>
      </c>
      <c r="C566">
        <f t="shared" si="33"/>
        <v>145886673.07200003</v>
      </c>
      <c r="D566" s="14" t="s">
        <v>71</v>
      </c>
      <c r="E566" t="s">
        <v>72</v>
      </c>
      <c r="F566">
        <f t="shared" si="34"/>
        <v>38539200.000000007</v>
      </c>
      <c r="G566">
        <v>31</v>
      </c>
      <c r="H566">
        <v>1243.2</v>
      </c>
      <c r="I566" s="15">
        <v>33465</v>
      </c>
      <c r="J566" s="15" t="str">
        <f t="shared" si="35"/>
        <v>1991</v>
      </c>
      <c r="K566">
        <v>8</v>
      </c>
      <c r="L566" t="s">
        <v>81</v>
      </c>
      <c r="M566" t="s">
        <v>86</v>
      </c>
    </row>
    <row r="567" spans="1:13" ht="14.4" hidden="1" x14ac:dyDescent="0.3">
      <c r="A567" t="str">
        <f t="shared" si="32"/>
        <v>D</v>
      </c>
      <c r="C567">
        <f t="shared" si="33"/>
        <v>148902887.76000002</v>
      </c>
      <c r="D567" s="14" t="s">
        <v>71</v>
      </c>
      <c r="E567" t="s">
        <v>72</v>
      </c>
      <c r="F567">
        <f t="shared" si="34"/>
        <v>39336000</v>
      </c>
      <c r="G567">
        <v>30</v>
      </c>
      <c r="H567">
        <v>1311.2</v>
      </c>
      <c r="I567" s="15">
        <v>33496</v>
      </c>
      <c r="J567" s="15" t="str">
        <f t="shared" si="35"/>
        <v>1991</v>
      </c>
      <c r="K567">
        <v>9</v>
      </c>
      <c r="L567" t="s">
        <v>82</v>
      </c>
      <c r="M567" t="s">
        <v>86</v>
      </c>
    </row>
    <row r="568" spans="1:13" ht="14.4" hidden="1" x14ac:dyDescent="0.3">
      <c r="A568" t="str">
        <f t="shared" si="32"/>
        <v>D</v>
      </c>
      <c r="C568">
        <f t="shared" si="33"/>
        <v>198845694.595</v>
      </c>
      <c r="D568" s="14" t="s">
        <v>71</v>
      </c>
      <c r="E568" t="s">
        <v>72</v>
      </c>
      <c r="F568">
        <f t="shared" si="34"/>
        <v>52529500</v>
      </c>
      <c r="G568">
        <v>31</v>
      </c>
      <c r="H568">
        <v>1694.5</v>
      </c>
      <c r="I568" s="15">
        <v>33526</v>
      </c>
      <c r="J568" s="15" t="str">
        <f t="shared" si="35"/>
        <v>1991</v>
      </c>
      <c r="K568">
        <v>10</v>
      </c>
      <c r="L568" t="s">
        <v>83</v>
      </c>
      <c r="M568" t="s">
        <v>86</v>
      </c>
    </row>
    <row r="569" spans="1:13" ht="14.4" hidden="1" x14ac:dyDescent="0.3">
      <c r="A569" t="str">
        <f t="shared" si="32"/>
        <v>D</v>
      </c>
      <c r="C569">
        <f t="shared" si="33"/>
        <v>232496096.79000002</v>
      </c>
      <c r="D569" s="14" t="s">
        <v>71</v>
      </c>
      <c r="E569" t="s">
        <v>72</v>
      </c>
      <c r="F569">
        <f t="shared" si="34"/>
        <v>61419000</v>
      </c>
      <c r="G569">
        <v>30</v>
      </c>
      <c r="H569">
        <v>2047.3</v>
      </c>
      <c r="I569" s="15">
        <v>33557</v>
      </c>
      <c r="J569" s="15" t="str">
        <f t="shared" si="35"/>
        <v>1991</v>
      </c>
      <c r="K569">
        <v>11</v>
      </c>
      <c r="L569" t="s">
        <v>84</v>
      </c>
      <c r="M569" t="s">
        <v>86</v>
      </c>
    </row>
    <row r="570" spans="1:13" ht="14.4" hidden="1" x14ac:dyDescent="0.3">
      <c r="A570" t="str">
        <f t="shared" si="32"/>
        <v>D</v>
      </c>
      <c r="C570">
        <f t="shared" si="33"/>
        <v>268432886.625</v>
      </c>
      <c r="D570" s="14" t="s">
        <v>71</v>
      </c>
      <c r="E570" t="s">
        <v>72</v>
      </c>
      <c r="F570">
        <f t="shared" si="34"/>
        <v>70912500</v>
      </c>
      <c r="G570">
        <v>31</v>
      </c>
      <c r="H570">
        <v>2287.5</v>
      </c>
      <c r="I570" s="15">
        <v>33587</v>
      </c>
      <c r="J570" s="15" t="str">
        <f t="shared" si="35"/>
        <v>1991</v>
      </c>
      <c r="K570">
        <v>12</v>
      </c>
      <c r="L570" t="s">
        <v>85</v>
      </c>
      <c r="M570" t="s">
        <v>86</v>
      </c>
    </row>
    <row r="571" spans="1:13" ht="14.4" hidden="1" x14ac:dyDescent="0.3">
      <c r="A571" t="str">
        <f t="shared" si="32"/>
        <v>D</v>
      </c>
      <c r="C571">
        <f t="shared" si="33"/>
        <v>332117488.84200001</v>
      </c>
      <c r="D571" s="14" t="s">
        <v>71</v>
      </c>
      <c r="E571" t="s">
        <v>72</v>
      </c>
      <c r="F571">
        <f t="shared" si="34"/>
        <v>87736200</v>
      </c>
      <c r="G571">
        <v>31</v>
      </c>
      <c r="H571">
        <v>2830.2</v>
      </c>
      <c r="I571" s="15">
        <v>33618</v>
      </c>
      <c r="J571" s="15" t="str">
        <f t="shared" si="35"/>
        <v>1992</v>
      </c>
      <c r="K571">
        <v>1</v>
      </c>
      <c r="L571" t="s">
        <v>73</v>
      </c>
      <c r="M571" t="s">
        <v>86</v>
      </c>
    </row>
    <row r="572" spans="1:13" ht="14.4" hidden="1" x14ac:dyDescent="0.3">
      <c r="A572" t="str">
        <f t="shared" si="32"/>
        <v>D</v>
      </c>
      <c r="C572">
        <f t="shared" si="33"/>
        <v>250697483.69299996</v>
      </c>
      <c r="D572" s="14" t="s">
        <v>71</v>
      </c>
      <c r="E572" t="s">
        <v>72</v>
      </c>
      <c r="F572">
        <f t="shared" si="34"/>
        <v>66227299.999999985</v>
      </c>
      <c r="G572">
        <v>29</v>
      </c>
      <c r="H572">
        <v>2283.6999999999998</v>
      </c>
      <c r="I572" s="15">
        <v>33649</v>
      </c>
      <c r="J572" s="15" t="str">
        <f t="shared" si="35"/>
        <v>1992</v>
      </c>
      <c r="K572">
        <v>2</v>
      </c>
      <c r="L572" t="s">
        <v>75</v>
      </c>
      <c r="M572" t="s">
        <v>86</v>
      </c>
    </row>
    <row r="573" spans="1:13" ht="14.4" hidden="1" x14ac:dyDescent="0.3">
      <c r="A573" t="str">
        <f t="shared" si="32"/>
        <v>D</v>
      </c>
      <c r="C573">
        <f t="shared" si="33"/>
        <v>240433723.01900002</v>
      </c>
      <c r="D573" s="14" t="s">
        <v>71</v>
      </c>
      <c r="E573" t="s">
        <v>72</v>
      </c>
      <c r="F573">
        <f t="shared" si="34"/>
        <v>63515900</v>
      </c>
      <c r="G573">
        <v>31</v>
      </c>
      <c r="H573">
        <v>2048.9</v>
      </c>
      <c r="I573" s="15">
        <v>33678</v>
      </c>
      <c r="J573" s="15" t="str">
        <f t="shared" si="35"/>
        <v>1992</v>
      </c>
      <c r="K573">
        <v>3</v>
      </c>
      <c r="L573" t="s">
        <v>76</v>
      </c>
      <c r="M573" t="s">
        <v>86</v>
      </c>
    </row>
    <row r="574" spans="1:13" ht="14.4" hidden="1" x14ac:dyDescent="0.3">
      <c r="A574" t="str">
        <f t="shared" si="32"/>
        <v>D</v>
      </c>
      <c r="C574">
        <f t="shared" si="33"/>
        <v>193748640.03</v>
      </c>
      <c r="D574" s="14" t="s">
        <v>71</v>
      </c>
      <c r="E574" t="s">
        <v>72</v>
      </c>
      <c r="F574">
        <f t="shared" si="34"/>
        <v>51183000</v>
      </c>
      <c r="G574">
        <v>30</v>
      </c>
      <c r="H574">
        <v>1706.1</v>
      </c>
      <c r="I574" s="15">
        <v>33709</v>
      </c>
      <c r="J574" s="15" t="str">
        <f t="shared" si="35"/>
        <v>1992</v>
      </c>
      <c r="K574">
        <v>4</v>
      </c>
      <c r="L574" t="s">
        <v>77</v>
      </c>
      <c r="M574" t="s">
        <v>86</v>
      </c>
    </row>
    <row r="575" spans="1:13" ht="14.4" hidden="1" x14ac:dyDescent="0.3">
      <c r="A575" t="str">
        <f t="shared" si="32"/>
        <v>D</v>
      </c>
      <c r="C575">
        <f t="shared" si="33"/>
        <v>155966841.361</v>
      </c>
      <c r="D575" s="14" t="s">
        <v>71</v>
      </c>
      <c r="E575" t="s">
        <v>72</v>
      </c>
      <c r="F575">
        <f t="shared" si="34"/>
        <v>41202100</v>
      </c>
      <c r="G575">
        <v>31</v>
      </c>
      <c r="H575">
        <v>1329.1</v>
      </c>
      <c r="I575" s="15">
        <v>33739</v>
      </c>
      <c r="J575" s="15" t="str">
        <f t="shared" si="35"/>
        <v>1992</v>
      </c>
      <c r="K575">
        <v>5</v>
      </c>
      <c r="L575" t="s">
        <v>78</v>
      </c>
      <c r="M575" t="s">
        <v>86</v>
      </c>
    </row>
    <row r="576" spans="1:13" ht="14.4" hidden="1" x14ac:dyDescent="0.3">
      <c r="A576" t="str">
        <f t="shared" si="32"/>
        <v>D</v>
      </c>
      <c r="C576">
        <f t="shared" si="33"/>
        <v>145620937.28999999</v>
      </c>
      <c r="D576" s="14" t="s">
        <v>71</v>
      </c>
      <c r="E576" t="s">
        <v>72</v>
      </c>
      <c r="F576">
        <f t="shared" si="34"/>
        <v>38469000</v>
      </c>
      <c r="G576">
        <v>30</v>
      </c>
      <c r="H576">
        <v>1282.3</v>
      </c>
      <c r="I576" s="15">
        <v>33770</v>
      </c>
      <c r="J576" s="15" t="str">
        <f t="shared" si="35"/>
        <v>1992</v>
      </c>
      <c r="K576">
        <v>6</v>
      </c>
      <c r="L576" t="s">
        <v>79</v>
      </c>
      <c r="M576" t="s">
        <v>86</v>
      </c>
    </row>
    <row r="577" spans="1:13" ht="14.4" hidden="1" x14ac:dyDescent="0.3">
      <c r="A577" t="str">
        <f t="shared" si="32"/>
        <v>D</v>
      </c>
      <c r="C577">
        <f t="shared" si="33"/>
        <v>151460689.29700002</v>
      </c>
      <c r="D577" s="14" t="s">
        <v>71</v>
      </c>
      <c r="E577" t="s">
        <v>72</v>
      </c>
      <c r="F577">
        <f t="shared" si="34"/>
        <v>40011700.000000007</v>
      </c>
      <c r="G577">
        <v>31</v>
      </c>
      <c r="H577">
        <v>1290.7</v>
      </c>
      <c r="I577" s="15">
        <v>33800</v>
      </c>
      <c r="J577" s="15" t="str">
        <f t="shared" si="35"/>
        <v>1992</v>
      </c>
      <c r="K577">
        <v>7</v>
      </c>
      <c r="L577" t="s">
        <v>80</v>
      </c>
      <c r="M577" t="s">
        <v>86</v>
      </c>
    </row>
    <row r="578" spans="1:13" ht="14.4" hidden="1" x14ac:dyDescent="0.3">
      <c r="A578" t="str">
        <f t="shared" ref="A578:A641" si="36">IF(M578="GASOLINE","G",IF(M578="PROPANE","CNG",IF(M578="DIESEL","D", "OUTRO")))</f>
        <v>D</v>
      </c>
      <c r="C578">
        <f t="shared" ref="C578:C641" si="37">3.78541*F578</f>
        <v>140723373.83200005</v>
      </c>
      <c r="D578" s="14" t="s">
        <v>71</v>
      </c>
      <c r="E578" t="s">
        <v>72</v>
      </c>
      <c r="F578">
        <f t="shared" ref="F578:F641" si="38">G578*H578*1000</f>
        <v>37175200.000000007</v>
      </c>
      <c r="G578">
        <v>31</v>
      </c>
      <c r="H578">
        <v>1199.2</v>
      </c>
      <c r="I578" s="15">
        <v>33831</v>
      </c>
      <c r="J578" s="15" t="str">
        <f t="shared" ref="J578:J641" si="39">TEXT(I578,"aaaa")</f>
        <v>1992</v>
      </c>
      <c r="K578">
        <v>8</v>
      </c>
      <c r="L578" t="s">
        <v>81</v>
      </c>
      <c r="M578" t="s">
        <v>86</v>
      </c>
    </row>
    <row r="579" spans="1:13" ht="14.4" hidden="1" x14ac:dyDescent="0.3">
      <c r="A579" t="str">
        <f t="shared" si="36"/>
        <v>D</v>
      </c>
      <c r="C579">
        <f t="shared" si="37"/>
        <v>196122092.09999999</v>
      </c>
      <c r="D579" s="14" t="s">
        <v>71</v>
      </c>
      <c r="E579" t="s">
        <v>72</v>
      </c>
      <c r="F579">
        <f t="shared" si="38"/>
        <v>51810000</v>
      </c>
      <c r="G579">
        <v>30</v>
      </c>
      <c r="H579">
        <v>1727</v>
      </c>
      <c r="I579" s="15">
        <v>33862</v>
      </c>
      <c r="J579" s="15" t="str">
        <f t="shared" si="39"/>
        <v>1992</v>
      </c>
      <c r="K579">
        <v>9</v>
      </c>
      <c r="L579" t="s">
        <v>82</v>
      </c>
      <c r="M579" t="s">
        <v>86</v>
      </c>
    </row>
    <row r="580" spans="1:13" ht="14.4" hidden="1" x14ac:dyDescent="0.3">
      <c r="A580" t="str">
        <f t="shared" si="36"/>
        <v>D</v>
      </c>
      <c r="C580">
        <f t="shared" si="37"/>
        <v>194304338.21799999</v>
      </c>
      <c r="D580" s="14" t="s">
        <v>71</v>
      </c>
      <c r="E580" t="s">
        <v>72</v>
      </c>
      <c r="F580">
        <f t="shared" si="38"/>
        <v>51329799.999999993</v>
      </c>
      <c r="G580">
        <v>31</v>
      </c>
      <c r="H580">
        <v>1655.8</v>
      </c>
      <c r="I580" s="15">
        <v>33892</v>
      </c>
      <c r="J580" s="15" t="str">
        <f t="shared" si="39"/>
        <v>1992</v>
      </c>
      <c r="K580">
        <v>10</v>
      </c>
      <c r="L580" t="s">
        <v>83</v>
      </c>
      <c r="M580" t="s">
        <v>86</v>
      </c>
    </row>
    <row r="581" spans="1:13" ht="14.4" hidden="1" x14ac:dyDescent="0.3">
      <c r="A581" t="str">
        <f t="shared" si="36"/>
        <v>D</v>
      </c>
      <c r="C581">
        <f t="shared" si="37"/>
        <v>224240117.58000001</v>
      </c>
      <c r="D581" s="14" t="s">
        <v>71</v>
      </c>
      <c r="E581" t="s">
        <v>72</v>
      </c>
      <c r="F581">
        <f t="shared" si="38"/>
        <v>59238000</v>
      </c>
      <c r="G581">
        <v>30</v>
      </c>
      <c r="H581">
        <v>1974.6</v>
      </c>
      <c r="I581" s="15">
        <v>33923</v>
      </c>
      <c r="J581" s="15" t="str">
        <f t="shared" si="39"/>
        <v>1992</v>
      </c>
      <c r="K581">
        <v>11</v>
      </c>
      <c r="L581" t="s">
        <v>84</v>
      </c>
      <c r="M581" t="s">
        <v>86</v>
      </c>
    </row>
    <row r="582" spans="1:13" ht="14.4" hidden="1" x14ac:dyDescent="0.3">
      <c r="A582" t="str">
        <f t="shared" si="36"/>
        <v>D</v>
      </c>
      <c r="C582">
        <f t="shared" si="37"/>
        <v>282279916.40500003</v>
      </c>
      <c r="D582" s="14" t="s">
        <v>71</v>
      </c>
      <c r="E582" t="s">
        <v>72</v>
      </c>
      <c r="F582">
        <f t="shared" si="38"/>
        <v>74570500</v>
      </c>
      <c r="G582">
        <v>31</v>
      </c>
      <c r="H582">
        <v>2405.5</v>
      </c>
      <c r="I582" s="15">
        <v>33953</v>
      </c>
      <c r="J582" s="15" t="str">
        <f t="shared" si="39"/>
        <v>1992</v>
      </c>
      <c r="K582">
        <v>12</v>
      </c>
      <c r="L582" t="s">
        <v>85</v>
      </c>
      <c r="M582" t="s">
        <v>86</v>
      </c>
    </row>
    <row r="583" spans="1:13" ht="14.4" hidden="1" x14ac:dyDescent="0.3">
      <c r="A583" t="str">
        <f t="shared" si="36"/>
        <v>D</v>
      </c>
      <c r="C583">
        <f t="shared" si="37"/>
        <v>273244142.73500001</v>
      </c>
      <c r="D583" s="14" t="s">
        <v>71</v>
      </c>
      <c r="E583" t="s">
        <v>72</v>
      </c>
      <c r="F583">
        <f t="shared" si="38"/>
        <v>72183500</v>
      </c>
      <c r="G583">
        <v>31</v>
      </c>
      <c r="H583">
        <v>2328.5</v>
      </c>
      <c r="I583" s="15">
        <v>33984</v>
      </c>
      <c r="J583" s="15" t="str">
        <f t="shared" si="39"/>
        <v>1993</v>
      </c>
      <c r="K583">
        <v>1</v>
      </c>
      <c r="L583" t="s">
        <v>73</v>
      </c>
      <c r="M583" t="s">
        <v>86</v>
      </c>
    </row>
    <row r="584" spans="1:13" ht="14.4" hidden="1" x14ac:dyDescent="0.3">
      <c r="A584" t="str">
        <f t="shared" si="36"/>
        <v>D</v>
      </c>
      <c r="C584">
        <f t="shared" si="37"/>
        <v>303570197.86800003</v>
      </c>
      <c r="D584" s="14" t="s">
        <v>71</v>
      </c>
      <c r="E584" t="s">
        <v>72</v>
      </c>
      <c r="F584">
        <f t="shared" si="38"/>
        <v>80194800</v>
      </c>
      <c r="G584">
        <v>28</v>
      </c>
      <c r="H584">
        <v>2864.1</v>
      </c>
      <c r="I584" s="15">
        <v>34015</v>
      </c>
      <c r="J584" s="15" t="str">
        <f t="shared" si="39"/>
        <v>1993</v>
      </c>
      <c r="K584">
        <v>2</v>
      </c>
      <c r="L584" t="s">
        <v>75</v>
      </c>
      <c r="M584" t="s">
        <v>86</v>
      </c>
    </row>
    <row r="585" spans="1:13" ht="14.4" hidden="1" x14ac:dyDescent="0.3">
      <c r="A585" t="str">
        <f t="shared" si="36"/>
        <v>D</v>
      </c>
      <c r="C585">
        <f t="shared" si="37"/>
        <v>321438847.23199999</v>
      </c>
      <c r="D585" s="14" t="s">
        <v>71</v>
      </c>
      <c r="E585" t="s">
        <v>72</v>
      </c>
      <c r="F585">
        <f t="shared" si="38"/>
        <v>84915200</v>
      </c>
      <c r="G585">
        <v>31</v>
      </c>
      <c r="H585">
        <v>2739.2</v>
      </c>
      <c r="I585" s="15">
        <v>34043</v>
      </c>
      <c r="J585" s="15" t="str">
        <f t="shared" si="39"/>
        <v>1993</v>
      </c>
      <c r="K585">
        <v>3</v>
      </c>
      <c r="L585" t="s">
        <v>76</v>
      </c>
      <c r="M585" t="s">
        <v>86</v>
      </c>
    </row>
    <row r="586" spans="1:13" ht="14.4" hidden="1" x14ac:dyDescent="0.3">
      <c r="A586" t="str">
        <f t="shared" si="36"/>
        <v>D</v>
      </c>
      <c r="C586">
        <f t="shared" si="37"/>
        <v>183550745.49000001</v>
      </c>
      <c r="D586" s="14" t="s">
        <v>71</v>
      </c>
      <c r="E586" t="s">
        <v>72</v>
      </c>
      <c r="F586">
        <f t="shared" si="38"/>
        <v>48489000</v>
      </c>
      <c r="G586">
        <v>30</v>
      </c>
      <c r="H586">
        <v>1616.3</v>
      </c>
      <c r="I586" s="15">
        <v>34074</v>
      </c>
      <c r="J586" s="15" t="str">
        <f t="shared" si="39"/>
        <v>1993</v>
      </c>
      <c r="K586">
        <v>4</v>
      </c>
      <c r="L586" t="s">
        <v>77</v>
      </c>
      <c r="M586" t="s">
        <v>86</v>
      </c>
    </row>
    <row r="587" spans="1:13" ht="14.4" hidden="1" x14ac:dyDescent="0.3">
      <c r="A587" t="str">
        <f t="shared" si="36"/>
        <v>D</v>
      </c>
      <c r="C587">
        <f t="shared" si="37"/>
        <v>168957232.85799998</v>
      </c>
      <c r="D587" s="14" t="s">
        <v>71</v>
      </c>
      <c r="E587" t="s">
        <v>72</v>
      </c>
      <c r="F587">
        <f t="shared" si="38"/>
        <v>44633799.999999993</v>
      </c>
      <c r="G587">
        <v>31</v>
      </c>
      <c r="H587">
        <v>1439.8</v>
      </c>
      <c r="I587" s="15">
        <v>34104</v>
      </c>
      <c r="J587" s="15" t="str">
        <f t="shared" si="39"/>
        <v>1993</v>
      </c>
      <c r="K587">
        <v>5</v>
      </c>
      <c r="L587" t="s">
        <v>78</v>
      </c>
      <c r="M587" t="s">
        <v>86</v>
      </c>
    </row>
    <row r="588" spans="1:13" ht="14.4" hidden="1" x14ac:dyDescent="0.3">
      <c r="A588" t="str">
        <f t="shared" si="36"/>
        <v>D</v>
      </c>
      <c r="C588">
        <f t="shared" si="37"/>
        <v>147914895.75</v>
      </c>
      <c r="D588" s="14" t="s">
        <v>71</v>
      </c>
      <c r="E588" t="s">
        <v>72</v>
      </c>
      <c r="F588">
        <f t="shared" si="38"/>
        <v>39075000</v>
      </c>
      <c r="G588">
        <v>30</v>
      </c>
      <c r="H588">
        <v>1302.5</v>
      </c>
      <c r="I588" s="15">
        <v>34135</v>
      </c>
      <c r="J588" s="15" t="str">
        <f t="shared" si="39"/>
        <v>1993</v>
      </c>
      <c r="K588">
        <v>6</v>
      </c>
      <c r="L588" t="s">
        <v>79</v>
      </c>
      <c r="M588" t="s">
        <v>86</v>
      </c>
    </row>
    <row r="589" spans="1:13" ht="14.4" hidden="1" x14ac:dyDescent="0.3">
      <c r="A589" t="str">
        <f t="shared" si="36"/>
        <v>D</v>
      </c>
      <c r="C589">
        <f t="shared" si="37"/>
        <v>146297390.05700004</v>
      </c>
      <c r="D589" s="14" t="s">
        <v>71</v>
      </c>
      <c r="E589" t="s">
        <v>72</v>
      </c>
      <c r="F589">
        <f t="shared" si="38"/>
        <v>38647700.000000007</v>
      </c>
      <c r="G589">
        <v>31</v>
      </c>
      <c r="H589">
        <v>1246.7</v>
      </c>
      <c r="I589" s="15">
        <v>34165</v>
      </c>
      <c r="J589" s="15" t="str">
        <f t="shared" si="39"/>
        <v>1993</v>
      </c>
      <c r="K589">
        <v>7</v>
      </c>
      <c r="L589" t="s">
        <v>80</v>
      </c>
      <c r="M589" t="s">
        <v>86</v>
      </c>
    </row>
    <row r="590" spans="1:13" ht="14.4" hidden="1" x14ac:dyDescent="0.3">
      <c r="A590" t="str">
        <f t="shared" si="36"/>
        <v>D</v>
      </c>
      <c r="C590">
        <f t="shared" si="37"/>
        <v>147400458.53100002</v>
      </c>
      <c r="D590" s="14" t="s">
        <v>71</v>
      </c>
      <c r="E590" t="s">
        <v>72</v>
      </c>
      <c r="F590">
        <f t="shared" si="38"/>
        <v>38939100</v>
      </c>
      <c r="G590">
        <v>31</v>
      </c>
      <c r="H590">
        <v>1256.0999999999999</v>
      </c>
      <c r="I590" s="15">
        <v>34196</v>
      </c>
      <c r="J590" s="15" t="str">
        <f t="shared" si="39"/>
        <v>1993</v>
      </c>
      <c r="K590">
        <v>8</v>
      </c>
      <c r="L590" t="s">
        <v>81</v>
      </c>
      <c r="M590" t="s">
        <v>86</v>
      </c>
    </row>
    <row r="591" spans="1:13" ht="14.4" hidden="1" x14ac:dyDescent="0.3">
      <c r="A591" t="str">
        <f t="shared" si="36"/>
        <v>D</v>
      </c>
      <c r="C591">
        <f t="shared" si="37"/>
        <v>163915823.81999999</v>
      </c>
      <c r="D591" s="14" t="s">
        <v>71</v>
      </c>
      <c r="E591" t="s">
        <v>72</v>
      </c>
      <c r="F591">
        <f t="shared" si="38"/>
        <v>43302000</v>
      </c>
      <c r="G591">
        <v>30</v>
      </c>
      <c r="H591">
        <v>1443.4</v>
      </c>
      <c r="I591" s="15">
        <v>34227</v>
      </c>
      <c r="J591" s="15" t="str">
        <f t="shared" si="39"/>
        <v>1993</v>
      </c>
      <c r="K591">
        <v>9</v>
      </c>
      <c r="L591" t="s">
        <v>82</v>
      </c>
      <c r="M591" t="s">
        <v>86</v>
      </c>
    </row>
    <row r="592" spans="1:13" ht="14.4" hidden="1" x14ac:dyDescent="0.3">
      <c r="A592" t="str">
        <f t="shared" si="36"/>
        <v>D</v>
      </c>
      <c r="C592">
        <f t="shared" si="37"/>
        <v>209723827.31200004</v>
      </c>
      <c r="D592" s="14" t="s">
        <v>71</v>
      </c>
      <c r="E592" t="s">
        <v>72</v>
      </c>
      <c r="F592">
        <f t="shared" si="38"/>
        <v>55403200.000000007</v>
      </c>
      <c r="G592">
        <v>31</v>
      </c>
      <c r="H592">
        <v>1787.2</v>
      </c>
      <c r="I592" s="15">
        <v>34257</v>
      </c>
      <c r="J592" s="15" t="str">
        <f t="shared" si="39"/>
        <v>1993</v>
      </c>
      <c r="K592">
        <v>10</v>
      </c>
      <c r="L592" t="s">
        <v>83</v>
      </c>
      <c r="M592" t="s">
        <v>86</v>
      </c>
    </row>
    <row r="593" spans="1:13" ht="14.4" hidden="1" x14ac:dyDescent="0.3">
      <c r="A593" t="str">
        <f t="shared" si="36"/>
        <v>D</v>
      </c>
      <c r="C593">
        <f t="shared" si="37"/>
        <v>237470125.53</v>
      </c>
      <c r="D593" s="14" t="s">
        <v>71</v>
      </c>
      <c r="E593" t="s">
        <v>72</v>
      </c>
      <c r="F593">
        <f t="shared" si="38"/>
        <v>62733000</v>
      </c>
      <c r="G593">
        <v>30</v>
      </c>
      <c r="H593">
        <v>2091.1</v>
      </c>
      <c r="I593" s="15">
        <v>34288</v>
      </c>
      <c r="J593" s="15" t="str">
        <f t="shared" si="39"/>
        <v>1993</v>
      </c>
      <c r="K593">
        <v>11</v>
      </c>
      <c r="L593" t="s">
        <v>84</v>
      </c>
      <c r="M593" t="s">
        <v>86</v>
      </c>
    </row>
    <row r="594" spans="1:13" ht="14.4" hidden="1" x14ac:dyDescent="0.3">
      <c r="A594" t="str">
        <f t="shared" si="36"/>
        <v>D</v>
      </c>
      <c r="C594">
        <f t="shared" si="37"/>
        <v>305373945.73300004</v>
      </c>
      <c r="D594" s="14" t="s">
        <v>71</v>
      </c>
      <c r="E594" t="s">
        <v>72</v>
      </c>
      <c r="F594">
        <f t="shared" si="38"/>
        <v>80671300</v>
      </c>
      <c r="G594">
        <v>31</v>
      </c>
      <c r="H594">
        <v>2602.3000000000002</v>
      </c>
      <c r="I594" s="15">
        <v>34318</v>
      </c>
      <c r="J594" s="15" t="str">
        <f t="shared" si="39"/>
        <v>1993</v>
      </c>
      <c r="K594">
        <v>12</v>
      </c>
      <c r="L594" t="s">
        <v>85</v>
      </c>
      <c r="M594" t="s">
        <v>86</v>
      </c>
    </row>
    <row r="595" spans="1:13" ht="14.4" hidden="1" x14ac:dyDescent="0.3">
      <c r="A595" t="str">
        <f t="shared" si="36"/>
        <v>D</v>
      </c>
      <c r="C595">
        <f t="shared" si="37"/>
        <v>483343482.71900004</v>
      </c>
      <c r="D595" s="14" t="s">
        <v>71</v>
      </c>
      <c r="E595" t="s">
        <v>72</v>
      </c>
      <c r="F595">
        <f t="shared" si="38"/>
        <v>127685900</v>
      </c>
      <c r="G595">
        <v>31</v>
      </c>
      <c r="H595">
        <v>4118.8999999999996</v>
      </c>
      <c r="I595" s="15">
        <v>34349</v>
      </c>
      <c r="J595" s="15" t="str">
        <f t="shared" si="39"/>
        <v>1994</v>
      </c>
      <c r="K595">
        <v>1</v>
      </c>
      <c r="L595" t="s">
        <v>73</v>
      </c>
      <c r="M595" t="s">
        <v>86</v>
      </c>
    </row>
    <row r="596" spans="1:13" ht="14.4" hidden="1" x14ac:dyDescent="0.3">
      <c r="A596" t="str">
        <f t="shared" si="36"/>
        <v>D</v>
      </c>
      <c r="C596">
        <f t="shared" si="37"/>
        <v>342702252.2840001</v>
      </c>
      <c r="D596" s="14" t="s">
        <v>71</v>
      </c>
      <c r="E596" t="s">
        <v>72</v>
      </c>
      <c r="F596">
        <f t="shared" si="38"/>
        <v>90532400.000000015</v>
      </c>
      <c r="G596">
        <v>28</v>
      </c>
      <c r="H596">
        <v>3233.3</v>
      </c>
      <c r="I596" s="15">
        <v>34380</v>
      </c>
      <c r="J596" s="15" t="str">
        <f t="shared" si="39"/>
        <v>1994</v>
      </c>
      <c r="K596">
        <v>2</v>
      </c>
      <c r="L596" t="s">
        <v>75</v>
      </c>
      <c r="M596" t="s">
        <v>86</v>
      </c>
    </row>
    <row r="597" spans="1:13" ht="14.4" hidden="1" x14ac:dyDescent="0.3">
      <c r="A597" t="str">
        <f t="shared" si="36"/>
        <v>D</v>
      </c>
      <c r="C597">
        <f t="shared" si="37"/>
        <v>318681176.04699999</v>
      </c>
      <c r="D597" s="14" t="s">
        <v>71</v>
      </c>
      <c r="E597" t="s">
        <v>72</v>
      </c>
      <c r="F597">
        <f t="shared" si="38"/>
        <v>84186700</v>
      </c>
      <c r="G597">
        <v>31</v>
      </c>
      <c r="H597">
        <v>2715.7</v>
      </c>
      <c r="I597" s="15">
        <v>34408</v>
      </c>
      <c r="J597" s="15" t="str">
        <f t="shared" si="39"/>
        <v>1994</v>
      </c>
      <c r="K597">
        <v>3</v>
      </c>
      <c r="L597" t="s">
        <v>76</v>
      </c>
      <c r="M597" t="s">
        <v>86</v>
      </c>
    </row>
    <row r="598" spans="1:13" ht="14.4" hidden="1" x14ac:dyDescent="0.3">
      <c r="A598" t="str">
        <f t="shared" si="36"/>
        <v>D</v>
      </c>
      <c r="C598">
        <f t="shared" si="37"/>
        <v>189955659.21000001</v>
      </c>
      <c r="D598" s="14" t="s">
        <v>71</v>
      </c>
      <c r="E598" t="s">
        <v>72</v>
      </c>
      <c r="F598">
        <f t="shared" si="38"/>
        <v>50181000</v>
      </c>
      <c r="G598">
        <v>30</v>
      </c>
      <c r="H598">
        <v>1672.7</v>
      </c>
      <c r="I598" s="15">
        <v>34439</v>
      </c>
      <c r="J598" s="15" t="str">
        <f t="shared" si="39"/>
        <v>1994</v>
      </c>
      <c r="K598">
        <v>4</v>
      </c>
      <c r="L598" t="s">
        <v>77</v>
      </c>
      <c r="M598" t="s">
        <v>86</v>
      </c>
    </row>
    <row r="599" spans="1:13" ht="14.4" hidden="1" x14ac:dyDescent="0.3">
      <c r="A599" t="str">
        <f t="shared" si="36"/>
        <v>D</v>
      </c>
      <c r="C599">
        <f t="shared" si="37"/>
        <v>167197017.20799997</v>
      </c>
      <c r="D599" s="14" t="s">
        <v>71</v>
      </c>
      <c r="E599" t="s">
        <v>72</v>
      </c>
      <c r="F599">
        <f t="shared" si="38"/>
        <v>44168799.999999993</v>
      </c>
      <c r="G599">
        <v>31</v>
      </c>
      <c r="H599">
        <v>1424.8</v>
      </c>
      <c r="I599" s="15">
        <v>34469</v>
      </c>
      <c r="J599" s="15" t="str">
        <f t="shared" si="39"/>
        <v>1994</v>
      </c>
      <c r="K599">
        <v>5</v>
      </c>
      <c r="L599" t="s">
        <v>78</v>
      </c>
      <c r="M599" t="s">
        <v>86</v>
      </c>
    </row>
    <row r="600" spans="1:13" ht="14.4" hidden="1" x14ac:dyDescent="0.3">
      <c r="A600" t="str">
        <f t="shared" si="36"/>
        <v>D</v>
      </c>
      <c r="C600">
        <f t="shared" si="37"/>
        <v>167754229.56</v>
      </c>
      <c r="D600" s="14" t="s">
        <v>71</v>
      </c>
      <c r="E600" t="s">
        <v>72</v>
      </c>
      <c r="F600">
        <f t="shared" si="38"/>
        <v>44316000</v>
      </c>
      <c r="G600">
        <v>30</v>
      </c>
      <c r="H600">
        <v>1477.2</v>
      </c>
      <c r="I600" s="15">
        <v>34500</v>
      </c>
      <c r="J600" s="15" t="str">
        <f t="shared" si="39"/>
        <v>1994</v>
      </c>
      <c r="K600">
        <v>6</v>
      </c>
      <c r="L600" t="s">
        <v>79</v>
      </c>
      <c r="M600" t="s">
        <v>86</v>
      </c>
    </row>
    <row r="601" spans="1:13" ht="14.4" hidden="1" x14ac:dyDescent="0.3">
      <c r="A601" t="str">
        <f t="shared" si="36"/>
        <v>D</v>
      </c>
      <c r="C601">
        <f t="shared" si="37"/>
        <v>143891762.00200003</v>
      </c>
      <c r="D601" s="14" t="s">
        <v>71</v>
      </c>
      <c r="E601" t="s">
        <v>72</v>
      </c>
      <c r="F601">
        <f t="shared" si="38"/>
        <v>38012200.000000007</v>
      </c>
      <c r="G601">
        <v>31</v>
      </c>
      <c r="H601">
        <v>1226.2</v>
      </c>
      <c r="I601" s="15">
        <v>34530</v>
      </c>
      <c r="J601" s="15" t="str">
        <f t="shared" si="39"/>
        <v>1994</v>
      </c>
      <c r="K601">
        <v>7</v>
      </c>
      <c r="L601" t="s">
        <v>80</v>
      </c>
      <c r="M601" t="s">
        <v>86</v>
      </c>
    </row>
    <row r="602" spans="1:13" ht="14.4" hidden="1" x14ac:dyDescent="0.3">
      <c r="A602" t="str">
        <f t="shared" si="36"/>
        <v>D</v>
      </c>
      <c r="C602">
        <f t="shared" si="37"/>
        <v>175904217.29000002</v>
      </c>
      <c r="D602" s="14" t="s">
        <v>71</v>
      </c>
      <c r="E602" t="s">
        <v>72</v>
      </c>
      <c r="F602">
        <f t="shared" si="38"/>
        <v>46469000</v>
      </c>
      <c r="G602">
        <v>31</v>
      </c>
      <c r="H602">
        <v>1499</v>
      </c>
      <c r="I602" s="15">
        <v>34561</v>
      </c>
      <c r="J602" s="15" t="str">
        <f t="shared" si="39"/>
        <v>1994</v>
      </c>
      <c r="K602">
        <v>8</v>
      </c>
      <c r="L602" t="s">
        <v>81</v>
      </c>
      <c r="M602" t="s">
        <v>86</v>
      </c>
    </row>
    <row r="603" spans="1:13" ht="14.4" hidden="1" x14ac:dyDescent="0.3">
      <c r="A603" t="str">
        <f t="shared" si="36"/>
        <v>D</v>
      </c>
      <c r="C603">
        <f t="shared" si="37"/>
        <v>173602688.01000002</v>
      </c>
      <c r="D603" s="14" t="s">
        <v>71</v>
      </c>
      <c r="E603" t="s">
        <v>72</v>
      </c>
      <c r="F603">
        <f t="shared" si="38"/>
        <v>45861000</v>
      </c>
      <c r="G603">
        <v>30</v>
      </c>
      <c r="H603">
        <v>1528.7</v>
      </c>
      <c r="I603" s="15">
        <v>34592</v>
      </c>
      <c r="J603" s="15" t="str">
        <f t="shared" si="39"/>
        <v>1994</v>
      </c>
      <c r="K603">
        <v>9</v>
      </c>
      <c r="L603" t="s">
        <v>82</v>
      </c>
      <c r="M603" t="s">
        <v>86</v>
      </c>
    </row>
    <row r="604" spans="1:13" ht="14.4" hidden="1" x14ac:dyDescent="0.3">
      <c r="A604" t="str">
        <f t="shared" si="36"/>
        <v>D</v>
      </c>
      <c r="C604">
        <f t="shared" si="37"/>
        <v>210439648.34299999</v>
      </c>
      <c r="D604" s="14" t="s">
        <v>71</v>
      </c>
      <c r="E604" t="s">
        <v>72</v>
      </c>
      <c r="F604">
        <f t="shared" si="38"/>
        <v>55592299.999999993</v>
      </c>
      <c r="G604">
        <v>31</v>
      </c>
      <c r="H604">
        <v>1793.3</v>
      </c>
      <c r="I604" s="15">
        <v>34622</v>
      </c>
      <c r="J604" s="15" t="str">
        <f t="shared" si="39"/>
        <v>1994</v>
      </c>
      <c r="K604">
        <v>10</v>
      </c>
      <c r="L604" t="s">
        <v>83</v>
      </c>
      <c r="M604" t="s">
        <v>86</v>
      </c>
    </row>
    <row r="605" spans="1:13" ht="14.4" hidden="1" x14ac:dyDescent="0.3">
      <c r="A605" t="str">
        <f t="shared" si="36"/>
        <v>D</v>
      </c>
      <c r="C605">
        <f t="shared" si="37"/>
        <v>211657414.74000001</v>
      </c>
      <c r="D605" s="14" t="s">
        <v>71</v>
      </c>
      <c r="E605" t="s">
        <v>72</v>
      </c>
      <c r="F605">
        <f t="shared" si="38"/>
        <v>55914000</v>
      </c>
      <c r="G605">
        <v>30</v>
      </c>
      <c r="H605">
        <v>1863.8</v>
      </c>
      <c r="I605" s="15">
        <v>34653</v>
      </c>
      <c r="J605" s="15" t="str">
        <f t="shared" si="39"/>
        <v>1994</v>
      </c>
      <c r="K605">
        <v>11</v>
      </c>
      <c r="L605" t="s">
        <v>84</v>
      </c>
      <c r="M605" t="s">
        <v>86</v>
      </c>
    </row>
    <row r="606" spans="1:13" ht="14.4" hidden="1" x14ac:dyDescent="0.3">
      <c r="A606" t="str">
        <f t="shared" si="36"/>
        <v>D</v>
      </c>
      <c r="C606">
        <f t="shared" si="37"/>
        <v>280848274.34299999</v>
      </c>
      <c r="D606" s="14" t="s">
        <v>71</v>
      </c>
      <c r="E606" t="s">
        <v>72</v>
      </c>
      <c r="F606">
        <f t="shared" si="38"/>
        <v>74192300</v>
      </c>
      <c r="G606">
        <v>31</v>
      </c>
      <c r="H606">
        <v>2393.3000000000002</v>
      </c>
      <c r="I606" s="15">
        <v>34683</v>
      </c>
      <c r="J606" s="15" t="str">
        <f t="shared" si="39"/>
        <v>1994</v>
      </c>
      <c r="K606">
        <v>12</v>
      </c>
      <c r="L606" t="s">
        <v>85</v>
      </c>
      <c r="M606" t="s">
        <v>86</v>
      </c>
    </row>
    <row r="607" spans="1:13" ht="14.4" hidden="1" x14ac:dyDescent="0.3">
      <c r="A607" t="str">
        <f t="shared" si="36"/>
        <v>D</v>
      </c>
      <c r="C607">
        <f t="shared" si="37"/>
        <v>289919252.32599998</v>
      </c>
      <c r="D607" s="14" t="s">
        <v>71</v>
      </c>
      <c r="E607" t="s">
        <v>72</v>
      </c>
      <c r="F607">
        <f t="shared" si="38"/>
        <v>76588599.999999985</v>
      </c>
      <c r="G607">
        <v>31</v>
      </c>
      <c r="H607">
        <v>2470.6</v>
      </c>
      <c r="I607" s="15">
        <v>34714</v>
      </c>
      <c r="J607" s="15" t="str">
        <f t="shared" si="39"/>
        <v>1995</v>
      </c>
      <c r="K607">
        <v>1</v>
      </c>
      <c r="L607" t="s">
        <v>73</v>
      </c>
      <c r="M607" t="s">
        <v>86</v>
      </c>
    </row>
    <row r="608" spans="1:13" ht="14.4" hidden="1" x14ac:dyDescent="0.3">
      <c r="A608" t="str">
        <f t="shared" si="36"/>
        <v>D</v>
      </c>
      <c r="C608">
        <f t="shared" si="37"/>
        <v>318652785.472</v>
      </c>
      <c r="D608" s="14" t="s">
        <v>71</v>
      </c>
      <c r="E608" t="s">
        <v>72</v>
      </c>
      <c r="F608">
        <f t="shared" si="38"/>
        <v>84179200</v>
      </c>
      <c r="G608">
        <v>28</v>
      </c>
      <c r="H608">
        <v>3006.4</v>
      </c>
      <c r="I608" s="15">
        <v>34745</v>
      </c>
      <c r="J608" s="15" t="str">
        <f t="shared" si="39"/>
        <v>1995</v>
      </c>
      <c r="K608">
        <v>2</v>
      </c>
      <c r="L608" t="s">
        <v>75</v>
      </c>
      <c r="M608" t="s">
        <v>86</v>
      </c>
    </row>
    <row r="609" spans="1:13" ht="14.4" hidden="1" x14ac:dyDescent="0.3">
      <c r="A609" t="str">
        <f t="shared" si="36"/>
        <v>D</v>
      </c>
      <c r="C609">
        <f t="shared" si="37"/>
        <v>257061893.52599996</v>
      </c>
      <c r="D609" s="14" t="s">
        <v>71</v>
      </c>
      <c r="E609" t="s">
        <v>72</v>
      </c>
      <c r="F609">
        <f t="shared" si="38"/>
        <v>67908599.999999985</v>
      </c>
      <c r="G609">
        <v>31</v>
      </c>
      <c r="H609">
        <v>2190.6</v>
      </c>
      <c r="I609" s="15">
        <v>34773</v>
      </c>
      <c r="J609" s="15" t="str">
        <f t="shared" si="39"/>
        <v>1995</v>
      </c>
      <c r="K609">
        <v>3</v>
      </c>
      <c r="L609" t="s">
        <v>76</v>
      </c>
      <c r="M609" t="s">
        <v>86</v>
      </c>
    </row>
    <row r="610" spans="1:13" ht="14.4" hidden="1" x14ac:dyDescent="0.3">
      <c r="A610" t="str">
        <f t="shared" si="36"/>
        <v>D</v>
      </c>
      <c r="C610">
        <f t="shared" si="37"/>
        <v>193010485.08000001</v>
      </c>
      <c r="D610" s="14" t="s">
        <v>71</v>
      </c>
      <c r="E610" t="s">
        <v>72</v>
      </c>
      <c r="F610">
        <f t="shared" si="38"/>
        <v>50988000</v>
      </c>
      <c r="G610">
        <v>30</v>
      </c>
      <c r="H610">
        <v>1699.6</v>
      </c>
      <c r="I610" s="15">
        <v>34804</v>
      </c>
      <c r="J610" s="15" t="str">
        <f t="shared" si="39"/>
        <v>1995</v>
      </c>
      <c r="K610">
        <v>4</v>
      </c>
      <c r="L610" t="s">
        <v>77</v>
      </c>
      <c r="M610" t="s">
        <v>86</v>
      </c>
    </row>
    <row r="611" spans="1:13" ht="14.4" hidden="1" x14ac:dyDescent="0.3">
      <c r="A611" t="str">
        <f t="shared" si="36"/>
        <v>D</v>
      </c>
      <c r="C611">
        <f t="shared" si="37"/>
        <v>172301642.59299996</v>
      </c>
      <c r="D611" s="14" t="s">
        <v>71</v>
      </c>
      <c r="E611" t="s">
        <v>72</v>
      </c>
      <c r="F611">
        <f t="shared" si="38"/>
        <v>45517299.999999993</v>
      </c>
      <c r="G611">
        <v>31</v>
      </c>
      <c r="H611">
        <v>1468.3</v>
      </c>
      <c r="I611" s="15">
        <v>34834</v>
      </c>
      <c r="J611" s="15" t="str">
        <f t="shared" si="39"/>
        <v>1995</v>
      </c>
      <c r="K611">
        <v>5</v>
      </c>
      <c r="L611" t="s">
        <v>78</v>
      </c>
      <c r="M611" t="s">
        <v>86</v>
      </c>
    </row>
    <row r="612" spans="1:13" ht="14.4" hidden="1" x14ac:dyDescent="0.3">
      <c r="A612" t="str">
        <f t="shared" si="36"/>
        <v>D</v>
      </c>
      <c r="C612">
        <f t="shared" si="37"/>
        <v>154251672.09</v>
      </c>
      <c r="D612" s="14" t="s">
        <v>71</v>
      </c>
      <c r="E612" t="s">
        <v>72</v>
      </c>
      <c r="F612">
        <f t="shared" si="38"/>
        <v>40749000</v>
      </c>
      <c r="G612">
        <v>30</v>
      </c>
      <c r="H612">
        <v>1358.3</v>
      </c>
      <c r="I612" s="15">
        <v>34865</v>
      </c>
      <c r="J612" s="15" t="str">
        <f t="shared" si="39"/>
        <v>1995</v>
      </c>
      <c r="K612">
        <v>6</v>
      </c>
      <c r="L612" t="s">
        <v>79</v>
      </c>
      <c r="M612" t="s">
        <v>86</v>
      </c>
    </row>
    <row r="613" spans="1:13" ht="14.4" hidden="1" x14ac:dyDescent="0.3">
      <c r="A613" t="str">
        <f t="shared" si="36"/>
        <v>D</v>
      </c>
      <c r="C613">
        <f t="shared" si="37"/>
        <v>138927953.86900002</v>
      </c>
      <c r="D613" s="14" t="s">
        <v>71</v>
      </c>
      <c r="E613" t="s">
        <v>72</v>
      </c>
      <c r="F613">
        <f t="shared" si="38"/>
        <v>36700900</v>
      </c>
      <c r="G613">
        <v>31</v>
      </c>
      <c r="H613">
        <v>1183.9000000000001</v>
      </c>
      <c r="I613" s="15">
        <v>34895</v>
      </c>
      <c r="J613" s="15" t="str">
        <f t="shared" si="39"/>
        <v>1995</v>
      </c>
      <c r="K613">
        <v>7</v>
      </c>
      <c r="L613" t="s">
        <v>80</v>
      </c>
      <c r="M613" t="s">
        <v>86</v>
      </c>
    </row>
    <row r="614" spans="1:13" ht="14.4" hidden="1" x14ac:dyDescent="0.3">
      <c r="A614" t="str">
        <f t="shared" si="36"/>
        <v>D</v>
      </c>
      <c r="C614">
        <f t="shared" si="37"/>
        <v>174719005.419</v>
      </c>
      <c r="D614" s="14" t="s">
        <v>71</v>
      </c>
      <c r="E614" t="s">
        <v>72</v>
      </c>
      <c r="F614">
        <f t="shared" si="38"/>
        <v>46155900</v>
      </c>
      <c r="G614">
        <v>31</v>
      </c>
      <c r="H614">
        <v>1488.9</v>
      </c>
      <c r="I614" s="15">
        <v>34926</v>
      </c>
      <c r="J614" s="15" t="str">
        <f t="shared" si="39"/>
        <v>1995</v>
      </c>
      <c r="K614">
        <v>8</v>
      </c>
      <c r="L614" t="s">
        <v>81</v>
      </c>
      <c r="M614" t="s">
        <v>86</v>
      </c>
    </row>
    <row r="615" spans="1:13" ht="14.4" hidden="1" x14ac:dyDescent="0.3">
      <c r="A615" t="str">
        <f t="shared" si="36"/>
        <v>D</v>
      </c>
      <c r="C615">
        <f t="shared" si="37"/>
        <v>160281830.22</v>
      </c>
      <c r="D615" s="14" t="s">
        <v>71</v>
      </c>
      <c r="E615" t="s">
        <v>72</v>
      </c>
      <c r="F615">
        <f t="shared" si="38"/>
        <v>42342000</v>
      </c>
      <c r="G615">
        <v>30</v>
      </c>
      <c r="H615">
        <v>1411.4</v>
      </c>
      <c r="I615" s="15">
        <v>34957</v>
      </c>
      <c r="J615" s="15" t="str">
        <f t="shared" si="39"/>
        <v>1995</v>
      </c>
      <c r="K615">
        <v>9</v>
      </c>
      <c r="L615" t="s">
        <v>82</v>
      </c>
      <c r="M615" t="s">
        <v>86</v>
      </c>
    </row>
    <row r="616" spans="1:13" ht="14.4" hidden="1" x14ac:dyDescent="0.3">
      <c r="A616" t="str">
        <f t="shared" si="36"/>
        <v>D</v>
      </c>
      <c r="C616">
        <f t="shared" si="37"/>
        <v>202260512.956</v>
      </c>
      <c r="D616" s="14" t="s">
        <v>71</v>
      </c>
      <c r="E616" t="s">
        <v>72</v>
      </c>
      <c r="F616">
        <f t="shared" si="38"/>
        <v>53431600</v>
      </c>
      <c r="G616">
        <v>31</v>
      </c>
      <c r="H616">
        <v>1723.6</v>
      </c>
      <c r="I616" s="15">
        <v>34987</v>
      </c>
      <c r="J616" s="15" t="str">
        <f t="shared" si="39"/>
        <v>1995</v>
      </c>
      <c r="K616">
        <v>10</v>
      </c>
      <c r="L616" t="s">
        <v>83</v>
      </c>
      <c r="M616" t="s">
        <v>86</v>
      </c>
    </row>
    <row r="617" spans="1:13" ht="14.4" hidden="1" x14ac:dyDescent="0.3">
      <c r="A617" t="str">
        <f t="shared" si="36"/>
        <v>D</v>
      </c>
      <c r="C617">
        <f t="shared" si="37"/>
        <v>244068095.16</v>
      </c>
      <c r="D617" s="14" t="s">
        <v>71</v>
      </c>
      <c r="E617" t="s">
        <v>72</v>
      </c>
      <c r="F617">
        <f t="shared" si="38"/>
        <v>64475999.999999993</v>
      </c>
      <c r="G617">
        <v>30</v>
      </c>
      <c r="H617">
        <v>2149.1999999999998</v>
      </c>
      <c r="I617" s="15">
        <v>35018</v>
      </c>
      <c r="J617" s="15" t="str">
        <f t="shared" si="39"/>
        <v>1995</v>
      </c>
      <c r="K617">
        <v>11</v>
      </c>
      <c r="L617" t="s">
        <v>84</v>
      </c>
      <c r="M617" t="s">
        <v>86</v>
      </c>
    </row>
    <row r="618" spans="1:13" ht="14.4" hidden="1" x14ac:dyDescent="0.3">
      <c r="A618" t="str">
        <f t="shared" si="36"/>
        <v>D</v>
      </c>
      <c r="C618">
        <f t="shared" si="37"/>
        <v>333114944.37700003</v>
      </c>
      <c r="D618" s="14" t="s">
        <v>71</v>
      </c>
      <c r="E618" t="s">
        <v>72</v>
      </c>
      <c r="F618">
        <f t="shared" si="38"/>
        <v>87999700</v>
      </c>
      <c r="G618">
        <v>31</v>
      </c>
      <c r="H618">
        <v>2838.7</v>
      </c>
      <c r="I618" s="15">
        <v>35048</v>
      </c>
      <c r="J618" s="15" t="str">
        <f t="shared" si="39"/>
        <v>1995</v>
      </c>
      <c r="K618">
        <v>12</v>
      </c>
      <c r="L618" t="s">
        <v>85</v>
      </c>
      <c r="M618" t="s">
        <v>86</v>
      </c>
    </row>
    <row r="619" spans="1:13" ht="14.4" hidden="1" x14ac:dyDescent="0.3">
      <c r="A619" t="str">
        <f t="shared" si="36"/>
        <v>D</v>
      </c>
      <c r="C619">
        <f t="shared" si="37"/>
        <v>403582244.23199999</v>
      </c>
      <c r="D619" s="14" t="s">
        <v>71</v>
      </c>
      <c r="E619" t="s">
        <v>72</v>
      </c>
      <c r="F619">
        <f t="shared" si="38"/>
        <v>106615200</v>
      </c>
      <c r="G619">
        <v>31</v>
      </c>
      <c r="H619">
        <v>3439.2</v>
      </c>
      <c r="I619" s="15">
        <v>35079</v>
      </c>
      <c r="J619" s="15" t="str">
        <f t="shared" si="39"/>
        <v>1996</v>
      </c>
      <c r="K619">
        <v>1</v>
      </c>
      <c r="L619" t="s">
        <v>73</v>
      </c>
      <c r="M619" t="s">
        <v>86</v>
      </c>
    </row>
    <row r="620" spans="1:13" ht="14.4" hidden="1" x14ac:dyDescent="0.3">
      <c r="A620" t="str">
        <f t="shared" si="36"/>
        <v>D</v>
      </c>
      <c r="C620">
        <f t="shared" si="37"/>
        <v>359903533.86500001</v>
      </c>
      <c r="D620" s="14" t="s">
        <v>71</v>
      </c>
      <c r="E620" t="s">
        <v>72</v>
      </c>
      <c r="F620">
        <f t="shared" si="38"/>
        <v>95076500</v>
      </c>
      <c r="G620">
        <v>29</v>
      </c>
      <c r="H620">
        <v>3278.5</v>
      </c>
      <c r="I620" s="15">
        <v>35110</v>
      </c>
      <c r="J620" s="15" t="str">
        <f t="shared" si="39"/>
        <v>1996</v>
      </c>
      <c r="K620">
        <v>2</v>
      </c>
      <c r="L620" t="s">
        <v>75</v>
      </c>
      <c r="M620" t="s">
        <v>86</v>
      </c>
    </row>
    <row r="621" spans="1:13" ht="14.4" hidden="1" x14ac:dyDescent="0.3">
      <c r="A621" t="str">
        <f t="shared" si="36"/>
        <v>D</v>
      </c>
      <c r="C621">
        <f t="shared" si="37"/>
        <v>316897490.85500002</v>
      </c>
      <c r="D621" s="14" t="s">
        <v>71</v>
      </c>
      <c r="E621" t="s">
        <v>72</v>
      </c>
      <c r="F621">
        <f t="shared" si="38"/>
        <v>83715500</v>
      </c>
      <c r="G621">
        <v>31</v>
      </c>
      <c r="H621">
        <v>2700.5</v>
      </c>
      <c r="I621" s="15">
        <v>35139</v>
      </c>
      <c r="J621" s="15" t="str">
        <f t="shared" si="39"/>
        <v>1996</v>
      </c>
      <c r="K621">
        <v>3</v>
      </c>
      <c r="L621" t="s">
        <v>76</v>
      </c>
      <c r="M621" t="s">
        <v>86</v>
      </c>
    </row>
    <row r="622" spans="1:13" ht="14.4" hidden="1" x14ac:dyDescent="0.3">
      <c r="A622" t="str">
        <f t="shared" si="36"/>
        <v>D</v>
      </c>
      <c r="C622">
        <f t="shared" si="37"/>
        <v>249155686.20000002</v>
      </c>
      <c r="D622" s="14" t="s">
        <v>71</v>
      </c>
      <c r="E622" t="s">
        <v>72</v>
      </c>
      <c r="F622">
        <f t="shared" si="38"/>
        <v>65820000</v>
      </c>
      <c r="G622">
        <v>30</v>
      </c>
      <c r="H622">
        <v>2194</v>
      </c>
      <c r="I622" s="15">
        <v>35170</v>
      </c>
      <c r="J622" s="15" t="str">
        <f t="shared" si="39"/>
        <v>1996</v>
      </c>
      <c r="K622">
        <v>4</v>
      </c>
      <c r="L622" t="s">
        <v>77</v>
      </c>
      <c r="M622" t="s">
        <v>86</v>
      </c>
    </row>
    <row r="623" spans="1:13" ht="14.4" hidden="1" x14ac:dyDescent="0.3">
      <c r="A623" t="str">
        <f t="shared" si="36"/>
        <v>D</v>
      </c>
      <c r="C623">
        <f t="shared" si="37"/>
        <v>173240424.27299997</v>
      </c>
      <c r="D623" s="14" t="s">
        <v>71</v>
      </c>
      <c r="E623" t="s">
        <v>72</v>
      </c>
      <c r="F623">
        <f t="shared" si="38"/>
        <v>45765299.999999993</v>
      </c>
      <c r="G623">
        <v>31</v>
      </c>
      <c r="H623">
        <v>1476.3</v>
      </c>
      <c r="I623" s="15">
        <v>35200</v>
      </c>
      <c r="J623" s="15" t="str">
        <f t="shared" si="39"/>
        <v>1996</v>
      </c>
      <c r="K623">
        <v>5</v>
      </c>
      <c r="L623" t="s">
        <v>78</v>
      </c>
      <c r="M623" t="s">
        <v>86</v>
      </c>
    </row>
    <row r="624" spans="1:13" ht="14.4" hidden="1" x14ac:dyDescent="0.3">
      <c r="A624" t="str">
        <f t="shared" si="36"/>
        <v>D</v>
      </c>
      <c r="C624">
        <f t="shared" si="37"/>
        <v>150413266.34999999</v>
      </c>
      <c r="D624" s="14" t="s">
        <v>71</v>
      </c>
      <c r="E624" t="s">
        <v>72</v>
      </c>
      <c r="F624">
        <f t="shared" si="38"/>
        <v>39735000</v>
      </c>
      <c r="G624">
        <v>30</v>
      </c>
      <c r="H624">
        <v>1324.5</v>
      </c>
      <c r="I624" s="15">
        <v>35231</v>
      </c>
      <c r="J624" s="15" t="str">
        <f t="shared" si="39"/>
        <v>1996</v>
      </c>
      <c r="K624">
        <v>6</v>
      </c>
      <c r="L624" t="s">
        <v>79</v>
      </c>
      <c r="M624" t="s">
        <v>86</v>
      </c>
    </row>
    <row r="625" spans="1:13" ht="14.4" hidden="1" x14ac:dyDescent="0.3">
      <c r="A625" t="str">
        <f t="shared" si="36"/>
        <v>D</v>
      </c>
      <c r="C625">
        <f t="shared" si="37"/>
        <v>155168876.93299997</v>
      </c>
      <c r="D625" s="14" t="s">
        <v>71</v>
      </c>
      <c r="E625" t="s">
        <v>72</v>
      </c>
      <c r="F625">
        <f t="shared" si="38"/>
        <v>40991299.999999993</v>
      </c>
      <c r="G625">
        <v>31</v>
      </c>
      <c r="H625">
        <v>1322.3</v>
      </c>
      <c r="I625" s="15">
        <v>35261</v>
      </c>
      <c r="J625" s="15" t="str">
        <f t="shared" si="39"/>
        <v>1996</v>
      </c>
      <c r="K625">
        <v>7</v>
      </c>
      <c r="L625" t="s">
        <v>80</v>
      </c>
      <c r="M625" t="s">
        <v>86</v>
      </c>
    </row>
    <row r="626" spans="1:13" ht="14.4" hidden="1" x14ac:dyDescent="0.3">
      <c r="A626" t="str">
        <f t="shared" si="36"/>
        <v>D</v>
      </c>
      <c r="C626">
        <f t="shared" si="37"/>
        <v>172735829.12</v>
      </c>
      <c r="D626" s="14" t="s">
        <v>71</v>
      </c>
      <c r="E626" t="s">
        <v>72</v>
      </c>
      <c r="F626">
        <f t="shared" si="38"/>
        <v>45632000</v>
      </c>
      <c r="G626">
        <v>31</v>
      </c>
      <c r="H626">
        <v>1472</v>
      </c>
      <c r="I626" s="15">
        <v>35292</v>
      </c>
      <c r="J626" s="15" t="str">
        <f t="shared" si="39"/>
        <v>1996</v>
      </c>
      <c r="K626">
        <v>8</v>
      </c>
      <c r="L626" t="s">
        <v>81</v>
      </c>
      <c r="M626" t="s">
        <v>86</v>
      </c>
    </row>
    <row r="627" spans="1:13" ht="14.4" hidden="1" x14ac:dyDescent="0.3">
      <c r="A627" t="str">
        <f t="shared" si="36"/>
        <v>D</v>
      </c>
      <c r="C627">
        <f t="shared" si="37"/>
        <v>175499178.42000002</v>
      </c>
      <c r="D627" s="14" t="s">
        <v>71</v>
      </c>
      <c r="E627" t="s">
        <v>72</v>
      </c>
      <c r="F627">
        <f t="shared" si="38"/>
        <v>46362000</v>
      </c>
      <c r="G627">
        <v>30</v>
      </c>
      <c r="H627">
        <v>1545.4</v>
      </c>
      <c r="I627" s="15">
        <v>35323</v>
      </c>
      <c r="J627" s="15" t="str">
        <f t="shared" si="39"/>
        <v>1996</v>
      </c>
      <c r="K627">
        <v>9</v>
      </c>
      <c r="L627" t="s">
        <v>82</v>
      </c>
      <c r="M627" t="s">
        <v>86</v>
      </c>
    </row>
    <row r="628" spans="1:13" ht="14.4" hidden="1" x14ac:dyDescent="0.3">
      <c r="A628" t="str">
        <f t="shared" si="36"/>
        <v>D</v>
      </c>
      <c r="C628">
        <f t="shared" si="37"/>
        <v>239142898.20900002</v>
      </c>
      <c r="D628" s="14" t="s">
        <v>71</v>
      </c>
      <c r="E628" t="s">
        <v>72</v>
      </c>
      <c r="F628">
        <f t="shared" si="38"/>
        <v>63174900</v>
      </c>
      <c r="G628">
        <v>31</v>
      </c>
      <c r="H628">
        <v>2037.9</v>
      </c>
      <c r="I628" s="15">
        <v>35353</v>
      </c>
      <c r="J628" s="15" t="str">
        <f t="shared" si="39"/>
        <v>1996</v>
      </c>
      <c r="K628">
        <v>10</v>
      </c>
      <c r="L628" t="s">
        <v>83</v>
      </c>
      <c r="M628" t="s">
        <v>86</v>
      </c>
    </row>
    <row r="629" spans="1:13" ht="14.4" hidden="1" x14ac:dyDescent="0.3">
      <c r="A629" t="str">
        <f t="shared" si="36"/>
        <v>D</v>
      </c>
      <c r="C629">
        <f t="shared" si="37"/>
        <v>255799080.75</v>
      </c>
      <c r="D629" s="14" t="s">
        <v>71</v>
      </c>
      <c r="E629" t="s">
        <v>72</v>
      </c>
      <c r="F629">
        <f t="shared" si="38"/>
        <v>67575000</v>
      </c>
      <c r="G629">
        <v>30</v>
      </c>
      <c r="H629">
        <v>2252.5</v>
      </c>
      <c r="I629" s="15">
        <v>35384</v>
      </c>
      <c r="J629" s="15" t="str">
        <f t="shared" si="39"/>
        <v>1996</v>
      </c>
      <c r="K629">
        <v>11</v>
      </c>
      <c r="L629" t="s">
        <v>84</v>
      </c>
      <c r="M629" t="s">
        <v>86</v>
      </c>
    </row>
    <row r="630" spans="1:13" ht="14.4" hidden="1" x14ac:dyDescent="0.3">
      <c r="A630" t="str">
        <f t="shared" si="36"/>
        <v>D</v>
      </c>
      <c r="C630">
        <f t="shared" si="37"/>
        <v>302311170.50200003</v>
      </c>
      <c r="D630" s="14" t="s">
        <v>71</v>
      </c>
      <c r="E630" t="s">
        <v>72</v>
      </c>
      <c r="F630">
        <f t="shared" si="38"/>
        <v>79862200</v>
      </c>
      <c r="G630">
        <v>31</v>
      </c>
      <c r="H630">
        <v>2576.1999999999998</v>
      </c>
      <c r="I630" s="15">
        <v>35414</v>
      </c>
      <c r="J630" s="15" t="str">
        <f t="shared" si="39"/>
        <v>1996</v>
      </c>
      <c r="K630">
        <v>12</v>
      </c>
      <c r="L630" t="s">
        <v>85</v>
      </c>
      <c r="M630" t="s">
        <v>86</v>
      </c>
    </row>
    <row r="631" spans="1:13" ht="14.4" hidden="1" x14ac:dyDescent="0.3">
      <c r="A631" t="str">
        <f t="shared" si="36"/>
        <v>D</v>
      </c>
      <c r="C631">
        <f t="shared" si="37"/>
        <v>352301294.96200001</v>
      </c>
      <c r="D631" s="14" t="s">
        <v>71</v>
      </c>
      <c r="E631" t="s">
        <v>72</v>
      </c>
      <c r="F631">
        <f t="shared" si="38"/>
        <v>93068200</v>
      </c>
      <c r="G631">
        <v>31</v>
      </c>
      <c r="H631">
        <v>3002.2</v>
      </c>
      <c r="I631" s="15">
        <v>35445</v>
      </c>
      <c r="J631" s="15" t="str">
        <f t="shared" si="39"/>
        <v>1997</v>
      </c>
      <c r="K631">
        <v>1</v>
      </c>
      <c r="L631" t="s">
        <v>73</v>
      </c>
      <c r="M631" t="s">
        <v>86</v>
      </c>
    </row>
    <row r="632" spans="1:13" ht="14.4" hidden="1" x14ac:dyDescent="0.3">
      <c r="A632" t="str">
        <f t="shared" si="36"/>
        <v>D</v>
      </c>
      <c r="C632">
        <f t="shared" si="37"/>
        <v>260919226.31599995</v>
      </c>
      <c r="D632" s="14" t="s">
        <v>71</v>
      </c>
      <c r="E632" t="s">
        <v>72</v>
      </c>
      <c r="F632">
        <f t="shared" si="38"/>
        <v>68927599.999999985</v>
      </c>
      <c r="G632">
        <v>28</v>
      </c>
      <c r="H632">
        <v>2461.6999999999998</v>
      </c>
      <c r="I632" s="15">
        <v>35476</v>
      </c>
      <c r="J632" s="15" t="str">
        <f t="shared" si="39"/>
        <v>1997</v>
      </c>
      <c r="K632">
        <v>2</v>
      </c>
      <c r="L632" t="s">
        <v>75</v>
      </c>
      <c r="M632" t="s">
        <v>86</v>
      </c>
    </row>
    <row r="633" spans="1:13" ht="14.4" hidden="1" x14ac:dyDescent="0.3">
      <c r="A633" t="str">
        <f t="shared" si="36"/>
        <v>D</v>
      </c>
      <c r="C633">
        <f t="shared" si="37"/>
        <v>242076590.95900002</v>
      </c>
      <c r="D633" s="14" t="s">
        <v>71</v>
      </c>
      <c r="E633" t="s">
        <v>72</v>
      </c>
      <c r="F633">
        <f t="shared" si="38"/>
        <v>63949900</v>
      </c>
      <c r="G633">
        <v>31</v>
      </c>
      <c r="H633">
        <v>2062.9</v>
      </c>
      <c r="I633" s="15">
        <v>35504</v>
      </c>
      <c r="J633" s="15" t="str">
        <f t="shared" si="39"/>
        <v>1997</v>
      </c>
      <c r="K633">
        <v>3</v>
      </c>
      <c r="L633" t="s">
        <v>76</v>
      </c>
      <c r="M633" t="s">
        <v>86</v>
      </c>
    </row>
    <row r="634" spans="1:13" ht="14.4" hidden="1" x14ac:dyDescent="0.3">
      <c r="A634" t="str">
        <f t="shared" si="36"/>
        <v>D</v>
      </c>
      <c r="C634">
        <f t="shared" si="37"/>
        <v>219084389.16</v>
      </c>
      <c r="D634" s="14" t="s">
        <v>71</v>
      </c>
      <c r="E634" t="s">
        <v>72</v>
      </c>
      <c r="F634">
        <f t="shared" si="38"/>
        <v>57876000</v>
      </c>
      <c r="G634">
        <v>30</v>
      </c>
      <c r="H634">
        <v>1929.2</v>
      </c>
      <c r="I634" s="15">
        <v>35535</v>
      </c>
      <c r="J634" s="15" t="str">
        <f t="shared" si="39"/>
        <v>1997</v>
      </c>
      <c r="K634">
        <v>4</v>
      </c>
      <c r="L634" t="s">
        <v>77</v>
      </c>
      <c r="M634" t="s">
        <v>86</v>
      </c>
    </row>
    <row r="635" spans="1:13" ht="14.4" hidden="1" x14ac:dyDescent="0.3">
      <c r="A635" t="str">
        <f t="shared" si="36"/>
        <v>D</v>
      </c>
      <c r="C635">
        <f t="shared" si="37"/>
        <v>169356215.07200003</v>
      </c>
      <c r="D635" s="14" t="s">
        <v>71</v>
      </c>
      <c r="E635" t="s">
        <v>72</v>
      </c>
      <c r="F635">
        <f t="shared" si="38"/>
        <v>44739200.000000007</v>
      </c>
      <c r="G635">
        <v>31</v>
      </c>
      <c r="H635">
        <v>1443.2</v>
      </c>
      <c r="I635" s="15">
        <v>35565</v>
      </c>
      <c r="J635" s="15" t="str">
        <f t="shared" si="39"/>
        <v>1997</v>
      </c>
      <c r="K635">
        <v>5</v>
      </c>
      <c r="L635" t="s">
        <v>78</v>
      </c>
      <c r="M635" t="s">
        <v>86</v>
      </c>
    </row>
    <row r="636" spans="1:13" ht="14.4" hidden="1" x14ac:dyDescent="0.3">
      <c r="A636" t="str">
        <f t="shared" si="36"/>
        <v>D</v>
      </c>
      <c r="C636">
        <f t="shared" si="37"/>
        <v>167129636.91</v>
      </c>
      <c r="D636" s="14" t="s">
        <v>71</v>
      </c>
      <c r="E636" t="s">
        <v>72</v>
      </c>
      <c r="F636">
        <f t="shared" si="38"/>
        <v>44151000</v>
      </c>
      <c r="G636">
        <v>30</v>
      </c>
      <c r="H636">
        <v>1471.7</v>
      </c>
      <c r="I636" s="15">
        <v>35596</v>
      </c>
      <c r="J636" s="15" t="str">
        <f t="shared" si="39"/>
        <v>1997</v>
      </c>
      <c r="K636">
        <v>6</v>
      </c>
      <c r="L636" t="s">
        <v>79</v>
      </c>
      <c r="M636" t="s">
        <v>86</v>
      </c>
    </row>
    <row r="637" spans="1:13" ht="14.4" hidden="1" x14ac:dyDescent="0.3">
      <c r="A637" t="str">
        <f t="shared" si="36"/>
        <v>D</v>
      </c>
      <c r="C637">
        <f t="shared" si="37"/>
        <v>179894039.43000001</v>
      </c>
      <c r="D637" s="14" t="s">
        <v>71</v>
      </c>
      <c r="E637" t="s">
        <v>72</v>
      </c>
      <c r="F637">
        <f t="shared" si="38"/>
        <v>47523000</v>
      </c>
      <c r="G637">
        <v>31</v>
      </c>
      <c r="H637">
        <v>1533</v>
      </c>
      <c r="I637" s="15">
        <v>35626</v>
      </c>
      <c r="J637" s="15" t="str">
        <f t="shared" si="39"/>
        <v>1997</v>
      </c>
      <c r="K637">
        <v>7</v>
      </c>
      <c r="L637" t="s">
        <v>80</v>
      </c>
      <c r="M637" t="s">
        <v>86</v>
      </c>
    </row>
    <row r="638" spans="1:13" ht="14.4" hidden="1" x14ac:dyDescent="0.3">
      <c r="A638" t="str">
        <f t="shared" si="36"/>
        <v>D</v>
      </c>
      <c r="C638">
        <f t="shared" si="37"/>
        <v>164943941.176</v>
      </c>
      <c r="D638" s="14" t="s">
        <v>71</v>
      </c>
      <c r="E638" t="s">
        <v>72</v>
      </c>
      <c r="F638">
        <f t="shared" si="38"/>
        <v>43573600</v>
      </c>
      <c r="G638">
        <v>31</v>
      </c>
      <c r="H638">
        <v>1405.6</v>
      </c>
      <c r="I638" s="15">
        <v>35657</v>
      </c>
      <c r="J638" s="15" t="str">
        <f t="shared" si="39"/>
        <v>1997</v>
      </c>
      <c r="K638">
        <v>8</v>
      </c>
      <c r="L638" t="s">
        <v>81</v>
      </c>
      <c r="M638" t="s">
        <v>86</v>
      </c>
    </row>
    <row r="639" spans="1:13" ht="14.4" hidden="1" x14ac:dyDescent="0.3">
      <c r="A639" t="str">
        <f t="shared" si="36"/>
        <v>D</v>
      </c>
      <c r="C639">
        <f t="shared" si="37"/>
        <v>188195443.56</v>
      </c>
      <c r="D639" s="14" t="s">
        <v>71</v>
      </c>
      <c r="E639" t="s">
        <v>72</v>
      </c>
      <c r="F639">
        <f t="shared" si="38"/>
        <v>49716000</v>
      </c>
      <c r="G639">
        <v>30</v>
      </c>
      <c r="H639">
        <v>1657.2</v>
      </c>
      <c r="I639" s="15">
        <v>35688</v>
      </c>
      <c r="J639" s="15" t="str">
        <f t="shared" si="39"/>
        <v>1997</v>
      </c>
      <c r="K639">
        <v>9</v>
      </c>
      <c r="L639" t="s">
        <v>82</v>
      </c>
      <c r="M639" t="s">
        <v>86</v>
      </c>
    </row>
    <row r="640" spans="1:13" ht="14.4" hidden="1" x14ac:dyDescent="0.3">
      <c r="A640" t="str">
        <f t="shared" si="36"/>
        <v>D</v>
      </c>
      <c r="C640">
        <f t="shared" si="37"/>
        <v>204337567.42299998</v>
      </c>
      <c r="D640" s="14" t="s">
        <v>71</v>
      </c>
      <c r="E640" t="s">
        <v>72</v>
      </c>
      <c r="F640">
        <f t="shared" si="38"/>
        <v>53980299.999999993</v>
      </c>
      <c r="G640">
        <v>31</v>
      </c>
      <c r="H640">
        <v>1741.3</v>
      </c>
      <c r="I640" s="15">
        <v>35718</v>
      </c>
      <c r="J640" s="15" t="str">
        <f t="shared" si="39"/>
        <v>1997</v>
      </c>
      <c r="K640">
        <v>10</v>
      </c>
      <c r="L640" t="s">
        <v>83</v>
      </c>
      <c r="M640" t="s">
        <v>86</v>
      </c>
    </row>
    <row r="641" spans="1:13" ht="14.4" hidden="1" x14ac:dyDescent="0.3">
      <c r="A641" t="str">
        <f t="shared" si="36"/>
        <v>D</v>
      </c>
      <c r="C641">
        <f t="shared" si="37"/>
        <v>236073309.24000004</v>
      </c>
      <c r="D641" s="14" t="s">
        <v>71</v>
      </c>
      <c r="E641" t="s">
        <v>72</v>
      </c>
      <c r="F641">
        <f t="shared" si="38"/>
        <v>62364000.000000007</v>
      </c>
      <c r="G641">
        <v>30</v>
      </c>
      <c r="H641">
        <v>2078.8000000000002</v>
      </c>
      <c r="I641" s="15">
        <v>35749</v>
      </c>
      <c r="J641" s="15" t="str">
        <f t="shared" si="39"/>
        <v>1997</v>
      </c>
      <c r="K641">
        <v>11</v>
      </c>
      <c r="L641" t="s">
        <v>84</v>
      </c>
      <c r="M641" t="s">
        <v>86</v>
      </c>
    </row>
    <row r="642" spans="1:13" ht="14.4" hidden="1" x14ac:dyDescent="0.3">
      <c r="A642" t="str">
        <f t="shared" ref="A642:A705" si="40">IF(M642="GASOLINE","G",IF(M642="PROPANE","CNG",IF(M642="DIESEL","D", "OUTRO")))</f>
        <v>D</v>
      </c>
      <c r="C642">
        <f t="shared" ref="C642:C705" si="41">3.78541*F642</f>
        <v>284321766.55900007</v>
      </c>
      <c r="D642" s="14" t="s">
        <v>71</v>
      </c>
      <c r="E642" t="s">
        <v>72</v>
      </c>
      <c r="F642">
        <f t="shared" ref="F642:F705" si="42">G642*H642*1000</f>
        <v>75109900.000000015</v>
      </c>
      <c r="G642">
        <v>31</v>
      </c>
      <c r="H642">
        <v>2422.9</v>
      </c>
      <c r="I642" s="15">
        <v>35779</v>
      </c>
      <c r="J642" s="15" t="str">
        <f t="shared" ref="J642:J705" si="43">TEXT(I642,"aaaa")</f>
        <v>1997</v>
      </c>
      <c r="K642">
        <v>12</v>
      </c>
      <c r="L642" t="s">
        <v>85</v>
      </c>
      <c r="M642" t="s">
        <v>86</v>
      </c>
    </row>
    <row r="643" spans="1:13" ht="14.4" hidden="1" x14ac:dyDescent="0.3">
      <c r="A643" t="str">
        <f t="shared" si="40"/>
        <v>D</v>
      </c>
      <c r="C643">
        <f t="shared" si="41"/>
        <v>263293056.92700002</v>
      </c>
      <c r="D643" s="14" t="s">
        <v>71</v>
      </c>
      <c r="E643" t="s">
        <v>72</v>
      </c>
      <c r="F643">
        <f t="shared" si="42"/>
        <v>69554700</v>
      </c>
      <c r="G643">
        <v>31</v>
      </c>
      <c r="H643">
        <v>2243.6999999999998</v>
      </c>
      <c r="I643" s="15">
        <v>35810</v>
      </c>
      <c r="J643" s="15" t="str">
        <f t="shared" si="43"/>
        <v>1998</v>
      </c>
      <c r="K643">
        <v>1</v>
      </c>
      <c r="L643" t="s">
        <v>73</v>
      </c>
      <c r="M643" t="s">
        <v>86</v>
      </c>
    </row>
    <row r="644" spans="1:13" ht="14.4" hidden="1" x14ac:dyDescent="0.3">
      <c r="A644" t="str">
        <f t="shared" si="40"/>
        <v>D</v>
      </c>
      <c r="C644">
        <f t="shared" si="41"/>
        <v>204425767.47600001</v>
      </c>
      <c r="D644" s="14" t="s">
        <v>71</v>
      </c>
      <c r="E644" t="s">
        <v>72</v>
      </c>
      <c r="F644">
        <f t="shared" si="42"/>
        <v>54003600</v>
      </c>
      <c r="G644">
        <v>28</v>
      </c>
      <c r="H644">
        <v>1928.7</v>
      </c>
      <c r="I644" s="15">
        <v>35841</v>
      </c>
      <c r="J644" s="15" t="str">
        <f t="shared" si="43"/>
        <v>1998</v>
      </c>
      <c r="K644">
        <v>2</v>
      </c>
      <c r="L644" t="s">
        <v>75</v>
      </c>
      <c r="M644" t="s">
        <v>86</v>
      </c>
    </row>
    <row r="645" spans="1:13" ht="14.4" hidden="1" x14ac:dyDescent="0.3">
      <c r="A645" t="str">
        <f t="shared" si="40"/>
        <v>D</v>
      </c>
      <c r="C645">
        <f t="shared" si="41"/>
        <v>228100478.69799998</v>
      </c>
      <c r="D645" s="14" t="s">
        <v>71</v>
      </c>
      <c r="E645" t="s">
        <v>72</v>
      </c>
      <c r="F645">
        <f t="shared" si="42"/>
        <v>60257799.999999993</v>
      </c>
      <c r="G645">
        <v>31</v>
      </c>
      <c r="H645">
        <v>1943.8</v>
      </c>
      <c r="I645" s="15">
        <v>35869</v>
      </c>
      <c r="J645" s="15" t="str">
        <f t="shared" si="43"/>
        <v>1998</v>
      </c>
      <c r="K645">
        <v>3</v>
      </c>
      <c r="L645" t="s">
        <v>76</v>
      </c>
      <c r="M645" t="s">
        <v>86</v>
      </c>
    </row>
    <row r="646" spans="1:13" ht="14.4" hidden="1" x14ac:dyDescent="0.3">
      <c r="A646" t="str">
        <f t="shared" si="40"/>
        <v>D</v>
      </c>
      <c r="C646">
        <f t="shared" si="41"/>
        <v>168231191.22</v>
      </c>
      <c r="D646" s="14" t="s">
        <v>71</v>
      </c>
      <c r="E646" t="s">
        <v>72</v>
      </c>
      <c r="F646">
        <f t="shared" si="42"/>
        <v>44442000</v>
      </c>
      <c r="G646">
        <v>30</v>
      </c>
      <c r="H646">
        <v>1481.4</v>
      </c>
      <c r="I646" s="15">
        <v>35900</v>
      </c>
      <c r="J646" s="15" t="str">
        <f t="shared" si="43"/>
        <v>1998</v>
      </c>
      <c r="K646">
        <v>4</v>
      </c>
      <c r="L646" t="s">
        <v>77</v>
      </c>
      <c r="M646" t="s">
        <v>86</v>
      </c>
    </row>
    <row r="647" spans="1:13" ht="14.4" hidden="1" x14ac:dyDescent="0.3">
      <c r="A647" t="str">
        <f t="shared" si="40"/>
        <v>D</v>
      </c>
      <c r="C647">
        <f t="shared" si="41"/>
        <v>154042338.91700003</v>
      </c>
      <c r="D647" s="14" t="s">
        <v>71</v>
      </c>
      <c r="E647" t="s">
        <v>72</v>
      </c>
      <c r="F647">
        <f t="shared" si="42"/>
        <v>40693700.000000007</v>
      </c>
      <c r="G647">
        <v>31</v>
      </c>
      <c r="H647">
        <v>1312.7</v>
      </c>
      <c r="I647" s="15">
        <v>35930</v>
      </c>
      <c r="J647" s="15" t="str">
        <f t="shared" si="43"/>
        <v>1998</v>
      </c>
      <c r="K647">
        <v>5</v>
      </c>
      <c r="L647" t="s">
        <v>78</v>
      </c>
      <c r="M647" t="s">
        <v>86</v>
      </c>
    </row>
    <row r="648" spans="1:13" ht="14.4" hidden="1" x14ac:dyDescent="0.3">
      <c r="A648" t="str">
        <f t="shared" si="40"/>
        <v>D</v>
      </c>
      <c r="C648">
        <f t="shared" si="41"/>
        <v>183175989.90000001</v>
      </c>
      <c r="D648" s="14" t="s">
        <v>71</v>
      </c>
      <c r="E648" t="s">
        <v>72</v>
      </c>
      <c r="F648">
        <f t="shared" si="42"/>
        <v>48390000</v>
      </c>
      <c r="G648">
        <v>30</v>
      </c>
      <c r="H648">
        <v>1613</v>
      </c>
      <c r="I648" s="15">
        <v>35961</v>
      </c>
      <c r="J648" s="15" t="str">
        <f t="shared" si="43"/>
        <v>1998</v>
      </c>
      <c r="K648">
        <v>6</v>
      </c>
      <c r="L648" t="s">
        <v>79</v>
      </c>
      <c r="M648" t="s">
        <v>86</v>
      </c>
    </row>
    <row r="649" spans="1:13" ht="14.4" hidden="1" x14ac:dyDescent="0.3">
      <c r="A649" t="str">
        <f t="shared" si="40"/>
        <v>D</v>
      </c>
      <c r="C649">
        <f t="shared" si="41"/>
        <v>144009109.71200004</v>
      </c>
      <c r="D649" s="14" t="s">
        <v>71</v>
      </c>
      <c r="E649" t="s">
        <v>72</v>
      </c>
      <c r="F649">
        <f t="shared" si="42"/>
        <v>38043200.000000007</v>
      </c>
      <c r="G649">
        <v>31</v>
      </c>
      <c r="H649">
        <v>1227.2</v>
      </c>
      <c r="I649" s="15">
        <v>35991</v>
      </c>
      <c r="J649" s="15" t="str">
        <f t="shared" si="43"/>
        <v>1998</v>
      </c>
      <c r="K649">
        <v>7</v>
      </c>
      <c r="L649" t="s">
        <v>80</v>
      </c>
      <c r="M649" t="s">
        <v>86</v>
      </c>
    </row>
    <row r="650" spans="1:13" ht="14.4" hidden="1" x14ac:dyDescent="0.3">
      <c r="A650" t="str">
        <f t="shared" si="40"/>
        <v>D</v>
      </c>
      <c r="C650">
        <f t="shared" si="41"/>
        <v>151214259.10600001</v>
      </c>
      <c r="D650" s="14" t="s">
        <v>71</v>
      </c>
      <c r="E650" t="s">
        <v>72</v>
      </c>
      <c r="F650">
        <f t="shared" si="42"/>
        <v>39946600</v>
      </c>
      <c r="G650">
        <v>31</v>
      </c>
      <c r="H650">
        <v>1288.5999999999999</v>
      </c>
      <c r="I650" s="15">
        <v>36022</v>
      </c>
      <c r="J650" s="15" t="str">
        <f t="shared" si="43"/>
        <v>1998</v>
      </c>
      <c r="K650">
        <v>8</v>
      </c>
      <c r="L650" t="s">
        <v>81</v>
      </c>
      <c r="M650" t="s">
        <v>86</v>
      </c>
    </row>
    <row r="651" spans="1:13" ht="14.4" hidden="1" x14ac:dyDescent="0.3">
      <c r="A651" t="str">
        <f t="shared" si="40"/>
        <v>D</v>
      </c>
      <c r="C651">
        <f t="shared" si="41"/>
        <v>152786718.42000002</v>
      </c>
      <c r="D651" s="14" t="s">
        <v>71</v>
      </c>
      <c r="E651" t="s">
        <v>72</v>
      </c>
      <c r="F651">
        <f t="shared" si="42"/>
        <v>40362000</v>
      </c>
      <c r="G651">
        <v>30</v>
      </c>
      <c r="H651">
        <v>1345.4</v>
      </c>
      <c r="I651" s="15">
        <v>36053</v>
      </c>
      <c r="J651" s="15" t="str">
        <f t="shared" si="43"/>
        <v>1998</v>
      </c>
      <c r="K651">
        <v>9</v>
      </c>
      <c r="L651" t="s">
        <v>82</v>
      </c>
      <c r="M651" t="s">
        <v>86</v>
      </c>
    </row>
    <row r="652" spans="1:13" ht="14.4" hidden="1" x14ac:dyDescent="0.3">
      <c r="A652" t="str">
        <f t="shared" si="40"/>
        <v>D</v>
      </c>
      <c r="C652">
        <f t="shared" si="41"/>
        <v>156483171.285</v>
      </c>
      <c r="D652" s="14" t="s">
        <v>71</v>
      </c>
      <c r="E652" t="s">
        <v>72</v>
      </c>
      <c r="F652">
        <f t="shared" si="42"/>
        <v>41338500</v>
      </c>
      <c r="G652">
        <v>31</v>
      </c>
      <c r="H652">
        <v>1333.5</v>
      </c>
      <c r="I652" s="15">
        <v>36083</v>
      </c>
      <c r="J652" s="15" t="str">
        <f t="shared" si="43"/>
        <v>1998</v>
      </c>
      <c r="K652">
        <v>10</v>
      </c>
      <c r="L652" t="s">
        <v>83</v>
      </c>
      <c r="M652" t="s">
        <v>86</v>
      </c>
    </row>
    <row r="653" spans="1:13" ht="14.4" hidden="1" x14ac:dyDescent="0.3">
      <c r="A653" t="str">
        <f t="shared" si="40"/>
        <v>D</v>
      </c>
      <c r="C653">
        <f t="shared" si="41"/>
        <v>184016350.92000002</v>
      </c>
      <c r="D653" s="14" t="s">
        <v>71</v>
      </c>
      <c r="E653" t="s">
        <v>72</v>
      </c>
      <c r="F653">
        <f t="shared" si="42"/>
        <v>48612000</v>
      </c>
      <c r="G653">
        <v>30</v>
      </c>
      <c r="H653">
        <v>1620.4</v>
      </c>
      <c r="I653" s="15">
        <v>36114</v>
      </c>
      <c r="J653" s="15" t="str">
        <f t="shared" si="43"/>
        <v>1998</v>
      </c>
      <c r="K653">
        <v>11</v>
      </c>
      <c r="L653" t="s">
        <v>84</v>
      </c>
      <c r="M653" t="s">
        <v>86</v>
      </c>
    </row>
    <row r="654" spans="1:13" ht="14.4" hidden="1" x14ac:dyDescent="0.3">
      <c r="A654" t="str">
        <f t="shared" si="40"/>
        <v>D</v>
      </c>
      <c r="C654">
        <f t="shared" si="41"/>
        <v>233920925.11400002</v>
      </c>
      <c r="D654" s="14" t="s">
        <v>71</v>
      </c>
      <c r="E654" t="s">
        <v>72</v>
      </c>
      <c r="F654">
        <f t="shared" si="42"/>
        <v>61795400</v>
      </c>
      <c r="G654">
        <v>31</v>
      </c>
      <c r="H654">
        <v>1993.4</v>
      </c>
      <c r="I654" s="15">
        <v>36144</v>
      </c>
      <c r="J654" s="15" t="str">
        <f t="shared" si="43"/>
        <v>1998</v>
      </c>
      <c r="K654">
        <v>12</v>
      </c>
      <c r="L654" t="s">
        <v>85</v>
      </c>
      <c r="M654" t="s">
        <v>86</v>
      </c>
    </row>
    <row r="655" spans="1:13" ht="14.4" hidden="1" x14ac:dyDescent="0.3">
      <c r="A655" t="str">
        <f t="shared" si="40"/>
        <v>D</v>
      </c>
      <c r="C655">
        <f t="shared" si="41"/>
        <v>233475003.81600001</v>
      </c>
      <c r="D655" s="14" t="s">
        <v>71</v>
      </c>
      <c r="E655" t="s">
        <v>72</v>
      </c>
      <c r="F655">
        <f t="shared" si="42"/>
        <v>61677600</v>
      </c>
      <c r="G655">
        <v>31</v>
      </c>
      <c r="H655">
        <v>1989.6</v>
      </c>
      <c r="I655" s="15">
        <v>36175</v>
      </c>
      <c r="J655" s="15" t="str">
        <f t="shared" si="43"/>
        <v>1999</v>
      </c>
      <c r="K655">
        <v>1</v>
      </c>
      <c r="L655" t="s">
        <v>73</v>
      </c>
      <c r="M655" t="s">
        <v>86</v>
      </c>
    </row>
    <row r="656" spans="1:13" ht="14.4" hidden="1" x14ac:dyDescent="0.3">
      <c r="A656" t="str">
        <f t="shared" si="40"/>
        <v>D</v>
      </c>
      <c r="C656">
        <f t="shared" si="41"/>
        <v>185283706.18799999</v>
      </c>
      <c r="D656" s="14" t="s">
        <v>71</v>
      </c>
      <c r="E656" t="s">
        <v>72</v>
      </c>
      <c r="F656">
        <f t="shared" si="42"/>
        <v>48946799.999999993</v>
      </c>
      <c r="G656">
        <v>28</v>
      </c>
      <c r="H656">
        <v>1748.1</v>
      </c>
      <c r="I656" s="15">
        <v>36206</v>
      </c>
      <c r="J656" s="15" t="str">
        <f t="shared" si="43"/>
        <v>1999</v>
      </c>
      <c r="K656">
        <v>2</v>
      </c>
      <c r="L656" t="s">
        <v>75</v>
      </c>
      <c r="M656" t="s">
        <v>86</v>
      </c>
    </row>
    <row r="657" spans="1:13" ht="14.4" hidden="1" x14ac:dyDescent="0.3">
      <c r="A657" t="str">
        <f t="shared" si="40"/>
        <v>D</v>
      </c>
      <c r="C657">
        <f t="shared" si="41"/>
        <v>230928558.509</v>
      </c>
      <c r="D657" s="14" t="s">
        <v>71</v>
      </c>
      <c r="E657" t="s">
        <v>72</v>
      </c>
      <c r="F657">
        <f t="shared" si="42"/>
        <v>61004900</v>
      </c>
      <c r="G657">
        <v>31</v>
      </c>
      <c r="H657">
        <v>1967.9</v>
      </c>
      <c r="I657" s="15">
        <v>36234</v>
      </c>
      <c r="J657" s="15" t="str">
        <f t="shared" si="43"/>
        <v>1999</v>
      </c>
      <c r="K657">
        <v>3</v>
      </c>
      <c r="L657" t="s">
        <v>76</v>
      </c>
      <c r="M657" t="s">
        <v>86</v>
      </c>
    </row>
    <row r="658" spans="1:13" ht="14.4" hidden="1" x14ac:dyDescent="0.3">
      <c r="A658" t="str">
        <f t="shared" si="40"/>
        <v>D</v>
      </c>
      <c r="C658">
        <f t="shared" si="41"/>
        <v>167175061.83000001</v>
      </c>
      <c r="D658" s="14" t="s">
        <v>71</v>
      </c>
      <c r="E658" t="s">
        <v>72</v>
      </c>
      <c r="F658">
        <f t="shared" si="42"/>
        <v>44163000</v>
      </c>
      <c r="G658">
        <v>30</v>
      </c>
      <c r="H658">
        <v>1472.1</v>
      </c>
      <c r="I658" s="15">
        <v>36265</v>
      </c>
      <c r="J658" s="15" t="str">
        <f t="shared" si="43"/>
        <v>1999</v>
      </c>
      <c r="K658">
        <v>4</v>
      </c>
      <c r="L658" t="s">
        <v>77</v>
      </c>
      <c r="M658" t="s">
        <v>86</v>
      </c>
    </row>
    <row r="659" spans="1:13" ht="14.4" hidden="1" x14ac:dyDescent="0.3">
      <c r="A659" t="str">
        <f t="shared" si="40"/>
        <v>D</v>
      </c>
      <c r="C659">
        <f t="shared" si="41"/>
        <v>156459701.74299997</v>
      </c>
      <c r="D659" s="14" t="s">
        <v>71</v>
      </c>
      <c r="E659" t="s">
        <v>72</v>
      </c>
      <c r="F659">
        <f t="shared" si="42"/>
        <v>41332299.999999993</v>
      </c>
      <c r="G659">
        <v>31</v>
      </c>
      <c r="H659">
        <v>1333.3</v>
      </c>
      <c r="I659" s="15">
        <v>36295</v>
      </c>
      <c r="J659" s="15" t="str">
        <f t="shared" si="43"/>
        <v>1999</v>
      </c>
      <c r="K659">
        <v>5</v>
      </c>
      <c r="L659" t="s">
        <v>78</v>
      </c>
      <c r="M659" t="s">
        <v>86</v>
      </c>
    </row>
    <row r="660" spans="1:13" ht="14.4" hidden="1" x14ac:dyDescent="0.3">
      <c r="A660" t="str">
        <f t="shared" si="40"/>
        <v>D</v>
      </c>
      <c r="C660">
        <f t="shared" si="41"/>
        <v>162314595.39000002</v>
      </c>
      <c r="D660" s="14" t="s">
        <v>71</v>
      </c>
      <c r="E660" t="s">
        <v>72</v>
      </c>
      <c r="F660">
        <f t="shared" si="42"/>
        <v>42879000</v>
      </c>
      <c r="G660">
        <v>30</v>
      </c>
      <c r="H660">
        <v>1429.3</v>
      </c>
      <c r="I660" s="15">
        <v>36326</v>
      </c>
      <c r="J660" s="15" t="str">
        <f t="shared" si="43"/>
        <v>1999</v>
      </c>
      <c r="K660">
        <v>6</v>
      </c>
      <c r="L660" t="s">
        <v>79</v>
      </c>
      <c r="M660" t="s">
        <v>86</v>
      </c>
    </row>
    <row r="661" spans="1:13" ht="14.4" hidden="1" x14ac:dyDescent="0.3">
      <c r="A661" t="str">
        <f t="shared" si="40"/>
        <v>D</v>
      </c>
      <c r="C661">
        <f t="shared" si="41"/>
        <v>141357051.46600002</v>
      </c>
      <c r="D661" s="14" t="s">
        <v>71</v>
      </c>
      <c r="E661" t="s">
        <v>72</v>
      </c>
      <c r="F661">
        <f t="shared" si="42"/>
        <v>37342600</v>
      </c>
      <c r="G661">
        <v>31</v>
      </c>
      <c r="H661">
        <v>1204.5999999999999</v>
      </c>
      <c r="I661" s="15">
        <v>36356</v>
      </c>
      <c r="J661" s="15" t="str">
        <f t="shared" si="43"/>
        <v>1999</v>
      </c>
      <c r="K661">
        <v>7</v>
      </c>
      <c r="L661" t="s">
        <v>80</v>
      </c>
      <c r="M661" t="s">
        <v>86</v>
      </c>
    </row>
    <row r="662" spans="1:13" ht="14.4" hidden="1" x14ac:dyDescent="0.3">
      <c r="A662" t="str">
        <f t="shared" si="40"/>
        <v>D</v>
      </c>
      <c r="C662">
        <f t="shared" si="41"/>
        <v>145534629.94200003</v>
      </c>
      <c r="D662" s="14" t="s">
        <v>71</v>
      </c>
      <c r="E662" t="s">
        <v>72</v>
      </c>
      <c r="F662">
        <f t="shared" si="42"/>
        <v>38446200.000000007</v>
      </c>
      <c r="G662">
        <v>31</v>
      </c>
      <c r="H662">
        <v>1240.2</v>
      </c>
      <c r="I662" s="15">
        <v>36387</v>
      </c>
      <c r="J662" s="15" t="str">
        <f t="shared" si="43"/>
        <v>1999</v>
      </c>
      <c r="K662">
        <v>8</v>
      </c>
      <c r="L662" t="s">
        <v>81</v>
      </c>
      <c r="M662" t="s">
        <v>86</v>
      </c>
    </row>
    <row r="663" spans="1:13" ht="14.4" hidden="1" x14ac:dyDescent="0.3">
      <c r="A663" t="str">
        <f t="shared" si="40"/>
        <v>D</v>
      </c>
      <c r="C663">
        <f t="shared" si="41"/>
        <v>145155331.86000001</v>
      </c>
      <c r="D663" s="14" t="s">
        <v>71</v>
      </c>
      <c r="E663" t="s">
        <v>72</v>
      </c>
      <c r="F663">
        <f t="shared" si="42"/>
        <v>38346000</v>
      </c>
      <c r="G663">
        <v>30</v>
      </c>
      <c r="H663">
        <v>1278.2</v>
      </c>
      <c r="I663" s="15">
        <v>36418</v>
      </c>
      <c r="J663" s="15" t="str">
        <f t="shared" si="43"/>
        <v>1999</v>
      </c>
      <c r="K663">
        <v>9</v>
      </c>
      <c r="L663" t="s">
        <v>82</v>
      </c>
      <c r="M663" t="s">
        <v>86</v>
      </c>
    </row>
    <row r="664" spans="1:13" ht="14.4" hidden="1" x14ac:dyDescent="0.3">
      <c r="A664" t="str">
        <f t="shared" si="40"/>
        <v>D</v>
      </c>
      <c r="C664">
        <f t="shared" si="41"/>
        <v>175634317.55700004</v>
      </c>
      <c r="D664" s="14" t="s">
        <v>71</v>
      </c>
      <c r="E664" t="s">
        <v>72</v>
      </c>
      <c r="F664">
        <f t="shared" si="42"/>
        <v>46397700.000000007</v>
      </c>
      <c r="G664">
        <v>31</v>
      </c>
      <c r="H664">
        <v>1496.7</v>
      </c>
      <c r="I664" s="15">
        <v>36448</v>
      </c>
      <c r="J664" s="15" t="str">
        <f t="shared" si="43"/>
        <v>1999</v>
      </c>
      <c r="K664">
        <v>10</v>
      </c>
      <c r="L664" t="s">
        <v>83</v>
      </c>
      <c r="M664" t="s">
        <v>86</v>
      </c>
    </row>
    <row r="665" spans="1:13" ht="14.4" hidden="1" x14ac:dyDescent="0.3">
      <c r="A665" t="str">
        <f t="shared" si="40"/>
        <v>D</v>
      </c>
      <c r="C665">
        <f t="shared" si="41"/>
        <v>322323876.09000003</v>
      </c>
      <c r="D665" s="14" t="s">
        <v>71</v>
      </c>
      <c r="E665" t="s">
        <v>72</v>
      </c>
      <c r="F665">
        <f t="shared" si="42"/>
        <v>85149000</v>
      </c>
      <c r="G665">
        <v>30</v>
      </c>
      <c r="H665">
        <v>2838.3</v>
      </c>
      <c r="I665" s="15">
        <v>36479</v>
      </c>
      <c r="J665" s="15" t="str">
        <f t="shared" si="43"/>
        <v>1999</v>
      </c>
      <c r="K665">
        <v>11</v>
      </c>
      <c r="L665" t="s">
        <v>84</v>
      </c>
      <c r="M665" t="s">
        <v>86</v>
      </c>
    </row>
    <row r="666" spans="1:13" ht="14.4" hidden="1" x14ac:dyDescent="0.3">
      <c r="A666" t="str">
        <f t="shared" si="40"/>
        <v>D</v>
      </c>
      <c r="C666">
        <f t="shared" si="41"/>
        <v>238720446.45299998</v>
      </c>
      <c r="D666" s="14" t="s">
        <v>71</v>
      </c>
      <c r="E666" t="s">
        <v>72</v>
      </c>
      <c r="F666">
        <f t="shared" si="42"/>
        <v>63063299.999999993</v>
      </c>
      <c r="G666">
        <v>31</v>
      </c>
      <c r="H666">
        <v>2034.3</v>
      </c>
      <c r="I666" s="15">
        <v>36509</v>
      </c>
      <c r="J666" s="15" t="str">
        <f t="shared" si="43"/>
        <v>1999</v>
      </c>
      <c r="K666">
        <v>12</v>
      </c>
      <c r="L666" t="s">
        <v>85</v>
      </c>
      <c r="M666" t="s">
        <v>86</v>
      </c>
    </row>
    <row r="667" spans="1:13" ht="14.4" hidden="1" x14ac:dyDescent="0.3">
      <c r="A667" t="str">
        <f t="shared" si="40"/>
        <v>D</v>
      </c>
      <c r="C667">
        <f t="shared" si="41"/>
        <v>259056804.59599996</v>
      </c>
      <c r="D667" s="14" t="s">
        <v>71</v>
      </c>
      <c r="E667" t="s">
        <v>72</v>
      </c>
      <c r="F667">
        <f t="shared" si="42"/>
        <v>68435599.999999985</v>
      </c>
      <c r="G667">
        <v>31</v>
      </c>
      <c r="H667">
        <v>2207.6</v>
      </c>
      <c r="I667" s="15">
        <v>36540</v>
      </c>
      <c r="J667" s="15" t="str">
        <f t="shared" si="43"/>
        <v>2000</v>
      </c>
      <c r="K667">
        <v>1</v>
      </c>
      <c r="L667" t="s">
        <v>73</v>
      </c>
      <c r="M667" t="s">
        <v>86</v>
      </c>
    </row>
    <row r="668" spans="1:13" ht="14.4" hidden="1" x14ac:dyDescent="0.3">
      <c r="A668" t="str">
        <f t="shared" si="40"/>
        <v>D</v>
      </c>
      <c r="C668">
        <f t="shared" si="41"/>
        <v>245241572.26000002</v>
      </c>
      <c r="D668" s="14" t="s">
        <v>71</v>
      </c>
      <c r="E668" t="s">
        <v>72</v>
      </c>
      <c r="F668">
        <f t="shared" si="42"/>
        <v>64786000</v>
      </c>
      <c r="G668">
        <v>29</v>
      </c>
      <c r="H668">
        <v>2234</v>
      </c>
      <c r="I668" s="15">
        <v>36571</v>
      </c>
      <c r="J668" s="15" t="str">
        <f t="shared" si="43"/>
        <v>2000</v>
      </c>
      <c r="K668">
        <v>2</v>
      </c>
      <c r="L668" t="s">
        <v>75</v>
      </c>
      <c r="M668" t="s">
        <v>86</v>
      </c>
    </row>
    <row r="669" spans="1:13" ht="14.4" hidden="1" x14ac:dyDescent="0.3">
      <c r="A669" t="str">
        <f t="shared" si="40"/>
        <v>D</v>
      </c>
      <c r="C669">
        <f t="shared" si="41"/>
        <v>231738257.70799997</v>
      </c>
      <c r="D669" s="14" t="s">
        <v>71</v>
      </c>
      <c r="E669" t="s">
        <v>72</v>
      </c>
      <c r="F669">
        <f t="shared" si="42"/>
        <v>61218799.999999993</v>
      </c>
      <c r="G669">
        <v>31</v>
      </c>
      <c r="H669">
        <v>1974.8</v>
      </c>
      <c r="I669" s="15">
        <v>36600</v>
      </c>
      <c r="J669" s="15" t="str">
        <f t="shared" si="43"/>
        <v>2000</v>
      </c>
      <c r="K669">
        <v>3</v>
      </c>
      <c r="L669" t="s">
        <v>76</v>
      </c>
      <c r="M669" t="s">
        <v>86</v>
      </c>
    </row>
    <row r="670" spans="1:13" ht="14.4" hidden="1" x14ac:dyDescent="0.3">
      <c r="A670" t="str">
        <f t="shared" si="40"/>
        <v>D</v>
      </c>
      <c r="C670">
        <f t="shared" si="41"/>
        <v>178554004.29000002</v>
      </c>
      <c r="D670" s="14" t="s">
        <v>71</v>
      </c>
      <c r="E670" t="s">
        <v>72</v>
      </c>
      <c r="F670">
        <f t="shared" si="42"/>
        <v>47169000</v>
      </c>
      <c r="G670">
        <v>30</v>
      </c>
      <c r="H670">
        <v>1572.3</v>
      </c>
      <c r="I670" s="15">
        <v>36631</v>
      </c>
      <c r="J670" s="15" t="str">
        <f t="shared" si="43"/>
        <v>2000</v>
      </c>
      <c r="K670">
        <v>4</v>
      </c>
      <c r="L670" t="s">
        <v>77</v>
      </c>
      <c r="M670" t="s">
        <v>86</v>
      </c>
    </row>
    <row r="671" spans="1:13" ht="14.4" hidden="1" x14ac:dyDescent="0.3">
      <c r="A671" t="str">
        <f t="shared" si="40"/>
        <v>D</v>
      </c>
      <c r="C671">
        <f t="shared" si="41"/>
        <v>173170015.64700004</v>
      </c>
      <c r="D671" s="14" t="s">
        <v>71</v>
      </c>
      <c r="E671" t="s">
        <v>72</v>
      </c>
      <c r="F671">
        <f t="shared" si="42"/>
        <v>45746700.000000007</v>
      </c>
      <c r="G671">
        <v>31</v>
      </c>
      <c r="H671">
        <v>1475.7</v>
      </c>
      <c r="I671" s="15">
        <v>36661</v>
      </c>
      <c r="J671" s="15" t="str">
        <f t="shared" si="43"/>
        <v>2000</v>
      </c>
      <c r="K671">
        <v>5</v>
      </c>
      <c r="L671" t="s">
        <v>78</v>
      </c>
      <c r="M671" t="s">
        <v>86</v>
      </c>
    </row>
    <row r="672" spans="1:13" ht="14.4" hidden="1" x14ac:dyDescent="0.3">
      <c r="A672" t="str">
        <f t="shared" si="40"/>
        <v>D</v>
      </c>
      <c r="C672">
        <f t="shared" si="41"/>
        <v>163711411.68000001</v>
      </c>
      <c r="D672" s="14" t="s">
        <v>71</v>
      </c>
      <c r="E672" t="s">
        <v>72</v>
      </c>
      <c r="F672">
        <f t="shared" si="42"/>
        <v>43248000</v>
      </c>
      <c r="G672">
        <v>30</v>
      </c>
      <c r="H672">
        <v>1441.6</v>
      </c>
      <c r="I672" s="15">
        <v>36692</v>
      </c>
      <c r="J672" s="15" t="str">
        <f t="shared" si="43"/>
        <v>2000</v>
      </c>
      <c r="K672">
        <v>6</v>
      </c>
      <c r="L672" t="s">
        <v>79</v>
      </c>
      <c r="M672" t="s">
        <v>86</v>
      </c>
    </row>
    <row r="673" spans="1:13" ht="14.4" hidden="1" x14ac:dyDescent="0.3">
      <c r="A673" t="str">
        <f t="shared" si="40"/>
        <v>D</v>
      </c>
      <c r="C673">
        <f t="shared" si="41"/>
        <v>148796896.28</v>
      </c>
      <c r="D673" s="14" t="s">
        <v>71</v>
      </c>
      <c r="E673" t="s">
        <v>72</v>
      </c>
      <c r="F673">
        <f t="shared" si="42"/>
        <v>39308000</v>
      </c>
      <c r="G673">
        <v>31</v>
      </c>
      <c r="H673">
        <v>1268</v>
      </c>
      <c r="I673" s="15">
        <v>36722</v>
      </c>
      <c r="J673" s="15" t="str">
        <f t="shared" si="43"/>
        <v>2000</v>
      </c>
      <c r="K673">
        <v>7</v>
      </c>
      <c r="L673" t="s">
        <v>80</v>
      </c>
      <c r="M673" t="s">
        <v>86</v>
      </c>
    </row>
    <row r="674" spans="1:13" ht="14.4" hidden="1" x14ac:dyDescent="0.3">
      <c r="A674" t="str">
        <f t="shared" si="40"/>
        <v>D</v>
      </c>
      <c r="C674">
        <f t="shared" si="41"/>
        <v>171937864.69200003</v>
      </c>
      <c r="D674" s="14" t="s">
        <v>71</v>
      </c>
      <c r="E674" t="s">
        <v>72</v>
      </c>
      <c r="F674">
        <f t="shared" si="42"/>
        <v>45421200.000000007</v>
      </c>
      <c r="G674">
        <v>31</v>
      </c>
      <c r="H674">
        <v>1465.2</v>
      </c>
      <c r="I674" s="15">
        <v>36753</v>
      </c>
      <c r="J674" s="15" t="str">
        <f t="shared" si="43"/>
        <v>2000</v>
      </c>
      <c r="K674">
        <v>8</v>
      </c>
      <c r="L674" t="s">
        <v>81</v>
      </c>
      <c r="M674" t="s">
        <v>86</v>
      </c>
    </row>
    <row r="675" spans="1:13" ht="14.4" hidden="1" x14ac:dyDescent="0.3">
      <c r="A675" t="str">
        <f t="shared" si="40"/>
        <v>D</v>
      </c>
      <c r="C675">
        <f t="shared" si="41"/>
        <v>159975212.01000002</v>
      </c>
      <c r="D675" s="14" t="s">
        <v>71</v>
      </c>
      <c r="E675" t="s">
        <v>72</v>
      </c>
      <c r="F675">
        <f t="shared" si="42"/>
        <v>42261000</v>
      </c>
      <c r="G675">
        <v>30</v>
      </c>
      <c r="H675">
        <v>1408.7</v>
      </c>
      <c r="I675" s="15">
        <v>36784</v>
      </c>
      <c r="J675" s="15" t="str">
        <f t="shared" si="43"/>
        <v>2000</v>
      </c>
      <c r="K675">
        <v>9</v>
      </c>
      <c r="L675" t="s">
        <v>82</v>
      </c>
      <c r="M675" t="s">
        <v>86</v>
      </c>
    </row>
    <row r="676" spans="1:13" ht="14.4" hidden="1" x14ac:dyDescent="0.3">
      <c r="A676" t="str">
        <f t="shared" si="40"/>
        <v>D</v>
      </c>
      <c r="C676">
        <f t="shared" si="41"/>
        <v>202988068.75799999</v>
      </c>
      <c r="D676" s="14" t="s">
        <v>71</v>
      </c>
      <c r="E676" t="s">
        <v>72</v>
      </c>
      <c r="F676">
        <f t="shared" si="42"/>
        <v>53623799.999999993</v>
      </c>
      <c r="G676">
        <v>31</v>
      </c>
      <c r="H676">
        <v>1729.8</v>
      </c>
      <c r="I676" s="15">
        <v>36814</v>
      </c>
      <c r="J676" s="15" t="str">
        <f t="shared" si="43"/>
        <v>2000</v>
      </c>
      <c r="K676">
        <v>10</v>
      </c>
      <c r="L676" t="s">
        <v>83</v>
      </c>
      <c r="M676" t="s">
        <v>86</v>
      </c>
    </row>
    <row r="677" spans="1:13" ht="14.4" hidden="1" x14ac:dyDescent="0.3">
      <c r="A677" t="str">
        <f t="shared" si="40"/>
        <v>D</v>
      </c>
      <c r="C677">
        <f t="shared" si="41"/>
        <v>236130090.39000005</v>
      </c>
      <c r="D677" s="14" t="s">
        <v>71</v>
      </c>
      <c r="E677" t="s">
        <v>72</v>
      </c>
      <c r="F677">
        <f t="shared" si="42"/>
        <v>62379000.000000007</v>
      </c>
      <c r="G677">
        <v>30</v>
      </c>
      <c r="H677">
        <v>2079.3000000000002</v>
      </c>
      <c r="I677" s="15">
        <v>36845</v>
      </c>
      <c r="J677" s="15" t="str">
        <f t="shared" si="43"/>
        <v>2000</v>
      </c>
      <c r="K677">
        <v>11</v>
      </c>
      <c r="L677" t="s">
        <v>84</v>
      </c>
      <c r="M677" t="s">
        <v>86</v>
      </c>
    </row>
    <row r="678" spans="1:13" ht="14.4" hidden="1" x14ac:dyDescent="0.3">
      <c r="A678" t="str">
        <f t="shared" si="40"/>
        <v>D</v>
      </c>
      <c r="C678">
        <f t="shared" si="41"/>
        <v>322318955.05700004</v>
      </c>
      <c r="D678" s="14" t="s">
        <v>71</v>
      </c>
      <c r="E678" t="s">
        <v>72</v>
      </c>
      <c r="F678">
        <f t="shared" si="42"/>
        <v>85147700</v>
      </c>
      <c r="G678">
        <v>31</v>
      </c>
      <c r="H678">
        <v>2746.7</v>
      </c>
      <c r="I678" s="15">
        <v>36875</v>
      </c>
      <c r="J678" s="15" t="str">
        <f t="shared" si="43"/>
        <v>2000</v>
      </c>
      <c r="K678">
        <v>12</v>
      </c>
      <c r="L678" t="s">
        <v>85</v>
      </c>
      <c r="M678" t="s">
        <v>86</v>
      </c>
    </row>
    <row r="679" spans="1:13" ht="14.4" hidden="1" x14ac:dyDescent="0.3">
      <c r="A679" t="str">
        <f t="shared" si="40"/>
        <v>D</v>
      </c>
      <c r="C679">
        <f t="shared" si="41"/>
        <v>339592537.96900004</v>
      </c>
      <c r="D679" s="14" t="s">
        <v>71</v>
      </c>
      <c r="E679" t="s">
        <v>72</v>
      </c>
      <c r="F679">
        <f t="shared" si="42"/>
        <v>89710900.000000015</v>
      </c>
      <c r="G679">
        <v>31</v>
      </c>
      <c r="H679">
        <v>2893.9</v>
      </c>
      <c r="I679" s="15">
        <v>36906</v>
      </c>
      <c r="J679" s="15" t="str">
        <f t="shared" si="43"/>
        <v>2001</v>
      </c>
      <c r="K679">
        <v>1</v>
      </c>
      <c r="L679" t="s">
        <v>73</v>
      </c>
      <c r="M679" t="s">
        <v>86</v>
      </c>
    </row>
    <row r="680" spans="1:13" ht="14.4" hidden="1" x14ac:dyDescent="0.3">
      <c r="A680" t="str">
        <f t="shared" si="40"/>
        <v>D</v>
      </c>
      <c r="C680">
        <f t="shared" si="41"/>
        <v>296066001.08400005</v>
      </c>
      <c r="D680" s="14" t="s">
        <v>71</v>
      </c>
      <c r="E680" t="s">
        <v>72</v>
      </c>
      <c r="F680">
        <f t="shared" si="42"/>
        <v>78212400.000000015</v>
      </c>
      <c r="G680">
        <v>28</v>
      </c>
      <c r="H680">
        <v>2793.3</v>
      </c>
      <c r="I680" s="15">
        <v>36937</v>
      </c>
      <c r="J680" s="15" t="str">
        <f t="shared" si="43"/>
        <v>2001</v>
      </c>
      <c r="K680">
        <v>2</v>
      </c>
      <c r="L680" t="s">
        <v>75</v>
      </c>
      <c r="M680" t="s">
        <v>86</v>
      </c>
    </row>
    <row r="681" spans="1:13" ht="14.4" hidden="1" x14ac:dyDescent="0.3">
      <c r="A681" t="str">
        <f t="shared" si="40"/>
        <v>D</v>
      </c>
      <c r="C681">
        <f t="shared" si="41"/>
        <v>288217710.53099996</v>
      </c>
      <c r="D681" s="14" t="s">
        <v>71</v>
      </c>
      <c r="E681" t="s">
        <v>72</v>
      </c>
      <c r="F681">
        <f t="shared" si="42"/>
        <v>76139099.999999985</v>
      </c>
      <c r="G681">
        <v>31</v>
      </c>
      <c r="H681">
        <v>2456.1</v>
      </c>
      <c r="I681" s="15">
        <v>36965</v>
      </c>
      <c r="J681" s="15" t="str">
        <f t="shared" si="43"/>
        <v>2001</v>
      </c>
      <c r="K681">
        <v>3</v>
      </c>
      <c r="L681" t="s">
        <v>76</v>
      </c>
      <c r="M681" t="s">
        <v>86</v>
      </c>
    </row>
    <row r="682" spans="1:13" ht="14.4" hidden="1" x14ac:dyDescent="0.3">
      <c r="A682" t="str">
        <f t="shared" si="40"/>
        <v>D</v>
      </c>
      <c r="C682">
        <f t="shared" si="41"/>
        <v>239786796.45000002</v>
      </c>
      <c r="D682" s="14" t="s">
        <v>71</v>
      </c>
      <c r="E682" t="s">
        <v>72</v>
      </c>
      <c r="F682">
        <f t="shared" si="42"/>
        <v>63345000</v>
      </c>
      <c r="G682">
        <v>30</v>
      </c>
      <c r="H682">
        <v>2111.5</v>
      </c>
      <c r="I682" s="15">
        <v>36996</v>
      </c>
      <c r="J682" s="15" t="str">
        <f t="shared" si="43"/>
        <v>2001</v>
      </c>
      <c r="K682">
        <v>4</v>
      </c>
      <c r="L682" t="s">
        <v>77</v>
      </c>
      <c r="M682" t="s">
        <v>86</v>
      </c>
    </row>
    <row r="683" spans="1:13" ht="14.4" hidden="1" x14ac:dyDescent="0.3">
      <c r="A683" t="str">
        <f t="shared" si="40"/>
        <v>D</v>
      </c>
      <c r="C683">
        <f t="shared" si="41"/>
        <v>222502992.93100002</v>
      </c>
      <c r="D683" s="14" t="s">
        <v>71</v>
      </c>
      <c r="E683" t="s">
        <v>72</v>
      </c>
      <c r="F683">
        <f t="shared" si="42"/>
        <v>58779100</v>
      </c>
      <c r="G683">
        <v>31</v>
      </c>
      <c r="H683">
        <v>1896.1</v>
      </c>
      <c r="I683" s="15">
        <v>37026</v>
      </c>
      <c r="J683" s="15" t="str">
        <f t="shared" si="43"/>
        <v>2001</v>
      </c>
      <c r="K683">
        <v>5</v>
      </c>
      <c r="L683" t="s">
        <v>78</v>
      </c>
      <c r="M683" t="s">
        <v>86</v>
      </c>
    </row>
    <row r="684" spans="1:13" ht="14.4" hidden="1" x14ac:dyDescent="0.3">
      <c r="A684" t="str">
        <f t="shared" si="40"/>
        <v>D</v>
      </c>
      <c r="C684">
        <f t="shared" si="41"/>
        <v>196917028.20000002</v>
      </c>
      <c r="D684" s="14" t="s">
        <v>71</v>
      </c>
      <c r="E684" t="s">
        <v>72</v>
      </c>
      <c r="F684">
        <f t="shared" si="42"/>
        <v>52020000</v>
      </c>
      <c r="G684">
        <v>30</v>
      </c>
      <c r="H684">
        <v>1734</v>
      </c>
      <c r="I684" s="15">
        <v>37057</v>
      </c>
      <c r="J684" s="15" t="str">
        <f t="shared" si="43"/>
        <v>2001</v>
      </c>
      <c r="K684">
        <v>6</v>
      </c>
      <c r="L684" t="s">
        <v>79</v>
      </c>
      <c r="M684" t="s">
        <v>86</v>
      </c>
    </row>
    <row r="685" spans="1:13" ht="14.4" hidden="1" x14ac:dyDescent="0.3">
      <c r="A685" t="str">
        <f t="shared" si="40"/>
        <v>D</v>
      </c>
      <c r="C685">
        <f t="shared" si="41"/>
        <v>192274222.83500001</v>
      </c>
      <c r="D685" s="14" t="s">
        <v>71</v>
      </c>
      <c r="E685" t="s">
        <v>72</v>
      </c>
      <c r="F685">
        <f t="shared" si="42"/>
        <v>50793500</v>
      </c>
      <c r="G685">
        <v>31</v>
      </c>
      <c r="H685">
        <v>1638.5</v>
      </c>
      <c r="I685" s="15">
        <v>37087</v>
      </c>
      <c r="J685" s="15" t="str">
        <f t="shared" si="43"/>
        <v>2001</v>
      </c>
      <c r="K685">
        <v>7</v>
      </c>
      <c r="L685" t="s">
        <v>80</v>
      </c>
      <c r="M685" t="s">
        <v>86</v>
      </c>
    </row>
    <row r="686" spans="1:13" ht="14.4" hidden="1" x14ac:dyDescent="0.3">
      <c r="A686" t="str">
        <f t="shared" si="40"/>
        <v>D</v>
      </c>
      <c r="C686">
        <f t="shared" si="41"/>
        <v>204126341.54500002</v>
      </c>
      <c r="D686" s="14" t="s">
        <v>71</v>
      </c>
      <c r="E686" t="s">
        <v>72</v>
      </c>
      <c r="F686">
        <f t="shared" si="42"/>
        <v>53924500</v>
      </c>
      <c r="G686">
        <v>31</v>
      </c>
      <c r="H686">
        <v>1739.5</v>
      </c>
      <c r="I686" s="15">
        <v>37118</v>
      </c>
      <c r="J686" s="15" t="str">
        <f t="shared" si="43"/>
        <v>2001</v>
      </c>
      <c r="K686">
        <v>8</v>
      </c>
      <c r="L686" t="s">
        <v>81</v>
      </c>
      <c r="M686" t="s">
        <v>86</v>
      </c>
    </row>
    <row r="687" spans="1:13" ht="14.4" hidden="1" x14ac:dyDescent="0.3">
      <c r="A687" t="str">
        <f t="shared" si="40"/>
        <v>D</v>
      </c>
      <c r="C687">
        <f t="shared" si="41"/>
        <v>201027983.46000001</v>
      </c>
      <c r="D687" s="14" t="s">
        <v>71</v>
      </c>
      <c r="E687" t="s">
        <v>72</v>
      </c>
      <c r="F687">
        <f t="shared" si="42"/>
        <v>53106000</v>
      </c>
      <c r="G687">
        <v>30</v>
      </c>
      <c r="H687">
        <v>1770.2</v>
      </c>
      <c r="I687" s="15">
        <v>37149</v>
      </c>
      <c r="J687" s="15" t="str">
        <f t="shared" si="43"/>
        <v>2001</v>
      </c>
      <c r="K687">
        <v>9</v>
      </c>
      <c r="L687" t="s">
        <v>82</v>
      </c>
      <c r="M687" t="s">
        <v>86</v>
      </c>
    </row>
    <row r="688" spans="1:13" ht="14.4" hidden="1" x14ac:dyDescent="0.3">
      <c r="A688" t="str">
        <f t="shared" si="40"/>
        <v>D</v>
      </c>
      <c r="C688">
        <f t="shared" si="41"/>
        <v>237945951.56700003</v>
      </c>
      <c r="D688" s="14" t="s">
        <v>71</v>
      </c>
      <c r="E688" t="s">
        <v>72</v>
      </c>
      <c r="F688">
        <f t="shared" si="42"/>
        <v>62858700.000000007</v>
      </c>
      <c r="G688">
        <v>31</v>
      </c>
      <c r="H688">
        <v>2027.7</v>
      </c>
      <c r="I688" s="15">
        <v>37179</v>
      </c>
      <c r="J688" s="15" t="str">
        <f t="shared" si="43"/>
        <v>2001</v>
      </c>
      <c r="K688">
        <v>10</v>
      </c>
      <c r="L688" t="s">
        <v>83</v>
      </c>
      <c r="M688" t="s">
        <v>86</v>
      </c>
    </row>
    <row r="689" spans="1:13" ht="14.4" hidden="1" x14ac:dyDescent="0.3">
      <c r="A689" t="str">
        <f t="shared" si="40"/>
        <v>D</v>
      </c>
      <c r="C689">
        <f t="shared" si="41"/>
        <v>228419210.22</v>
      </c>
      <c r="D689" s="14" t="s">
        <v>71</v>
      </c>
      <c r="E689" t="s">
        <v>72</v>
      </c>
      <c r="F689">
        <f t="shared" si="42"/>
        <v>60342000</v>
      </c>
      <c r="G689">
        <v>30</v>
      </c>
      <c r="H689">
        <v>2011.4</v>
      </c>
      <c r="I689" s="15">
        <v>37210</v>
      </c>
      <c r="J689" s="15" t="str">
        <f t="shared" si="43"/>
        <v>2001</v>
      </c>
      <c r="K689">
        <v>11</v>
      </c>
      <c r="L689" t="s">
        <v>84</v>
      </c>
      <c r="M689" t="s">
        <v>86</v>
      </c>
    </row>
    <row r="690" spans="1:13" ht="14.4" hidden="1" x14ac:dyDescent="0.3">
      <c r="A690" t="str">
        <f t="shared" si="40"/>
        <v>D</v>
      </c>
      <c r="C690">
        <f t="shared" si="41"/>
        <v>236115327.29100001</v>
      </c>
      <c r="D690" s="14" t="s">
        <v>71</v>
      </c>
      <c r="E690" t="s">
        <v>72</v>
      </c>
      <c r="F690">
        <f t="shared" si="42"/>
        <v>62375100</v>
      </c>
      <c r="G690">
        <v>31</v>
      </c>
      <c r="H690">
        <v>2012.1</v>
      </c>
      <c r="I690" s="15">
        <v>37240</v>
      </c>
      <c r="J690" s="15" t="str">
        <f t="shared" si="43"/>
        <v>2001</v>
      </c>
      <c r="K690">
        <v>12</v>
      </c>
      <c r="L690" t="s">
        <v>85</v>
      </c>
      <c r="M690" t="s">
        <v>86</v>
      </c>
    </row>
    <row r="691" spans="1:13" ht="14.4" hidden="1" x14ac:dyDescent="0.3">
      <c r="A691" t="str">
        <f t="shared" si="40"/>
        <v>D</v>
      </c>
      <c r="C691">
        <f t="shared" si="41"/>
        <v>282913594.03900009</v>
      </c>
      <c r="D691" s="14" t="s">
        <v>71</v>
      </c>
      <c r="E691" t="s">
        <v>72</v>
      </c>
      <c r="F691">
        <f t="shared" si="42"/>
        <v>74737900.000000015</v>
      </c>
      <c r="G691">
        <v>31</v>
      </c>
      <c r="H691">
        <v>2410.9</v>
      </c>
      <c r="I691" s="15">
        <v>37271</v>
      </c>
      <c r="J691" s="15" t="str">
        <f t="shared" si="43"/>
        <v>2002</v>
      </c>
      <c r="K691">
        <v>1</v>
      </c>
      <c r="L691" t="s">
        <v>73</v>
      </c>
      <c r="M691" t="s">
        <v>86</v>
      </c>
    </row>
    <row r="692" spans="1:13" ht="14.4" hidden="1" x14ac:dyDescent="0.3">
      <c r="A692" t="str">
        <f t="shared" si="40"/>
        <v>D</v>
      </c>
      <c r="C692">
        <f t="shared" si="41"/>
        <v>229344364.42400002</v>
      </c>
      <c r="D692" s="14" t="s">
        <v>71</v>
      </c>
      <c r="E692" t="s">
        <v>72</v>
      </c>
      <c r="F692">
        <f t="shared" si="42"/>
        <v>60586400.000000007</v>
      </c>
      <c r="G692">
        <v>28</v>
      </c>
      <c r="H692">
        <v>2163.8000000000002</v>
      </c>
      <c r="I692" s="15">
        <v>37302</v>
      </c>
      <c r="J692" s="15" t="str">
        <f t="shared" si="43"/>
        <v>2002</v>
      </c>
      <c r="K692">
        <v>2</v>
      </c>
      <c r="L692" t="s">
        <v>75</v>
      </c>
      <c r="M692" t="s">
        <v>86</v>
      </c>
    </row>
    <row r="693" spans="1:13" ht="14.4" hidden="1" x14ac:dyDescent="0.3">
      <c r="A693" t="str">
        <f t="shared" si="40"/>
        <v>D</v>
      </c>
      <c r="C693">
        <f t="shared" si="41"/>
        <v>212528437.581</v>
      </c>
      <c r="D693" s="14" t="s">
        <v>71</v>
      </c>
      <c r="E693" t="s">
        <v>72</v>
      </c>
      <c r="F693">
        <f t="shared" si="42"/>
        <v>56144100</v>
      </c>
      <c r="G693">
        <v>31</v>
      </c>
      <c r="H693">
        <v>1811.1</v>
      </c>
      <c r="I693" s="15">
        <v>37330</v>
      </c>
      <c r="J693" s="15" t="str">
        <f t="shared" si="43"/>
        <v>2002</v>
      </c>
      <c r="K693">
        <v>3</v>
      </c>
      <c r="L693" t="s">
        <v>76</v>
      </c>
      <c r="M693" t="s">
        <v>86</v>
      </c>
    </row>
    <row r="694" spans="1:13" ht="14.4" hidden="1" x14ac:dyDescent="0.3">
      <c r="A694" t="str">
        <f t="shared" si="40"/>
        <v>D</v>
      </c>
      <c r="C694">
        <f t="shared" si="41"/>
        <v>192408604.89000002</v>
      </c>
      <c r="D694" s="14" t="s">
        <v>71</v>
      </c>
      <c r="E694" t="s">
        <v>72</v>
      </c>
      <c r="F694">
        <f t="shared" si="42"/>
        <v>50829000</v>
      </c>
      <c r="G694">
        <v>30</v>
      </c>
      <c r="H694">
        <v>1694.3</v>
      </c>
      <c r="I694" s="15">
        <v>37361</v>
      </c>
      <c r="J694" s="15" t="str">
        <f t="shared" si="43"/>
        <v>2002</v>
      </c>
      <c r="K694">
        <v>4</v>
      </c>
      <c r="L694" t="s">
        <v>77</v>
      </c>
      <c r="M694" t="s">
        <v>86</v>
      </c>
    </row>
    <row r="695" spans="1:13" ht="14.4" hidden="1" x14ac:dyDescent="0.3">
      <c r="A695" t="str">
        <f t="shared" si="40"/>
        <v>D</v>
      </c>
      <c r="C695">
        <f t="shared" si="41"/>
        <v>193389026.08000001</v>
      </c>
      <c r="D695" s="14" t="s">
        <v>71</v>
      </c>
      <c r="E695" t="s">
        <v>72</v>
      </c>
      <c r="F695">
        <f t="shared" si="42"/>
        <v>51088000</v>
      </c>
      <c r="G695">
        <v>31</v>
      </c>
      <c r="H695">
        <v>1648</v>
      </c>
      <c r="I695" s="15">
        <v>37391</v>
      </c>
      <c r="J695" s="15" t="str">
        <f t="shared" si="43"/>
        <v>2002</v>
      </c>
      <c r="K695">
        <v>5</v>
      </c>
      <c r="L695" t="s">
        <v>78</v>
      </c>
      <c r="M695" t="s">
        <v>86</v>
      </c>
    </row>
    <row r="696" spans="1:13" ht="14.4" hidden="1" x14ac:dyDescent="0.3">
      <c r="A696" t="str">
        <f t="shared" si="40"/>
        <v>D</v>
      </c>
      <c r="C696">
        <f t="shared" si="41"/>
        <v>169843775.88</v>
      </c>
      <c r="D696" s="14" t="s">
        <v>71</v>
      </c>
      <c r="E696" t="s">
        <v>72</v>
      </c>
      <c r="F696">
        <f t="shared" si="42"/>
        <v>44868000</v>
      </c>
      <c r="G696">
        <v>30</v>
      </c>
      <c r="H696">
        <v>1495.6</v>
      </c>
      <c r="I696" s="15">
        <v>37422</v>
      </c>
      <c r="J696" s="15" t="str">
        <f t="shared" si="43"/>
        <v>2002</v>
      </c>
      <c r="K696">
        <v>6</v>
      </c>
      <c r="L696" t="s">
        <v>79</v>
      </c>
      <c r="M696" t="s">
        <v>86</v>
      </c>
    </row>
    <row r="697" spans="1:13" ht="14.4" hidden="1" x14ac:dyDescent="0.3">
      <c r="A697" t="str">
        <f t="shared" si="40"/>
        <v>D</v>
      </c>
      <c r="C697">
        <f t="shared" si="41"/>
        <v>189141038.97799999</v>
      </c>
      <c r="D697" s="14" t="s">
        <v>71</v>
      </c>
      <c r="E697" t="s">
        <v>72</v>
      </c>
      <c r="F697">
        <f t="shared" si="42"/>
        <v>49965799.999999993</v>
      </c>
      <c r="G697">
        <v>31</v>
      </c>
      <c r="H697">
        <v>1611.8</v>
      </c>
      <c r="I697" s="15">
        <v>37452</v>
      </c>
      <c r="J697" s="15" t="str">
        <f t="shared" si="43"/>
        <v>2002</v>
      </c>
      <c r="K697">
        <v>7</v>
      </c>
      <c r="L697" t="s">
        <v>80</v>
      </c>
      <c r="M697" t="s">
        <v>86</v>
      </c>
    </row>
    <row r="698" spans="1:13" ht="14.4" hidden="1" x14ac:dyDescent="0.3">
      <c r="A698" t="str">
        <f t="shared" si="40"/>
        <v>D</v>
      </c>
      <c r="C698">
        <f t="shared" si="41"/>
        <v>197601808.86900002</v>
      </c>
      <c r="D698" s="14" t="s">
        <v>71</v>
      </c>
      <c r="E698" t="s">
        <v>72</v>
      </c>
      <c r="F698">
        <f t="shared" si="42"/>
        <v>52200900</v>
      </c>
      <c r="G698">
        <v>31</v>
      </c>
      <c r="H698">
        <v>1683.9</v>
      </c>
      <c r="I698" s="15">
        <v>37483</v>
      </c>
      <c r="J698" s="15" t="str">
        <f t="shared" si="43"/>
        <v>2002</v>
      </c>
      <c r="K698">
        <v>8</v>
      </c>
      <c r="L698" t="s">
        <v>81</v>
      </c>
      <c r="M698" t="s">
        <v>86</v>
      </c>
    </row>
    <row r="699" spans="1:13" ht="14.4" hidden="1" x14ac:dyDescent="0.3">
      <c r="A699" t="str">
        <f t="shared" si="40"/>
        <v>D</v>
      </c>
      <c r="C699">
        <f t="shared" si="41"/>
        <v>167742873.33000001</v>
      </c>
      <c r="D699" s="14" t="s">
        <v>71</v>
      </c>
      <c r="E699" t="s">
        <v>72</v>
      </c>
      <c r="F699">
        <f t="shared" si="42"/>
        <v>44313000</v>
      </c>
      <c r="G699">
        <v>30</v>
      </c>
      <c r="H699">
        <v>1477.1</v>
      </c>
      <c r="I699" s="15">
        <v>37514</v>
      </c>
      <c r="J699" s="15" t="str">
        <f t="shared" si="43"/>
        <v>2002</v>
      </c>
      <c r="K699">
        <v>9</v>
      </c>
      <c r="L699" t="s">
        <v>82</v>
      </c>
      <c r="M699" t="s">
        <v>86</v>
      </c>
    </row>
    <row r="700" spans="1:13" ht="14.4" hidden="1" x14ac:dyDescent="0.3">
      <c r="A700" t="str">
        <f t="shared" si="40"/>
        <v>D</v>
      </c>
      <c r="C700">
        <f t="shared" si="41"/>
        <v>211120265.06100002</v>
      </c>
      <c r="D700" s="14" t="s">
        <v>71</v>
      </c>
      <c r="E700" t="s">
        <v>72</v>
      </c>
      <c r="F700">
        <f t="shared" si="42"/>
        <v>55772100</v>
      </c>
      <c r="G700">
        <v>31</v>
      </c>
      <c r="H700">
        <v>1799.1</v>
      </c>
      <c r="I700" s="15">
        <v>37544</v>
      </c>
      <c r="J700" s="15" t="str">
        <f t="shared" si="43"/>
        <v>2002</v>
      </c>
      <c r="K700">
        <v>10</v>
      </c>
      <c r="L700" t="s">
        <v>83</v>
      </c>
      <c r="M700" t="s">
        <v>86</v>
      </c>
    </row>
    <row r="701" spans="1:13" ht="14.4" hidden="1" x14ac:dyDescent="0.3">
      <c r="A701" t="str">
        <f t="shared" si="40"/>
        <v>D</v>
      </c>
      <c r="C701">
        <f t="shared" si="41"/>
        <v>227624274.12</v>
      </c>
      <c r="D701" s="14" t="s">
        <v>71</v>
      </c>
      <c r="E701" t="s">
        <v>72</v>
      </c>
      <c r="F701">
        <f t="shared" si="42"/>
        <v>60132000</v>
      </c>
      <c r="G701">
        <v>30</v>
      </c>
      <c r="H701">
        <v>2004.4</v>
      </c>
      <c r="I701" s="15">
        <v>37575</v>
      </c>
      <c r="J701" s="15" t="str">
        <f t="shared" si="43"/>
        <v>2002</v>
      </c>
      <c r="K701">
        <v>11</v>
      </c>
      <c r="L701" t="s">
        <v>84</v>
      </c>
      <c r="M701" t="s">
        <v>86</v>
      </c>
    </row>
    <row r="702" spans="1:13" ht="14.4" hidden="1" x14ac:dyDescent="0.3">
      <c r="A702" t="str">
        <f t="shared" si="40"/>
        <v>D</v>
      </c>
      <c r="C702">
        <f t="shared" si="41"/>
        <v>299365742.98099995</v>
      </c>
      <c r="D702" s="14" t="s">
        <v>71</v>
      </c>
      <c r="E702" t="s">
        <v>72</v>
      </c>
      <c r="F702">
        <f t="shared" si="42"/>
        <v>79084099.999999985</v>
      </c>
      <c r="G702">
        <v>31</v>
      </c>
      <c r="H702">
        <v>2551.1</v>
      </c>
      <c r="I702" s="15">
        <v>37605</v>
      </c>
      <c r="J702" s="15" t="str">
        <f t="shared" si="43"/>
        <v>2002</v>
      </c>
      <c r="K702">
        <v>12</v>
      </c>
      <c r="L702" t="s">
        <v>85</v>
      </c>
      <c r="M702" t="s">
        <v>86</v>
      </c>
    </row>
    <row r="703" spans="1:13" ht="14.4" hidden="1" x14ac:dyDescent="0.3">
      <c r="A703" t="str">
        <f t="shared" si="40"/>
        <v>D</v>
      </c>
      <c r="C703">
        <f t="shared" si="41"/>
        <v>392927072.16400009</v>
      </c>
      <c r="D703" s="14" t="s">
        <v>71</v>
      </c>
      <c r="E703" t="s">
        <v>72</v>
      </c>
      <c r="F703">
        <f t="shared" si="42"/>
        <v>103800400.00000001</v>
      </c>
      <c r="G703">
        <v>31</v>
      </c>
      <c r="H703">
        <v>3348.4</v>
      </c>
      <c r="I703" s="15">
        <v>37636</v>
      </c>
      <c r="J703" s="15" t="str">
        <f t="shared" si="43"/>
        <v>2003</v>
      </c>
      <c r="K703">
        <v>1</v>
      </c>
      <c r="L703" t="s">
        <v>73</v>
      </c>
      <c r="M703" t="s">
        <v>86</v>
      </c>
    </row>
    <row r="704" spans="1:13" ht="14.4" hidden="1" x14ac:dyDescent="0.3">
      <c r="A704" t="str">
        <f t="shared" si="40"/>
        <v>D</v>
      </c>
      <c r="C704">
        <f t="shared" si="41"/>
        <v>350937790.28000003</v>
      </c>
      <c r="D704" s="14" t="s">
        <v>71</v>
      </c>
      <c r="E704" t="s">
        <v>72</v>
      </c>
      <c r="F704">
        <f t="shared" si="42"/>
        <v>92708000</v>
      </c>
      <c r="G704">
        <v>28</v>
      </c>
      <c r="H704">
        <v>3311</v>
      </c>
      <c r="I704" s="15">
        <v>37667</v>
      </c>
      <c r="J704" s="15" t="str">
        <f t="shared" si="43"/>
        <v>2003</v>
      </c>
      <c r="K704">
        <v>2</v>
      </c>
      <c r="L704" t="s">
        <v>75</v>
      </c>
      <c r="M704" t="s">
        <v>86</v>
      </c>
    </row>
    <row r="705" spans="1:13" ht="14.4" hidden="1" x14ac:dyDescent="0.3">
      <c r="A705" t="str">
        <f t="shared" si="40"/>
        <v>D</v>
      </c>
      <c r="C705">
        <f t="shared" si="41"/>
        <v>319150566.88700002</v>
      </c>
      <c r="D705" s="14" t="s">
        <v>71</v>
      </c>
      <c r="E705" t="s">
        <v>72</v>
      </c>
      <c r="F705">
        <f t="shared" si="42"/>
        <v>84310700</v>
      </c>
      <c r="G705">
        <v>31</v>
      </c>
      <c r="H705">
        <v>2719.7</v>
      </c>
      <c r="I705" s="15">
        <v>37695</v>
      </c>
      <c r="J705" s="15" t="str">
        <f t="shared" si="43"/>
        <v>2003</v>
      </c>
      <c r="K705">
        <v>3</v>
      </c>
      <c r="L705" t="s">
        <v>76</v>
      </c>
      <c r="M705" t="s">
        <v>86</v>
      </c>
    </row>
    <row r="706" spans="1:13" ht="14.4" hidden="1" x14ac:dyDescent="0.3">
      <c r="A706" t="str">
        <f t="shared" ref="A706:A769" si="44">IF(M706="GASOLINE","G",IF(M706="PROPANE","CNG",IF(M706="DIESEL","D", "OUTRO")))</f>
        <v>D</v>
      </c>
      <c r="C706">
        <f t="shared" ref="C706:C769" si="45">3.78541*F706</f>
        <v>243261802.83000001</v>
      </c>
      <c r="D706" s="14" t="s">
        <v>71</v>
      </c>
      <c r="E706" t="s">
        <v>72</v>
      </c>
      <c r="F706">
        <f t="shared" ref="F706:F769" si="46">G706*H706*1000</f>
        <v>64263000</v>
      </c>
      <c r="G706">
        <v>30</v>
      </c>
      <c r="H706">
        <v>2142.1</v>
      </c>
      <c r="I706" s="15">
        <v>37726</v>
      </c>
      <c r="J706" s="15" t="str">
        <f t="shared" ref="J706:J769" si="47">TEXT(I706,"aaaa")</f>
        <v>2003</v>
      </c>
      <c r="K706">
        <v>4</v>
      </c>
      <c r="L706" t="s">
        <v>77</v>
      </c>
      <c r="M706" t="s">
        <v>86</v>
      </c>
    </row>
    <row r="707" spans="1:13" ht="14.4" hidden="1" x14ac:dyDescent="0.3">
      <c r="A707" t="str">
        <f t="shared" si="44"/>
        <v>D</v>
      </c>
      <c r="C707">
        <f t="shared" si="45"/>
        <v>216647342.20200005</v>
      </c>
      <c r="D707" s="14" t="s">
        <v>71</v>
      </c>
      <c r="E707" t="s">
        <v>72</v>
      </c>
      <c r="F707">
        <f t="shared" si="46"/>
        <v>57232200.000000007</v>
      </c>
      <c r="G707">
        <v>31</v>
      </c>
      <c r="H707">
        <v>1846.2</v>
      </c>
      <c r="I707" s="15">
        <v>37756</v>
      </c>
      <c r="J707" s="15" t="str">
        <f t="shared" si="47"/>
        <v>2003</v>
      </c>
      <c r="K707">
        <v>5</v>
      </c>
      <c r="L707" t="s">
        <v>78</v>
      </c>
      <c r="M707" t="s">
        <v>86</v>
      </c>
    </row>
    <row r="708" spans="1:13" ht="14.4" hidden="1" x14ac:dyDescent="0.3">
      <c r="A708" t="str">
        <f t="shared" si="44"/>
        <v>D</v>
      </c>
      <c r="C708">
        <f t="shared" si="45"/>
        <v>217415023.35000002</v>
      </c>
      <c r="D708" s="14" t="s">
        <v>71</v>
      </c>
      <c r="E708" t="s">
        <v>72</v>
      </c>
      <c r="F708">
        <f t="shared" si="46"/>
        <v>57435000</v>
      </c>
      <c r="G708">
        <v>30</v>
      </c>
      <c r="H708">
        <v>1914.5</v>
      </c>
      <c r="I708" s="15">
        <v>37787</v>
      </c>
      <c r="J708" s="15" t="str">
        <f t="shared" si="47"/>
        <v>2003</v>
      </c>
      <c r="K708">
        <v>6</v>
      </c>
      <c r="L708" t="s">
        <v>79</v>
      </c>
      <c r="M708" t="s">
        <v>86</v>
      </c>
    </row>
    <row r="709" spans="1:13" ht="14.4" hidden="1" x14ac:dyDescent="0.3">
      <c r="A709" t="str">
        <f t="shared" si="44"/>
        <v>D</v>
      </c>
      <c r="C709">
        <f t="shared" si="45"/>
        <v>226797919.11700004</v>
      </c>
      <c r="D709" s="14" t="s">
        <v>71</v>
      </c>
      <c r="E709" t="s">
        <v>72</v>
      </c>
      <c r="F709">
        <f t="shared" si="46"/>
        <v>59913700.000000007</v>
      </c>
      <c r="G709">
        <v>31</v>
      </c>
      <c r="H709">
        <v>1932.7</v>
      </c>
      <c r="I709" s="15">
        <v>37817</v>
      </c>
      <c r="J709" s="15" t="str">
        <f t="shared" si="47"/>
        <v>2003</v>
      </c>
      <c r="K709">
        <v>7</v>
      </c>
      <c r="L709" t="s">
        <v>80</v>
      </c>
      <c r="M709" t="s">
        <v>86</v>
      </c>
    </row>
    <row r="710" spans="1:13" ht="14.4" hidden="1" x14ac:dyDescent="0.3">
      <c r="A710" t="str">
        <f t="shared" si="44"/>
        <v>D</v>
      </c>
      <c r="C710">
        <f t="shared" si="45"/>
        <v>205827883.34</v>
      </c>
      <c r="D710" s="14" t="s">
        <v>71</v>
      </c>
      <c r="E710" t="s">
        <v>72</v>
      </c>
      <c r="F710">
        <f t="shared" si="46"/>
        <v>54374000</v>
      </c>
      <c r="G710">
        <v>31</v>
      </c>
      <c r="H710">
        <v>1754</v>
      </c>
      <c r="I710" s="15">
        <v>37848</v>
      </c>
      <c r="J710" s="15" t="str">
        <f t="shared" si="47"/>
        <v>2003</v>
      </c>
      <c r="K710">
        <v>8</v>
      </c>
      <c r="L710" t="s">
        <v>81</v>
      </c>
      <c r="M710" t="s">
        <v>86</v>
      </c>
    </row>
    <row r="711" spans="1:13" ht="14.4" hidden="1" x14ac:dyDescent="0.3">
      <c r="A711" t="str">
        <f t="shared" si="44"/>
        <v>D</v>
      </c>
      <c r="C711">
        <f t="shared" si="45"/>
        <v>218925401.94</v>
      </c>
      <c r="D711" s="14" t="s">
        <v>71</v>
      </c>
      <c r="E711" t="s">
        <v>72</v>
      </c>
      <c r="F711">
        <f t="shared" si="46"/>
        <v>57834000</v>
      </c>
      <c r="G711">
        <v>30</v>
      </c>
      <c r="H711">
        <v>1927.8</v>
      </c>
      <c r="I711" s="15">
        <v>37879</v>
      </c>
      <c r="J711" s="15" t="str">
        <f t="shared" si="47"/>
        <v>2003</v>
      </c>
      <c r="K711">
        <v>9</v>
      </c>
      <c r="L711" t="s">
        <v>82</v>
      </c>
      <c r="M711" t="s">
        <v>86</v>
      </c>
    </row>
    <row r="712" spans="1:13" ht="14.4" hidden="1" x14ac:dyDescent="0.3">
      <c r="A712" t="str">
        <f t="shared" si="44"/>
        <v>D</v>
      </c>
      <c r="C712">
        <f t="shared" si="45"/>
        <v>255935355.51000002</v>
      </c>
      <c r="D712" s="14" t="s">
        <v>71</v>
      </c>
      <c r="E712" t="s">
        <v>72</v>
      </c>
      <c r="F712">
        <f t="shared" si="46"/>
        <v>67611000</v>
      </c>
      <c r="G712">
        <v>31</v>
      </c>
      <c r="H712">
        <v>2181</v>
      </c>
      <c r="I712" s="15">
        <v>37909</v>
      </c>
      <c r="J712" s="15" t="str">
        <f t="shared" si="47"/>
        <v>2003</v>
      </c>
      <c r="K712">
        <v>10</v>
      </c>
      <c r="L712" t="s">
        <v>83</v>
      </c>
      <c r="M712" t="s">
        <v>86</v>
      </c>
    </row>
    <row r="713" spans="1:13" ht="14.4" hidden="1" x14ac:dyDescent="0.3">
      <c r="A713" t="str">
        <f t="shared" si="44"/>
        <v>D</v>
      </c>
      <c r="C713">
        <f t="shared" si="45"/>
        <v>233109333.20999998</v>
      </c>
      <c r="D713" s="14" t="s">
        <v>71</v>
      </c>
      <c r="E713" t="s">
        <v>72</v>
      </c>
      <c r="F713">
        <f t="shared" si="46"/>
        <v>61580999.999999993</v>
      </c>
      <c r="G713">
        <v>30</v>
      </c>
      <c r="H713">
        <v>2052.6999999999998</v>
      </c>
      <c r="I713" s="15">
        <v>37940</v>
      </c>
      <c r="J713" s="15" t="str">
        <f t="shared" si="47"/>
        <v>2003</v>
      </c>
      <c r="K713">
        <v>11</v>
      </c>
      <c r="L713" t="s">
        <v>84</v>
      </c>
      <c r="M713" t="s">
        <v>86</v>
      </c>
    </row>
    <row r="714" spans="1:13" ht="14.4" hidden="1" x14ac:dyDescent="0.3">
      <c r="A714" t="str">
        <f t="shared" si="44"/>
        <v>D</v>
      </c>
      <c r="C714">
        <f t="shared" si="45"/>
        <v>309492850.35400009</v>
      </c>
      <c r="D714" s="14" t="s">
        <v>71</v>
      </c>
      <c r="E714" t="s">
        <v>72</v>
      </c>
      <c r="F714">
        <f t="shared" si="46"/>
        <v>81759400.000000015</v>
      </c>
      <c r="G714">
        <v>31</v>
      </c>
      <c r="H714">
        <v>2637.4</v>
      </c>
      <c r="I714" s="15">
        <v>37970</v>
      </c>
      <c r="J714" s="15" t="str">
        <f t="shared" si="47"/>
        <v>2003</v>
      </c>
      <c r="K714">
        <v>12</v>
      </c>
      <c r="L714" t="s">
        <v>85</v>
      </c>
      <c r="M714" t="s">
        <v>86</v>
      </c>
    </row>
    <row r="715" spans="1:13" ht="14.4" hidden="1" x14ac:dyDescent="0.3">
      <c r="A715" t="str">
        <f t="shared" si="44"/>
        <v>D</v>
      </c>
      <c r="C715">
        <f t="shared" si="45"/>
        <v>383856094.18099993</v>
      </c>
      <c r="D715" s="14" t="s">
        <v>71</v>
      </c>
      <c r="E715" t="s">
        <v>72</v>
      </c>
      <c r="F715">
        <f t="shared" si="46"/>
        <v>101404099.99999999</v>
      </c>
      <c r="G715">
        <v>31</v>
      </c>
      <c r="H715">
        <v>3271.1</v>
      </c>
      <c r="I715" s="15">
        <v>38001</v>
      </c>
      <c r="J715" s="15" t="str">
        <f t="shared" si="47"/>
        <v>2004</v>
      </c>
      <c r="K715">
        <v>1</v>
      </c>
      <c r="L715" t="s">
        <v>73</v>
      </c>
      <c r="M715" t="s">
        <v>86</v>
      </c>
    </row>
    <row r="716" spans="1:13" ht="14.4" hidden="1" x14ac:dyDescent="0.3">
      <c r="A716" t="str">
        <f t="shared" si="44"/>
        <v>D</v>
      </c>
      <c r="C716">
        <f t="shared" si="45"/>
        <v>371254464.29100001</v>
      </c>
      <c r="D716" s="14" t="s">
        <v>71</v>
      </c>
      <c r="E716" t="s">
        <v>72</v>
      </c>
      <c r="F716">
        <f t="shared" si="46"/>
        <v>98075100</v>
      </c>
      <c r="G716">
        <v>29</v>
      </c>
      <c r="H716">
        <v>3381.9</v>
      </c>
      <c r="I716" s="15">
        <v>38032</v>
      </c>
      <c r="J716" s="15" t="str">
        <f t="shared" si="47"/>
        <v>2004</v>
      </c>
      <c r="K716">
        <v>2</v>
      </c>
      <c r="L716" t="s">
        <v>75</v>
      </c>
      <c r="M716" t="s">
        <v>86</v>
      </c>
    </row>
    <row r="717" spans="1:13" ht="14.4" hidden="1" x14ac:dyDescent="0.3">
      <c r="A717" t="str">
        <f t="shared" si="44"/>
        <v>D</v>
      </c>
      <c r="C717">
        <f t="shared" si="45"/>
        <v>291937632.93800002</v>
      </c>
      <c r="D717" s="14" t="s">
        <v>71</v>
      </c>
      <c r="E717" t="s">
        <v>72</v>
      </c>
      <c r="F717">
        <f t="shared" si="46"/>
        <v>77121800</v>
      </c>
      <c r="G717">
        <v>31</v>
      </c>
      <c r="H717">
        <v>2487.8000000000002</v>
      </c>
      <c r="I717" s="15">
        <v>38061</v>
      </c>
      <c r="J717" s="15" t="str">
        <f t="shared" si="47"/>
        <v>2004</v>
      </c>
      <c r="K717">
        <v>3</v>
      </c>
      <c r="L717" t="s">
        <v>76</v>
      </c>
      <c r="M717" t="s">
        <v>86</v>
      </c>
    </row>
    <row r="718" spans="1:13" ht="14.4" hidden="1" x14ac:dyDescent="0.3">
      <c r="A718" t="str">
        <f t="shared" si="44"/>
        <v>D</v>
      </c>
      <c r="C718">
        <f t="shared" si="45"/>
        <v>242887047.24000004</v>
      </c>
      <c r="D718" s="14" t="s">
        <v>71</v>
      </c>
      <c r="E718" t="s">
        <v>72</v>
      </c>
      <c r="F718">
        <f t="shared" si="46"/>
        <v>64164000.000000007</v>
      </c>
      <c r="G718">
        <v>30</v>
      </c>
      <c r="H718">
        <v>2138.8000000000002</v>
      </c>
      <c r="I718" s="15">
        <v>38092</v>
      </c>
      <c r="J718" s="15" t="str">
        <f t="shared" si="47"/>
        <v>2004</v>
      </c>
      <c r="K718">
        <v>4</v>
      </c>
      <c r="L718" t="s">
        <v>77</v>
      </c>
      <c r="M718" t="s">
        <v>86</v>
      </c>
    </row>
    <row r="719" spans="1:13" ht="14.4" hidden="1" x14ac:dyDescent="0.3">
      <c r="A719" t="str">
        <f t="shared" si="44"/>
        <v>D</v>
      </c>
      <c r="C719">
        <f t="shared" si="45"/>
        <v>215379986.93400002</v>
      </c>
      <c r="D719" s="14" t="s">
        <v>71</v>
      </c>
      <c r="E719" t="s">
        <v>72</v>
      </c>
      <c r="F719">
        <f t="shared" si="46"/>
        <v>56897400</v>
      </c>
      <c r="G719">
        <v>31</v>
      </c>
      <c r="H719">
        <v>1835.4</v>
      </c>
      <c r="I719" s="15">
        <v>38122</v>
      </c>
      <c r="J719" s="15" t="str">
        <f t="shared" si="47"/>
        <v>2004</v>
      </c>
      <c r="K719">
        <v>5</v>
      </c>
      <c r="L719" t="s">
        <v>78</v>
      </c>
      <c r="M719" t="s">
        <v>86</v>
      </c>
    </row>
    <row r="720" spans="1:13" ht="14.4" hidden="1" x14ac:dyDescent="0.3">
      <c r="A720" t="str">
        <f t="shared" si="44"/>
        <v>D</v>
      </c>
      <c r="C720">
        <f t="shared" si="45"/>
        <v>216529237.41</v>
      </c>
      <c r="D720" s="14" t="s">
        <v>71</v>
      </c>
      <c r="E720" t="s">
        <v>72</v>
      </c>
      <c r="F720">
        <f t="shared" si="46"/>
        <v>57201000</v>
      </c>
      <c r="G720">
        <v>30</v>
      </c>
      <c r="H720">
        <v>1906.7</v>
      </c>
      <c r="I720" s="15">
        <v>38153</v>
      </c>
      <c r="J720" s="15" t="str">
        <f t="shared" si="47"/>
        <v>2004</v>
      </c>
      <c r="K720">
        <v>6</v>
      </c>
      <c r="L720" t="s">
        <v>79</v>
      </c>
      <c r="M720" t="s">
        <v>86</v>
      </c>
    </row>
    <row r="721" spans="1:13" ht="14.4" hidden="1" x14ac:dyDescent="0.3">
      <c r="A721" t="str">
        <f t="shared" si="44"/>
        <v>D</v>
      </c>
      <c r="C721">
        <f t="shared" si="45"/>
        <v>210216687.69400001</v>
      </c>
      <c r="D721" s="14" t="s">
        <v>71</v>
      </c>
      <c r="E721" t="s">
        <v>72</v>
      </c>
      <c r="F721">
        <f t="shared" si="46"/>
        <v>55533400</v>
      </c>
      <c r="G721">
        <v>31</v>
      </c>
      <c r="H721">
        <v>1791.4</v>
      </c>
      <c r="I721" s="15">
        <v>38183</v>
      </c>
      <c r="J721" s="15" t="str">
        <f t="shared" si="47"/>
        <v>2004</v>
      </c>
      <c r="K721">
        <v>7</v>
      </c>
      <c r="L721" t="s">
        <v>80</v>
      </c>
      <c r="M721" t="s">
        <v>86</v>
      </c>
    </row>
    <row r="722" spans="1:13" ht="14.4" hidden="1" x14ac:dyDescent="0.3">
      <c r="A722" t="str">
        <f t="shared" si="44"/>
        <v>D</v>
      </c>
      <c r="C722">
        <f t="shared" si="45"/>
        <v>213760588.53600001</v>
      </c>
      <c r="D722" s="14" t="s">
        <v>71</v>
      </c>
      <c r="E722" t="s">
        <v>72</v>
      </c>
      <c r="F722">
        <f t="shared" si="46"/>
        <v>56469600</v>
      </c>
      <c r="G722">
        <v>31</v>
      </c>
      <c r="H722">
        <v>1821.6</v>
      </c>
      <c r="I722" s="15">
        <v>38214</v>
      </c>
      <c r="J722" s="15" t="str">
        <f t="shared" si="47"/>
        <v>2004</v>
      </c>
      <c r="K722">
        <v>8</v>
      </c>
      <c r="L722" t="s">
        <v>81</v>
      </c>
      <c r="M722" t="s">
        <v>86</v>
      </c>
    </row>
    <row r="723" spans="1:13" ht="14.4" hidden="1" x14ac:dyDescent="0.3">
      <c r="A723" t="str">
        <f t="shared" si="44"/>
        <v>D</v>
      </c>
      <c r="C723">
        <f t="shared" si="45"/>
        <v>208386820.5</v>
      </c>
      <c r="D723" s="14" t="s">
        <v>71</v>
      </c>
      <c r="E723" t="s">
        <v>72</v>
      </c>
      <c r="F723">
        <f t="shared" si="46"/>
        <v>55050000</v>
      </c>
      <c r="G723">
        <v>30</v>
      </c>
      <c r="H723">
        <v>1835</v>
      </c>
      <c r="I723" s="15">
        <v>38245</v>
      </c>
      <c r="J723" s="15" t="str">
        <f t="shared" si="47"/>
        <v>2004</v>
      </c>
      <c r="K723">
        <v>9</v>
      </c>
      <c r="L723" t="s">
        <v>82</v>
      </c>
      <c r="M723" t="s">
        <v>86</v>
      </c>
    </row>
    <row r="724" spans="1:13" ht="14.4" hidden="1" x14ac:dyDescent="0.3">
      <c r="A724" t="str">
        <f t="shared" si="44"/>
        <v>D</v>
      </c>
      <c r="C724">
        <f t="shared" si="45"/>
        <v>239753106.301</v>
      </c>
      <c r="D724" s="14" t="s">
        <v>71</v>
      </c>
      <c r="E724" t="s">
        <v>72</v>
      </c>
      <c r="F724">
        <f t="shared" si="46"/>
        <v>63336100</v>
      </c>
      <c r="G724">
        <v>31</v>
      </c>
      <c r="H724">
        <v>2043.1</v>
      </c>
      <c r="I724" s="15">
        <v>38275</v>
      </c>
      <c r="J724" s="15" t="str">
        <f t="shared" si="47"/>
        <v>2004</v>
      </c>
      <c r="K724">
        <v>10</v>
      </c>
      <c r="L724" t="s">
        <v>83</v>
      </c>
      <c r="M724" t="s">
        <v>86</v>
      </c>
    </row>
    <row r="725" spans="1:13" ht="14.4" hidden="1" x14ac:dyDescent="0.3">
      <c r="A725" t="str">
        <f t="shared" si="44"/>
        <v>D</v>
      </c>
      <c r="C725">
        <f t="shared" si="45"/>
        <v>257718283.62</v>
      </c>
      <c r="D725" s="14" t="s">
        <v>71</v>
      </c>
      <c r="E725" t="s">
        <v>72</v>
      </c>
      <c r="F725">
        <f t="shared" si="46"/>
        <v>68082000</v>
      </c>
      <c r="G725">
        <v>30</v>
      </c>
      <c r="H725">
        <v>2269.4</v>
      </c>
      <c r="I725" s="15">
        <v>38306</v>
      </c>
      <c r="J725" s="15" t="str">
        <f t="shared" si="47"/>
        <v>2004</v>
      </c>
      <c r="K725">
        <v>11</v>
      </c>
      <c r="L725" t="s">
        <v>84</v>
      </c>
      <c r="M725" t="s">
        <v>86</v>
      </c>
    </row>
    <row r="726" spans="1:13" ht="14.4" hidden="1" x14ac:dyDescent="0.3">
      <c r="A726" t="str">
        <f t="shared" si="44"/>
        <v>D</v>
      </c>
      <c r="C726">
        <f t="shared" si="45"/>
        <v>287208520.22500002</v>
      </c>
      <c r="D726" s="14" t="s">
        <v>71</v>
      </c>
      <c r="E726" t="s">
        <v>72</v>
      </c>
      <c r="F726">
        <f t="shared" si="46"/>
        <v>75872500</v>
      </c>
      <c r="G726">
        <v>31</v>
      </c>
      <c r="H726">
        <v>2447.5</v>
      </c>
      <c r="I726" s="15">
        <v>38336</v>
      </c>
      <c r="J726" s="15" t="str">
        <f t="shared" si="47"/>
        <v>2004</v>
      </c>
      <c r="K726">
        <v>12</v>
      </c>
      <c r="L726" t="s">
        <v>85</v>
      </c>
      <c r="M726" t="s">
        <v>86</v>
      </c>
    </row>
    <row r="727" spans="1:13" ht="14.4" hidden="1" x14ac:dyDescent="0.3">
      <c r="A727" t="str">
        <f t="shared" si="44"/>
        <v>D</v>
      </c>
      <c r="C727">
        <f t="shared" si="45"/>
        <v>305479558.67199999</v>
      </c>
      <c r="D727" s="14" t="s">
        <v>71</v>
      </c>
      <c r="E727" t="s">
        <v>72</v>
      </c>
      <c r="F727">
        <f t="shared" si="46"/>
        <v>80699200</v>
      </c>
      <c r="G727">
        <v>31</v>
      </c>
      <c r="H727">
        <v>2603.1999999999998</v>
      </c>
      <c r="I727" s="15">
        <v>38367</v>
      </c>
      <c r="J727" s="15" t="str">
        <f t="shared" si="47"/>
        <v>2005</v>
      </c>
      <c r="K727">
        <v>1</v>
      </c>
      <c r="L727" t="s">
        <v>73</v>
      </c>
      <c r="M727" t="s">
        <v>86</v>
      </c>
    </row>
    <row r="728" spans="1:13" ht="14.4" hidden="1" x14ac:dyDescent="0.3">
      <c r="A728" t="str">
        <f t="shared" si="44"/>
        <v>D</v>
      </c>
      <c r="C728">
        <f t="shared" si="45"/>
        <v>292017126.54800004</v>
      </c>
      <c r="D728" s="14" t="s">
        <v>71</v>
      </c>
      <c r="E728" t="s">
        <v>72</v>
      </c>
      <c r="F728">
        <f t="shared" si="46"/>
        <v>77142800</v>
      </c>
      <c r="G728">
        <v>28</v>
      </c>
      <c r="H728">
        <v>2755.1</v>
      </c>
      <c r="I728" s="15">
        <v>38398</v>
      </c>
      <c r="J728" s="15" t="str">
        <f t="shared" si="47"/>
        <v>2005</v>
      </c>
      <c r="K728">
        <v>2</v>
      </c>
      <c r="L728" t="s">
        <v>75</v>
      </c>
      <c r="M728" t="s">
        <v>86</v>
      </c>
    </row>
    <row r="729" spans="1:13" ht="14.4" hidden="1" x14ac:dyDescent="0.3">
      <c r="A729" t="str">
        <f t="shared" si="44"/>
        <v>D</v>
      </c>
      <c r="C729">
        <f t="shared" si="45"/>
        <v>295692759.65799999</v>
      </c>
      <c r="D729" s="14" t="s">
        <v>71</v>
      </c>
      <c r="E729" t="s">
        <v>72</v>
      </c>
      <c r="F729">
        <f t="shared" si="46"/>
        <v>78113800</v>
      </c>
      <c r="G729">
        <v>31</v>
      </c>
      <c r="H729">
        <v>2519.8000000000002</v>
      </c>
      <c r="I729" s="15">
        <v>38426</v>
      </c>
      <c r="J729" s="15" t="str">
        <f t="shared" si="47"/>
        <v>2005</v>
      </c>
      <c r="K729">
        <v>3</v>
      </c>
      <c r="L729" t="s">
        <v>76</v>
      </c>
      <c r="M729" t="s">
        <v>86</v>
      </c>
    </row>
    <row r="730" spans="1:13" ht="14.4" hidden="1" x14ac:dyDescent="0.3">
      <c r="A730" t="str">
        <f t="shared" si="44"/>
        <v>D</v>
      </c>
      <c r="C730">
        <f t="shared" si="45"/>
        <v>204389427.54000002</v>
      </c>
      <c r="D730" s="14" t="s">
        <v>71</v>
      </c>
      <c r="E730" t="s">
        <v>72</v>
      </c>
      <c r="F730">
        <f t="shared" si="46"/>
        <v>53994000</v>
      </c>
      <c r="G730">
        <v>30</v>
      </c>
      <c r="H730">
        <v>1799.8</v>
      </c>
      <c r="I730" s="15">
        <v>38457</v>
      </c>
      <c r="J730" s="15" t="str">
        <f t="shared" si="47"/>
        <v>2005</v>
      </c>
      <c r="K730">
        <v>4</v>
      </c>
      <c r="L730" t="s">
        <v>77</v>
      </c>
      <c r="M730" t="s">
        <v>86</v>
      </c>
    </row>
    <row r="731" spans="1:13" ht="14.4" hidden="1" x14ac:dyDescent="0.3">
      <c r="A731" t="str">
        <f t="shared" si="44"/>
        <v>D</v>
      </c>
      <c r="C731">
        <f t="shared" si="45"/>
        <v>210486587.42700005</v>
      </c>
      <c r="D731" s="14" t="s">
        <v>71</v>
      </c>
      <c r="E731" t="s">
        <v>72</v>
      </c>
      <c r="F731">
        <f t="shared" si="46"/>
        <v>55604700.000000007</v>
      </c>
      <c r="G731">
        <v>31</v>
      </c>
      <c r="H731">
        <v>1793.7</v>
      </c>
      <c r="I731" s="15">
        <v>38487</v>
      </c>
      <c r="J731" s="15" t="str">
        <f t="shared" si="47"/>
        <v>2005</v>
      </c>
      <c r="K731">
        <v>5</v>
      </c>
      <c r="L731" t="s">
        <v>78</v>
      </c>
      <c r="M731" t="s">
        <v>86</v>
      </c>
    </row>
    <row r="732" spans="1:13" ht="14.4" hidden="1" x14ac:dyDescent="0.3">
      <c r="A732" t="str">
        <f t="shared" si="44"/>
        <v>D</v>
      </c>
      <c r="C732">
        <f t="shared" si="45"/>
        <v>206990004.21000001</v>
      </c>
      <c r="D732" s="14" t="s">
        <v>71</v>
      </c>
      <c r="E732" t="s">
        <v>72</v>
      </c>
      <c r="F732">
        <f t="shared" si="46"/>
        <v>54681000</v>
      </c>
      <c r="G732">
        <v>30</v>
      </c>
      <c r="H732">
        <v>1822.7</v>
      </c>
      <c r="I732" s="15">
        <v>38518</v>
      </c>
      <c r="J732" s="15" t="str">
        <f t="shared" si="47"/>
        <v>2005</v>
      </c>
      <c r="K732">
        <v>6</v>
      </c>
      <c r="L732" t="s">
        <v>79</v>
      </c>
      <c r="M732" t="s">
        <v>86</v>
      </c>
    </row>
    <row r="733" spans="1:13" ht="14.4" hidden="1" x14ac:dyDescent="0.3">
      <c r="A733" t="str">
        <f t="shared" si="44"/>
        <v>D</v>
      </c>
      <c r="C733">
        <f t="shared" si="45"/>
        <v>187193066.99200004</v>
      </c>
      <c r="D733" s="14" t="s">
        <v>71</v>
      </c>
      <c r="E733" t="s">
        <v>72</v>
      </c>
      <c r="F733">
        <f t="shared" si="46"/>
        <v>49451200.000000007</v>
      </c>
      <c r="G733">
        <v>31</v>
      </c>
      <c r="H733">
        <v>1595.2</v>
      </c>
      <c r="I733" s="15">
        <v>38548</v>
      </c>
      <c r="J733" s="15" t="str">
        <f t="shared" si="47"/>
        <v>2005</v>
      </c>
      <c r="K733">
        <v>7</v>
      </c>
      <c r="L733" t="s">
        <v>80</v>
      </c>
      <c r="M733" t="s">
        <v>86</v>
      </c>
    </row>
    <row r="734" spans="1:13" ht="14.4" hidden="1" x14ac:dyDescent="0.3">
      <c r="A734" t="str">
        <f t="shared" si="44"/>
        <v>D</v>
      </c>
      <c r="C734">
        <f t="shared" si="45"/>
        <v>228229561.17900002</v>
      </c>
      <c r="D734" s="14" t="s">
        <v>71</v>
      </c>
      <c r="E734" t="s">
        <v>72</v>
      </c>
      <c r="F734">
        <f t="shared" si="46"/>
        <v>60291900</v>
      </c>
      <c r="G734">
        <v>31</v>
      </c>
      <c r="H734">
        <v>1944.9</v>
      </c>
      <c r="I734" s="15">
        <v>38579</v>
      </c>
      <c r="J734" s="15" t="str">
        <f t="shared" si="47"/>
        <v>2005</v>
      </c>
      <c r="K734">
        <v>8</v>
      </c>
      <c r="L734" t="s">
        <v>81</v>
      </c>
      <c r="M734" t="s">
        <v>86</v>
      </c>
    </row>
    <row r="735" spans="1:13" ht="14.4" hidden="1" x14ac:dyDescent="0.3">
      <c r="A735" t="str">
        <f t="shared" si="44"/>
        <v>D</v>
      </c>
      <c r="C735">
        <f t="shared" si="45"/>
        <v>240911063.22</v>
      </c>
      <c r="D735" s="14" t="s">
        <v>71</v>
      </c>
      <c r="E735" t="s">
        <v>72</v>
      </c>
      <c r="F735">
        <f t="shared" si="46"/>
        <v>63642000</v>
      </c>
      <c r="G735">
        <v>30</v>
      </c>
      <c r="H735">
        <v>2121.4</v>
      </c>
      <c r="I735" s="15">
        <v>38610</v>
      </c>
      <c r="J735" s="15" t="str">
        <f t="shared" si="47"/>
        <v>2005</v>
      </c>
      <c r="K735">
        <v>9</v>
      </c>
      <c r="L735" t="s">
        <v>82</v>
      </c>
      <c r="M735" t="s">
        <v>86</v>
      </c>
    </row>
    <row r="736" spans="1:13" ht="14.4" hidden="1" x14ac:dyDescent="0.3">
      <c r="A736" t="str">
        <f t="shared" si="44"/>
        <v>D</v>
      </c>
      <c r="C736">
        <f t="shared" si="45"/>
        <v>265440520.02000001</v>
      </c>
      <c r="D736" s="14" t="s">
        <v>71</v>
      </c>
      <c r="E736" t="s">
        <v>72</v>
      </c>
      <c r="F736">
        <f t="shared" si="46"/>
        <v>70122000</v>
      </c>
      <c r="G736">
        <v>31</v>
      </c>
      <c r="H736">
        <v>2262</v>
      </c>
      <c r="I736" s="15">
        <v>38640</v>
      </c>
      <c r="J736" s="15" t="str">
        <f t="shared" si="47"/>
        <v>2005</v>
      </c>
      <c r="K736">
        <v>10</v>
      </c>
      <c r="L736" t="s">
        <v>83</v>
      </c>
      <c r="M736" t="s">
        <v>86</v>
      </c>
    </row>
    <row r="737" spans="1:13" ht="14.4" hidden="1" x14ac:dyDescent="0.3">
      <c r="A737" t="str">
        <f t="shared" si="44"/>
        <v>D</v>
      </c>
      <c r="C737">
        <f t="shared" si="45"/>
        <v>269983012.02000004</v>
      </c>
      <c r="D737" s="14" t="s">
        <v>71</v>
      </c>
      <c r="E737" t="s">
        <v>72</v>
      </c>
      <c r="F737">
        <f t="shared" si="46"/>
        <v>71322000</v>
      </c>
      <c r="G737">
        <v>30</v>
      </c>
      <c r="H737">
        <v>2377.4</v>
      </c>
      <c r="I737" s="15">
        <v>38671</v>
      </c>
      <c r="J737" s="15" t="str">
        <f t="shared" si="47"/>
        <v>2005</v>
      </c>
      <c r="K737">
        <v>11</v>
      </c>
      <c r="L737" t="s">
        <v>84</v>
      </c>
      <c r="M737" t="s">
        <v>86</v>
      </c>
    </row>
    <row r="738" spans="1:13" ht="14.4" hidden="1" x14ac:dyDescent="0.3">
      <c r="A738" t="str">
        <f t="shared" si="44"/>
        <v>D</v>
      </c>
      <c r="C738">
        <f t="shared" si="45"/>
        <v>312825525.31800002</v>
      </c>
      <c r="D738" s="14" t="s">
        <v>71</v>
      </c>
      <c r="E738" t="s">
        <v>72</v>
      </c>
      <c r="F738">
        <f t="shared" si="46"/>
        <v>82639800</v>
      </c>
      <c r="G738">
        <v>31</v>
      </c>
      <c r="H738">
        <v>2665.8</v>
      </c>
      <c r="I738" s="15">
        <v>38701</v>
      </c>
      <c r="J738" s="15" t="str">
        <f t="shared" si="47"/>
        <v>2005</v>
      </c>
      <c r="K738">
        <v>12</v>
      </c>
      <c r="L738" t="s">
        <v>85</v>
      </c>
      <c r="M738" t="s">
        <v>86</v>
      </c>
    </row>
    <row r="739" spans="1:13" ht="14.4" hidden="1" x14ac:dyDescent="0.3">
      <c r="A739" t="str">
        <f t="shared" si="44"/>
        <v>D</v>
      </c>
      <c r="C739">
        <f t="shared" si="45"/>
        <v>294073361.25999999</v>
      </c>
      <c r="D739" s="14" t="s">
        <v>71</v>
      </c>
      <c r="E739" t="s">
        <v>72</v>
      </c>
      <c r="F739">
        <f t="shared" si="46"/>
        <v>77686000</v>
      </c>
      <c r="G739">
        <v>31</v>
      </c>
      <c r="H739">
        <v>2506</v>
      </c>
      <c r="I739" s="15">
        <v>38732</v>
      </c>
      <c r="J739" s="15" t="str">
        <f t="shared" si="47"/>
        <v>2006</v>
      </c>
      <c r="K739">
        <v>1</v>
      </c>
      <c r="L739" t="s">
        <v>73</v>
      </c>
      <c r="M739" t="s">
        <v>86</v>
      </c>
    </row>
    <row r="740" spans="1:13" ht="14.4" hidden="1" x14ac:dyDescent="0.3">
      <c r="A740" t="str">
        <f t="shared" si="44"/>
        <v>D</v>
      </c>
      <c r="C740">
        <f t="shared" si="45"/>
        <v>252164330.06800002</v>
      </c>
      <c r="D740" s="14" t="s">
        <v>71</v>
      </c>
      <c r="E740" t="s">
        <v>72</v>
      </c>
      <c r="F740">
        <f t="shared" si="46"/>
        <v>66614800</v>
      </c>
      <c r="G740">
        <v>28</v>
      </c>
      <c r="H740">
        <v>2379.1</v>
      </c>
      <c r="I740" s="15">
        <v>38763</v>
      </c>
      <c r="J740" s="15" t="str">
        <f t="shared" si="47"/>
        <v>2006</v>
      </c>
      <c r="K740">
        <v>2</v>
      </c>
      <c r="L740" t="s">
        <v>75</v>
      </c>
      <c r="M740" t="s">
        <v>86</v>
      </c>
    </row>
    <row r="741" spans="1:13" ht="14.4" hidden="1" x14ac:dyDescent="0.3">
      <c r="A741" t="str">
        <f t="shared" si="44"/>
        <v>D</v>
      </c>
      <c r="C741">
        <f t="shared" si="45"/>
        <v>268597173.41900009</v>
      </c>
      <c r="D741" s="14" t="s">
        <v>71</v>
      </c>
      <c r="E741" t="s">
        <v>72</v>
      </c>
      <c r="F741">
        <f t="shared" si="46"/>
        <v>70955900.000000015</v>
      </c>
      <c r="G741">
        <v>31</v>
      </c>
      <c r="H741">
        <v>2288.9</v>
      </c>
      <c r="I741" s="15">
        <v>38791</v>
      </c>
      <c r="J741" s="15" t="str">
        <f t="shared" si="47"/>
        <v>2006</v>
      </c>
      <c r="K741">
        <v>3</v>
      </c>
      <c r="L741" t="s">
        <v>76</v>
      </c>
      <c r="M741" t="s">
        <v>86</v>
      </c>
    </row>
    <row r="742" spans="1:13" ht="14.4" hidden="1" x14ac:dyDescent="0.3">
      <c r="A742" t="str">
        <f t="shared" si="44"/>
        <v>D</v>
      </c>
      <c r="C742">
        <f t="shared" si="45"/>
        <v>213985441.89000002</v>
      </c>
      <c r="D742" s="14" t="s">
        <v>71</v>
      </c>
      <c r="E742" t="s">
        <v>72</v>
      </c>
      <c r="F742">
        <f t="shared" si="46"/>
        <v>56529000</v>
      </c>
      <c r="G742">
        <v>30</v>
      </c>
      <c r="H742">
        <v>1884.3</v>
      </c>
      <c r="I742" s="15">
        <v>38822</v>
      </c>
      <c r="J742" s="15" t="str">
        <f t="shared" si="47"/>
        <v>2006</v>
      </c>
      <c r="K742">
        <v>4</v>
      </c>
      <c r="L742" t="s">
        <v>77</v>
      </c>
      <c r="M742" t="s">
        <v>86</v>
      </c>
    </row>
    <row r="743" spans="1:13" ht="14.4" hidden="1" x14ac:dyDescent="0.3">
      <c r="A743" t="str">
        <f t="shared" si="44"/>
        <v>D</v>
      </c>
      <c r="C743">
        <f t="shared" si="45"/>
        <v>224310147.66500002</v>
      </c>
      <c r="D743" s="14" t="s">
        <v>71</v>
      </c>
      <c r="E743" t="s">
        <v>72</v>
      </c>
      <c r="F743">
        <f t="shared" si="46"/>
        <v>59256500</v>
      </c>
      <c r="G743">
        <v>31</v>
      </c>
      <c r="H743">
        <v>1911.5</v>
      </c>
      <c r="I743" s="15">
        <v>38852</v>
      </c>
      <c r="J743" s="15" t="str">
        <f t="shared" si="47"/>
        <v>2006</v>
      </c>
      <c r="K743">
        <v>5</v>
      </c>
      <c r="L743" t="s">
        <v>78</v>
      </c>
      <c r="M743" t="s">
        <v>86</v>
      </c>
    </row>
    <row r="744" spans="1:13" ht="14.4" hidden="1" x14ac:dyDescent="0.3">
      <c r="A744" t="str">
        <f t="shared" si="44"/>
        <v>D</v>
      </c>
      <c r="C744">
        <f t="shared" si="45"/>
        <v>198427406.79000002</v>
      </c>
      <c r="D744" s="14" t="s">
        <v>71</v>
      </c>
      <c r="E744" t="s">
        <v>72</v>
      </c>
      <c r="F744">
        <f t="shared" si="46"/>
        <v>52419000</v>
      </c>
      <c r="G744">
        <v>30</v>
      </c>
      <c r="H744">
        <v>1747.3</v>
      </c>
      <c r="I744" s="15">
        <v>38883</v>
      </c>
      <c r="J744" s="15" t="str">
        <f t="shared" si="47"/>
        <v>2006</v>
      </c>
      <c r="K744">
        <v>6</v>
      </c>
      <c r="L744" t="s">
        <v>79</v>
      </c>
      <c r="M744" t="s">
        <v>86</v>
      </c>
    </row>
    <row r="745" spans="1:13" ht="14.4" hidden="1" x14ac:dyDescent="0.3">
      <c r="A745" t="str">
        <f t="shared" si="44"/>
        <v>D</v>
      </c>
      <c r="C745">
        <f t="shared" si="45"/>
        <v>195160976.50100002</v>
      </c>
      <c r="D745" s="14" t="s">
        <v>71</v>
      </c>
      <c r="E745" t="s">
        <v>72</v>
      </c>
      <c r="F745">
        <f t="shared" si="46"/>
        <v>51556100</v>
      </c>
      <c r="G745">
        <v>31</v>
      </c>
      <c r="H745">
        <v>1663.1</v>
      </c>
      <c r="I745" s="15">
        <v>38913</v>
      </c>
      <c r="J745" s="15" t="str">
        <f t="shared" si="47"/>
        <v>2006</v>
      </c>
      <c r="K745">
        <v>7</v>
      </c>
      <c r="L745" t="s">
        <v>80</v>
      </c>
      <c r="M745" t="s">
        <v>86</v>
      </c>
    </row>
    <row r="746" spans="1:13" ht="14.4" hidden="1" x14ac:dyDescent="0.3">
      <c r="A746" t="str">
        <f t="shared" si="44"/>
        <v>D</v>
      </c>
      <c r="C746">
        <f t="shared" si="45"/>
        <v>250032765.697</v>
      </c>
      <c r="D746" s="14" t="s">
        <v>71</v>
      </c>
      <c r="E746" t="s">
        <v>72</v>
      </c>
      <c r="F746">
        <f t="shared" si="46"/>
        <v>66051700</v>
      </c>
      <c r="G746">
        <v>31</v>
      </c>
      <c r="H746">
        <v>2130.6999999999998</v>
      </c>
      <c r="I746" s="15">
        <v>38944</v>
      </c>
      <c r="J746" s="15" t="str">
        <f t="shared" si="47"/>
        <v>2006</v>
      </c>
      <c r="K746">
        <v>8</v>
      </c>
      <c r="L746" t="s">
        <v>81</v>
      </c>
      <c r="M746" t="s">
        <v>86</v>
      </c>
    </row>
    <row r="747" spans="1:13" ht="14.4" hidden="1" x14ac:dyDescent="0.3">
      <c r="A747" t="str">
        <f t="shared" si="44"/>
        <v>D</v>
      </c>
      <c r="C747">
        <f t="shared" si="45"/>
        <v>202810911.57000002</v>
      </c>
      <c r="D747" s="14" t="s">
        <v>71</v>
      </c>
      <c r="E747" t="s">
        <v>72</v>
      </c>
      <c r="F747">
        <f t="shared" si="46"/>
        <v>53577000</v>
      </c>
      <c r="G747">
        <v>30</v>
      </c>
      <c r="H747">
        <v>1785.9</v>
      </c>
      <c r="I747" s="15">
        <v>38975</v>
      </c>
      <c r="J747" s="15" t="str">
        <f t="shared" si="47"/>
        <v>2006</v>
      </c>
      <c r="K747">
        <v>9</v>
      </c>
      <c r="L747" t="s">
        <v>82</v>
      </c>
      <c r="M747" t="s">
        <v>86</v>
      </c>
    </row>
    <row r="748" spans="1:13" ht="14.4" hidden="1" x14ac:dyDescent="0.3">
      <c r="A748" t="str">
        <f t="shared" si="44"/>
        <v>D</v>
      </c>
      <c r="C748">
        <f t="shared" si="45"/>
        <v>234402050.72500002</v>
      </c>
      <c r="D748" s="14" t="s">
        <v>71</v>
      </c>
      <c r="E748" t="s">
        <v>72</v>
      </c>
      <c r="F748">
        <f t="shared" si="46"/>
        <v>61922500</v>
      </c>
      <c r="G748">
        <v>31</v>
      </c>
      <c r="H748">
        <v>1997.5</v>
      </c>
      <c r="I748" s="15">
        <v>39005</v>
      </c>
      <c r="J748" s="15" t="str">
        <f t="shared" si="47"/>
        <v>2006</v>
      </c>
      <c r="K748">
        <v>10</v>
      </c>
      <c r="L748" t="s">
        <v>83</v>
      </c>
      <c r="M748" t="s">
        <v>86</v>
      </c>
    </row>
    <row r="749" spans="1:13" ht="14.4" hidden="1" x14ac:dyDescent="0.3">
      <c r="A749" t="str">
        <f t="shared" si="44"/>
        <v>D</v>
      </c>
      <c r="C749">
        <f t="shared" si="45"/>
        <v>260080379.46000001</v>
      </c>
      <c r="D749" s="14" t="s">
        <v>71</v>
      </c>
      <c r="E749" t="s">
        <v>72</v>
      </c>
      <c r="F749">
        <f t="shared" si="46"/>
        <v>68706000</v>
      </c>
      <c r="G749">
        <v>30</v>
      </c>
      <c r="H749">
        <v>2290.1999999999998</v>
      </c>
      <c r="I749" s="15">
        <v>39036</v>
      </c>
      <c r="J749" s="15" t="str">
        <f t="shared" si="47"/>
        <v>2006</v>
      </c>
      <c r="K749">
        <v>11</v>
      </c>
      <c r="L749" t="s">
        <v>84</v>
      </c>
      <c r="M749" t="s">
        <v>86</v>
      </c>
    </row>
    <row r="750" spans="1:13" ht="14.4" hidden="1" x14ac:dyDescent="0.3">
      <c r="A750" t="str">
        <f t="shared" si="44"/>
        <v>D</v>
      </c>
      <c r="C750">
        <f t="shared" si="45"/>
        <v>269090033.80099994</v>
      </c>
      <c r="D750" s="14" t="s">
        <v>71</v>
      </c>
      <c r="E750" t="s">
        <v>72</v>
      </c>
      <c r="F750">
        <f t="shared" si="46"/>
        <v>71086099.999999985</v>
      </c>
      <c r="G750">
        <v>31</v>
      </c>
      <c r="H750">
        <v>2293.1</v>
      </c>
      <c r="I750" s="15">
        <v>39066</v>
      </c>
      <c r="J750" s="15" t="str">
        <f t="shared" si="47"/>
        <v>2006</v>
      </c>
      <c r="K750">
        <v>12</v>
      </c>
      <c r="L750" t="s">
        <v>85</v>
      </c>
      <c r="M750" t="s">
        <v>86</v>
      </c>
    </row>
    <row r="751" spans="1:13" ht="14.4" hidden="1" x14ac:dyDescent="0.3">
      <c r="A751" t="str">
        <f t="shared" si="44"/>
        <v>D</v>
      </c>
      <c r="C751">
        <f t="shared" si="45"/>
        <v>98665954.568000004</v>
      </c>
      <c r="D751" s="14" t="s">
        <v>71</v>
      </c>
      <c r="E751" t="s">
        <v>72</v>
      </c>
      <c r="F751">
        <f t="shared" si="46"/>
        <v>26064800</v>
      </c>
      <c r="G751">
        <v>31</v>
      </c>
      <c r="H751">
        <v>840.8</v>
      </c>
      <c r="I751" s="15">
        <v>39097</v>
      </c>
      <c r="J751" s="15" t="str">
        <f t="shared" si="47"/>
        <v>2007</v>
      </c>
      <c r="K751">
        <v>1</v>
      </c>
      <c r="L751" t="s">
        <v>73</v>
      </c>
      <c r="M751" t="s">
        <v>86</v>
      </c>
    </row>
    <row r="752" spans="1:13" ht="14.4" hidden="1" x14ac:dyDescent="0.3">
      <c r="A752" t="str">
        <f t="shared" si="44"/>
        <v>D</v>
      </c>
      <c r="C752">
        <f t="shared" si="45"/>
        <v>144667771.05200005</v>
      </c>
      <c r="D752" s="14" t="s">
        <v>71</v>
      </c>
      <c r="E752" t="s">
        <v>72</v>
      </c>
      <c r="F752">
        <f t="shared" si="46"/>
        <v>38217200.000000007</v>
      </c>
      <c r="G752">
        <v>28</v>
      </c>
      <c r="H752">
        <v>1364.9</v>
      </c>
      <c r="I752" s="15">
        <v>39128</v>
      </c>
      <c r="J752" s="15" t="str">
        <f t="shared" si="47"/>
        <v>2007</v>
      </c>
      <c r="K752">
        <v>2</v>
      </c>
      <c r="L752" t="s">
        <v>75</v>
      </c>
      <c r="M752" t="s">
        <v>86</v>
      </c>
    </row>
    <row r="753" spans="1:13" ht="14.4" hidden="1" x14ac:dyDescent="0.3">
      <c r="A753" t="str">
        <f t="shared" si="44"/>
        <v>D</v>
      </c>
      <c r="C753">
        <f t="shared" si="45"/>
        <v>105096609.07600002</v>
      </c>
      <c r="D753" s="14" t="s">
        <v>71</v>
      </c>
      <c r="E753" t="s">
        <v>72</v>
      </c>
      <c r="F753">
        <f t="shared" si="46"/>
        <v>27763600.000000004</v>
      </c>
      <c r="G753">
        <v>31</v>
      </c>
      <c r="H753">
        <v>895.6</v>
      </c>
      <c r="I753" s="15">
        <v>39156</v>
      </c>
      <c r="J753" s="15" t="str">
        <f t="shared" si="47"/>
        <v>2007</v>
      </c>
      <c r="K753">
        <v>3</v>
      </c>
      <c r="L753" t="s">
        <v>76</v>
      </c>
      <c r="M753" t="s">
        <v>86</v>
      </c>
    </row>
    <row r="754" spans="1:13" ht="14.4" hidden="1" x14ac:dyDescent="0.3">
      <c r="A754" t="str">
        <f t="shared" si="44"/>
        <v>D</v>
      </c>
      <c r="C754">
        <f t="shared" si="45"/>
        <v>61221435.93</v>
      </c>
      <c r="D754" s="14" t="s">
        <v>71</v>
      </c>
      <c r="E754" t="s">
        <v>72</v>
      </c>
      <c r="F754">
        <f t="shared" si="46"/>
        <v>16173000</v>
      </c>
      <c r="G754">
        <v>30</v>
      </c>
      <c r="H754">
        <v>539.1</v>
      </c>
      <c r="I754" s="15">
        <v>39187</v>
      </c>
      <c r="J754" s="15" t="str">
        <f t="shared" si="47"/>
        <v>2007</v>
      </c>
      <c r="K754">
        <v>4</v>
      </c>
      <c r="L754" t="s">
        <v>77</v>
      </c>
      <c r="M754" t="s">
        <v>86</v>
      </c>
    </row>
    <row r="755" spans="1:13" ht="14.4" hidden="1" x14ac:dyDescent="0.3">
      <c r="A755" t="str">
        <f t="shared" si="44"/>
        <v>D</v>
      </c>
      <c r="C755">
        <f t="shared" si="45"/>
        <v>34218592.236000001</v>
      </c>
      <c r="D755" s="14" t="s">
        <v>71</v>
      </c>
      <c r="E755" t="s">
        <v>72</v>
      </c>
      <c r="F755">
        <f t="shared" si="46"/>
        <v>9039600</v>
      </c>
      <c r="G755">
        <v>31</v>
      </c>
      <c r="H755">
        <v>291.60000000000002</v>
      </c>
      <c r="I755" s="15">
        <v>39217</v>
      </c>
      <c r="J755" s="15" t="str">
        <f t="shared" si="47"/>
        <v>2007</v>
      </c>
      <c r="K755">
        <v>5</v>
      </c>
      <c r="L755" t="s">
        <v>78</v>
      </c>
      <c r="M755" t="s">
        <v>86</v>
      </c>
    </row>
    <row r="756" spans="1:13" ht="14.4" hidden="1" x14ac:dyDescent="0.3">
      <c r="A756" t="str">
        <f t="shared" si="44"/>
        <v>D</v>
      </c>
      <c r="C756">
        <f t="shared" si="45"/>
        <v>34761420.030000001</v>
      </c>
      <c r="D756" s="14" t="s">
        <v>71</v>
      </c>
      <c r="E756" t="s">
        <v>72</v>
      </c>
      <c r="F756">
        <f t="shared" si="46"/>
        <v>9183000</v>
      </c>
      <c r="G756">
        <v>30</v>
      </c>
      <c r="H756">
        <v>306.10000000000002</v>
      </c>
      <c r="I756" s="15">
        <v>39248</v>
      </c>
      <c r="J756" s="15" t="str">
        <f t="shared" si="47"/>
        <v>2007</v>
      </c>
      <c r="K756">
        <v>6</v>
      </c>
      <c r="L756" t="s">
        <v>79</v>
      </c>
      <c r="M756" t="s">
        <v>86</v>
      </c>
    </row>
    <row r="757" spans="1:13" ht="14.4" hidden="1" x14ac:dyDescent="0.3">
      <c r="A757" t="str">
        <f t="shared" si="44"/>
        <v>D</v>
      </c>
      <c r="C757">
        <f t="shared" si="45"/>
        <v>45718667.816</v>
      </c>
      <c r="D757" s="14" t="s">
        <v>71</v>
      </c>
      <c r="E757" t="s">
        <v>72</v>
      </c>
      <c r="F757">
        <f t="shared" si="46"/>
        <v>12077600</v>
      </c>
      <c r="G757">
        <v>31</v>
      </c>
      <c r="H757">
        <v>389.6</v>
      </c>
      <c r="I757" s="15">
        <v>39278</v>
      </c>
      <c r="J757" s="15" t="str">
        <f t="shared" si="47"/>
        <v>2007</v>
      </c>
      <c r="K757">
        <v>7</v>
      </c>
      <c r="L757" t="s">
        <v>80</v>
      </c>
      <c r="M757" t="s">
        <v>86</v>
      </c>
    </row>
    <row r="758" spans="1:13" ht="14.4" hidden="1" x14ac:dyDescent="0.3">
      <c r="A758" t="str">
        <f t="shared" si="44"/>
        <v>D</v>
      </c>
      <c r="C758">
        <f t="shared" si="45"/>
        <v>57840686.259000003</v>
      </c>
      <c r="D758" s="14" t="s">
        <v>71</v>
      </c>
      <c r="E758" t="s">
        <v>72</v>
      </c>
      <c r="F758">
        <f t="shared" si="46"/>
        <v>15279900</v>
      </c>
      <c r="G758">
        <v>31</v>
      </c>
      <c r="H758">
        <v>492.9</v>
      </c>
      <c r="I758" s="15">
        <v>39309</v>
      </c>
      <c r="J758" s="15" t="str">
        <f t="shared" si="47"/>
        <v>2007</v>
      </c>
      <c r="K758">
        <v>8</v>
      </c>
      <c r="L758" t="s">
        <v>81</v>
      </c>
      <c r="M758" t="s">
        <v>86</v>
      </c>
    </row>
    <row r="759" spans="1:13" ht="14.4" hidden="1" x14ac:dyDescent="0.3">
      <c r="A759" t="str">
        <f t="shared" si="44"/>
        <v>D</v>
      </c>
      <c r="C759">
        <f t="shared" si="45"/>
        <v>64934923.140000001</v>
      </c>
      <c r="D759" s="14" t="s">
        <v>71</v>
      </c>
      <c r="E759" t="s">
        <v>72</v>
      </c>
      <c r="F759">
        <f t="shared" si="46"/>
        <v>17154000</v>
      </c>
      <c r="G759">
        <v>30</v>
      </c>
      <c r="H759">
        <v>571.79999999999995</v>
      </c>
      <c r="I759" s="15">
        <v>39340</v>
      </c>
      <c r="J759" s="15" t="str">
        <f t="shared" si="47"/>
        <v>2007</v>
      </c>
      <c r="K759">
        <v>9</v>
      </c>
      <c r="L759" t="s">
        <v>82</v>
      </c>
      <c r="M759" t="s">
        <v>86</v>
      </c>
    </row>
    <row r="760" spans="1:13" ht="14.4" hidden="1" x14ac:dyDescent="0.3">
      <c r="A760" t="str">
        <f t="shared" si="44"/>
        <v>D</v>
      </c>
      <c r="C760">
        <f t="shared" si="45"/>
        <v>66219312.753000006</v>
      </c>
      <c r="D760" s="14" t="s">
        <v>71</v>
      </c>
      <c r="E760" t="s">
        <v>72</v>
      </c>
      <c r="F760">
        <f t="shared" si="46"/>
        <v>17493300</v>
      </c>
      <c r="G760">
        <v>31</v>
      </c>
      <c r="H760">
        <v>564.29999999999995</v>
      </c>
      <c r="I760" s="15">
        <v>39370</v>
      </c>
      <c r="J760" s="15" t="str">
        <f t="shared" si="47"/>
        <v>2007</v>
      </c>
      <c r="K760">
        <v>10</v>
      </c>
      <c r="L760" t="s">
        <v>83</v>
      </c>
      <c r="M760" t="s">
        <v>86</v>
      </c>
    </row>
    <row r="761" spans="1:13" ht="14.4" hidden="1" x14ac:dyDescent="0.3">
      <c r="A761" t="str">
        <f t="shared" si="44"/>
        <v>D</v>
      </c>
      <c r="C761">
        <f t="shared" si="45"/>
        <v>56349613.260000005</v>
      </c>
      <c r="D761" s="14" t="s">
        <v>71</v>
      </c>
      <c r="E761" t="s">
        <v>72</v>
      </c>
      <c r="F761">
        <f t="shared" si="46"/>
        <v>14886000</v>
      </c>
      <c r="G761">
        <v>30</v>
      </c>
      <c r="H761">
        <v>496.2</v>
      </c>
      <c r="I761" s="15">
        <v>39401</v>
      </c>
      <c r="J761" s="15" t="str">
        <f t="shared" si="47"/>
        <v>2007</v>
      </c>
      <c r="K761">
        <v>11</v>
      </c>
      <c r="L761" t="s">
        <v>84</v>
      </c>
      <c r="M761" t="s">
        <v>86</v>
      </c>
    </row>
    <row r="762" spans="1:13" ht="14.4" hidden="1" x14ac:dyDescent="0.3">
      <c r="A762" t="str">
        <f t="shared" si="44"/>
        <v>D</v>
      </c>
      <c r="C762">
        <f t="shared" si="45"/>
        <v>70913221.152999997</v>
      </c>
      <c r="D762" s="14" t="s">
        <v>71</v>
      </c>
      <c r="E762" t="s">
        <v>72</v>
      </c>
      <c r="F762">
        <f t="shared" si="46"/>
        <v>18733300</v>
      </c>
      <c r="G762">
        <v>31</v>
      </c>
      <c r="H762">
        <v>604.29999999999995</v>
      </c>
      <c r="I762" s="15">
        <v>39431</v>
      </c>
      <c r="J762" s="15" t="str">
        <f t="shared" si="47"/>
        <v>2007</v>
      </c>
      <c r="K762">
        <v>12</v>
      </c>
      <c r="L762" t="s">
        <v>85</v>
      </c>
      <c r="M762" t="s">
        <v>86</v>
      </c>
    </row>
    <row r="763" spans="1:13" ht="14.4" hidden="1" x14ac:dyDescent="0.3">
      <c r="A763" t="str">
        <f t="shared" si="44"/>
        <v>D</v>
      </c>
      <c r="C763">
        <f t="shared" si="45"/>
        <v>99745553.5</v>
      </c>
      <c r="D763" s="14" t="s">
        <v>71</v>
      </c>
      <c r="E763" t="s">
        <v>72</v>
      </c>
      <c r="F763">
        <f t="shared" si="46"/>
        <v>26350000</v>
      </c>
      <c r="G763">
        <v>31</v>
      </c>
      <c r="H763">
        <v>850</v>
      </c>
      <c r="I763" s="15">
        <v>39462</v>
      </c>
      <c r="J763" s="15" t="str">
        <f t="shared" si="47"/>
        <v>2008</v>
      </c>
      <c r="K763">
        <v>1</v>
      </c>
      <c r="L763" t="s">
        <v>73</v>
      </c>
      <c r="M763" t="s">
        <v>86</v>
      </c>
    </row>
    <row r="764" spans="1:13" ht="14.4" hidden="1" x14ac:dyDescent="0.3">
      <c r="A764" t="str">
        <f t="shared" si="44"/>
        <v>D</v>
      </c>
      <c r="C764">
        <f t="shared" si="45"/>
        <v>92541918.270000011</v>
      </c>
      <c r="D764" s="14" t="s">
        <v>71</v>
      </c>
      <c r="E764" t="s">
        <v>72</v>
      </c>
      <c r="F764">
        <f t="shared" si="46"/>
        <v>24447000</v>
      </c>
      <c r="G764">
        <v>29</v>
      </c>
      <c r="H764">
        <v>843</v>
      </c>
      <c r="I764" s="15">
        <v>39493</v>
      </c>
      <c r="J764" s="15" t="str">
        <f t="shared" si="47"/>
        <v>2008</v>
      </c>
      <c r="K764">
        <v>2</v>
      </c>
      <c r="L764" t="s">
        <v>75</v>
      </c>
      <c r="M764" t="s">
        <v>86</v>
      </c>
    </row>
    <row r="765" spans="1:13" ht="14.4" hidden="1" x14ac:dyDescent="0.3">
      <c r="A765" t="str">
        <f t="shared" si="44"/>
        <v>D</v>
      </c>
      <c r="C765">
        <f t="shared" si="45"/>
        <v>62475920.803999998</v>
      </c>
      <c r="D765" s="14" t="s">
        <v>71</v>
      </c>
      <c r="E765" t="s">
        <v>72</v>
      </c>
      <c r="F765">
        <f t="shared" si="46"/>
        <v>16504399.999999998</v>
      </c>
      <c r="G765">
        <v>31</v>
      </c>
      <c r="H765">
        <v>532.4</v>
      </c>
      <c r="I765" s="15">
        <v>39522</v>
      </c>
      <c r="J765" s="15" t="str">
        <f t="shared" si="47"/>
        <v>2008</v>
      </c>
      <c r="K765">
        <v>3</v>
      </c>
      <c r="L765" t="s">
        <v>76</v>
      </c>
      <c r="M765" t="s">
        <v>86</v>
      </c>
    </row>
    <row r="766" spans="1:13" ht="14.4" hidden="1" x14ac:dyDescent="0.3">
      <c r="A766" t="str">
        <f t="shared" si="44"/>
        <v>D</v>
      </c>
      <c r="C766">
        <f t="shared" si="45"/>
        <v>40394110.109999999</v>
      </c>
      <c r="D766" s="14" t="s">
        <v>71</v>
      </c>
      <c r="E766" t="s">
        <v>72</v>
      </c>
      <c r="F766">
        <f t="shared" si="46"/>
        <v>10671000</v>
      </c>
      <c r="G766">
        <v>30</v>
      </c>
      <c r="H766">
        <v>355.7</v>
      </c>
      <c r="I766" s="15">
        <v>39553</v>
      </c>
      <c r="J766" s="15" t="str">
        <f t="shared" si="47"/>
        <v>2008</v>
      </c>
      <c r="K766">
        <v>4</v>
      </c>
      <c r="L766" t="s">
        <v>77</v>
      </c>
      <c r="M766" t="s">
        <v>86</v>
      </c>
    </row>
    <row r="767" spans="1:13" ht="14.4" hidden="1" x14ac:dyDescent="0.3">
      <c r="A767" t="str">
        <f t="shared" si="44"/>
        <v>D</v>
      </c>
      <c r="C767">
        <f t="shared" si="45"/>
        <v>16921539.782000002</v>
      </c>
      <c r="D767" s="14" t="s">
        <v>71</v>
      </c>
      <c r="E767" t="s">
        <v>72</v>
      </c>
      <c r="F767">
        <f t="shared" si="46"/>
        <v>4470200</v>
      </c>
      <c r="G767">
        <v>31</v>
      </c>
      <c r="H767">
        <v>144.19999999999999</v>
      </c>
      <c r="I767" s="15">
        <v>39583</v>
      </c>
      <c r="J767" s="15" t="str">
        <f t="shared" si="47"/>
        <v>2008</v>
      </c>
      <c r="K767">
        <v>5</v>
      </c>
      <c r="L767" t="s">
        <v>78</v>
      </c>
      <c r="M767" t="s">
        <v>86</v>
      </c>
    </row>
    <row r="768" spans="1:13" ht="14.4" hidden="1" x14ac:dyDescent="0.3">
      <c r="A768" t="str">
        <f t="shared" si="44"/>
        <v>D</v>
      </c>
      <c r="C768">
        <f t="shared" si="45"/>
        <v>22803309.84</v>
      </c>
      <c r="D768" s="14" t="s">
        <v>71</v>
      </c>
      <c r="E768" t="s">
        <v>72</v>
      </c>
      <c r="F768">
        <f t="shared" si="46"/>
        <v>6024000</v>
      </c>
      <c r="G768">
        <v>30</v>
      </c>
      <c r="H768">
        <v>200.8</v>
      </c>
      <c r="I768" s="15">
        <v>39614</v>
      </c>
      <c r="J768" s="15" t="str">
        <f t="shared" si="47"/>
        <v>2008</v>
      </c>
      <c r="K768">
        <v>6</v>
      </c>
      <c r="L768" t="s">
        <v>79</v>
      </c>
      <c r="M768" t="s">
        <v>86</v>
      </c>
    </row>
    <row r="769" spans="1:13" ht="14.4" hidden="1" x14ac:dyDescent="0.3">
      <c r="A769" t="str">
        <f t="shared" si="44"/>
        <v>D</v>
      </c>
      <c r="C769">
        <f t="shared" si="45"/>
        <v>13049065.352000002</v>
      </c>
      <c r="D769" s="14" t="s">
        <v>71</v>
      </c>
      <c r="E769" t="s">
        <v>72</v>
      </c>
      <c r="F769">
        <f t="shared" si="46"/>
        <v>3447200.0000000005</v>
      </c>
      <c r="G769">
        <v>31</v>
      </c>
      <c r="H769">
        <v>111.2</v>
      </c>
      <c r="I769" s="15">
        <v>39644</v>
      </c>
      <c r="J769" s="15" t="str">
        <f t="shared" si="47"/>
        <v>2008</v>
      </c>
      <c r="K769">
        <v>7</v>
      </c>
      <c r="L769" t="s">
        <v>80</v>
      </c>
      <c r="M769" t="s">
        <v>86</v>
      </c>
    </row>
    <row r="770" spans="1:13" ht="14.4" hidden="1" x14ac:dyDescent="0.3">
      <c r="A770" t="str">
        <f t="shared" ref="A770:A833" si="48">IF(M770="GASOLINE","G",IF(M770="PROPANE","CNG",IF(M770="DIESEL","D", "OUTRO")))</f>
        <v>D</v>
      </c>
      <c r="C770">
        <f t="shared" ref="C770:C833" si="49">3.78541*F770</f>
        <v>30322648.264000002</v>
      </c>
      <c r="D770" s="14" t="s">
        <v>71</v>
      </c>
      <c r="E770" t="s">
        <v>72</v>
      </c>
      <c r="F770">
        <f t="shared" ref="F770:F833" si="50">G770*H770*1000</f>
        <v>8010400</v>
      </c>
      <c r="G770">
        <v>31</v>
      </c>
      <c r="H770">
        <v>258.39999999999998</v>
      </c>
      <c r="I770" s="15">
        <v>39675</v>
      </c>
      <c r="J770" s="15" t="str">
        <f t="shared" ref="J770:J833" si="51">TEXT(I770,"aaaa")</f>
        <v>2008</v>
      </c>
      <c r="K770">
        <v>8</v>
      </c>
      <c r="L770" t="s">
        <v>81</v>
      </c>
      <c r="M770" t="s">
        <v>86</v>
      </c>
    </row>
    <row r="771" spans="1:13" ht="14.4" hidden="1" x14ac:dyDescent="0.3">
      <c r="A771" t="str">
        <f t="shared" si="48"/>
        <v>D</v>
      </c>
      <c r="C771">
        <f t="shared" si="49"/>
        <v>20157308.25</v>
      </c>
      <c r="D771" s="14" t="s">
        <v>71</v>
      </c>
      <c r="E771" t="s">
        <v>72</v>
      </c>
      <c r="F771">
        <f t="shared" si="50"/>
        <v>5325000</v>
      </c>
      <c r="G771">
        <v>30</v>
      </c>
      <c r="H771">
        <v>177.5</v>
      </c>
      <c r="I771" s="15">
        <v>39706</v>
      </c>
      <c r="J771" s="15" t="str">
        <f t="shared" si="51"/>
        <v>2008</v>
      </c>
      <c r="K771">
        <v>9</v>
      </c>
      <c r="L771" t="s">
        <v>82</v>
      </c>
      <c r="M771" t="s">
        <v>86</v>
      </c>
    </row>
    <row r="772" spans="1:13" ht="14.4" hidden="1" x14ac:dyDescent="0.3">
      <c r="A772" t="str">
        <f t="shared" si="48"/>
        <v>D</v>
      </c>
      <c r="C772">
        <f t="shared" si="49"/>
        <v>43172222.509000003</v>
      </c>
      <c r="D772" s="14" t="s">
        <v>71</v>
      </c>
      <c r="E772" t="s">
        <v>72</v>
      </c>
      <c r="F772">
        <f t="shared" si="50"/>
        <v>11404900</v>
      </c>
      <c r="G772">
        <v>31</v>
      </c>
      <c r="H772">
        <v>367.9</v>
      </c>
      <c r="I772" s="15">
        <v>39736</v>
      </c>
      <c r="J772" s="15" t="str">
        <f t="shared" si="51"/>
        <v>2008</v>
      </c>
      <c r="K772">
        <v>10</v>
      </c>
      <c r="L772" t="s">
        <v>83</v>
      </c>
      <c r="M772" t="s">
        <v>86</v>
      </c>
    </row>
    <row r="773" spans="1:13" ht="14.4" hidden="1" x14ac:dyDescent="0.3">
      <c r="A773" t="str">
        <f t="shared" si="48"/>
        <v>D</v>
      </c>
      <c r="C773">
        <f t="shared" si="49"/>
        <v>72271047.719999999</v>
      </c>
      <c r="D773" s="14" t="s">
        <v>71</v>
      </c>
      <c r="E773" t="s">
        <v>72</v>
      </c>
      <c r="F773">
        <f t="shared" si="50"/>
        <v>19092000</v>
      </c>
      <c r="G773">
        <v>30</v>
      </c>
      <c r="H773">
        <v>636.4</v>
      </c>
      <c r="I773" s="15">
        <v>39767</v>
      </c>
      <c r="J773" s="15" t="str">
        <f t="shared" si="51"/>
        <v>2008</v>
      </c>
      <c r="K773">
        <v>11</v>
      </c>
      <c r="L773" t="s">
        <v>84</v>
      </c>
      <c r="M773" t="s">
        <v>86</v>
      </c>
    </row>
    <row r="774" spans="1:13" ht="14.4" hidden="1" x14ac:dyDescent="0.3">
      <c r="A774" t="str">
        <f t="shared" si="48"/>
        <v>D</v>
      </c>
      <c r="C774">
        <f t="shared" si="49"/>
        <v>91836317.846000016</v>
      </c>
      <c r="D774" s="14" t="s">
        <v>71</v>
      </c>
      <c r="E774" t="s">
        <v>72</v>
      </c>
      <c r="F774">
        <f t="shared" si="50"/>
        <v>24260600.000000004</v>
      </c>
      <c r="G774">
        <v>31</v>
      </c>
      <c r="H774">
        <v>782.6</v>
      </c>
      <c r="I774" s="15">
        <v>39797</v>
      </c>
      <c r="J774" s="15" t="str">
        <f t="shared" si="51"/>
        <v>2008</v>
      </c>
      <c r="K774">
        <v>12</v>
      </c>
      <c r="L774" t="s">
        <v>85</v>
      </c>
      <c r="M774" t="s">
        <v>86</v>
      </c>
    </row>
    <row r="775" spans="1:13" ht="14.4" hidden="1" x14ac:dyDescent="0.3">
      <c r="A775" t="str">
        <f t="shared" si="48"/>
        <v>D</v>
      </c>
      <c r="C775">
        <f t="shared" si="49"/>
        <v>109086431.21600002</v>
      </c>
      <c r="D775" s="14" t="s">
        <v>71</v>
      </c>
      <c r="E775" t="s">
        <v>72</v>
      </c>
      <c r="F775">
        <f t="shared" si="50"/>
        <v>28817600.000000004</v>
      </c>
      <c r="G775">
        <v>31</v>
      </c>
      <c r="H775">
        <v>929.6</v>
      </c>
      <c r="I775" s="15">
        <v>39828</v>
      </c>
      <c r="J775" s="15" t="str">
        <f t="shared" si="51"/>
        <v>2009</v>
      </c>
      <c r="K775">
        <v>1</v>
      </c>
      <c r="L775" t="s">
        <v>73</v>
      </c>
      <c r="M775" t="s">
        <v>86</v>
      </c>
    </row>
    <row r="776" spans="1:13" ht="14.4" hidden="1" x14ac:dyDescent="0.3">
      <c r="A776" t="str">
        <f t="shared" si="48"/>
        <v>D</v>
      </c>
      <c r="C776">
        <f t="shared" si="49"/>
        <v>85365537.991999999</v>
      </c>
      <c r="D776" s="14" t="s">
        <v>71</v>
      </c>
      <c r="E776" t="s">
        <v>72</v>
      </c>
      <c r="F776">
        <f t="shared" si="50"/>
        <v>22551200</v>
      </c>
      <c r="G776">
        <v>28</v>
      </c>
      <c r="H776">
        <v>805.4</v>
      </c>
      <c r="I776" s="15">
        <v>39859</v>
      </c>
      <c r="J776" s="15" t="str">
        <f t="shared" si="51"/>
        <v>2009</v>
      </c>
      <c r="K776">
        <v>2</v>
      </c>
      <c r="L776" t="s">
        <v>75</v>
      </c>
      <c r="M776" t="s">
        <v>86</v>
      </c>
    </row>
    <row r="777" spans="1:13" ht="14.4" hidden="1" x14ac:dyDescent="0.3">
      <c r="A777" t="str">
        <f t="shared" si="48"/>
        <v>D</v>
      </c>
      <c r="C777">
        <f t="shared" si="49"/>
        <v>80277568.411000013</v>
      </c>
      <c r="D777" s="14" t="s">
        <v>71</v>
      </c>
      <c r="E777" t="s">
        <v>72</v>
      </c>
      <c r="F777">
        <f t="shared" si="50"/>
        <v>21207100.000000004</v>
      </c>
      <c r="G777">
        <v>31</v>
      </c>
      <c r="H777">
        <v>684.1</v>
      </c>
      <c r="I777" s="15">
        <v>39887</v>
      </c>
      <c r="J777" s="15" t="str">
        <f t="shared" si="51"/>
        <v>2009</v>
      </c>
      <c r="K777">
        <v>3</v>
      </c>
      <c r="L777" t="s">
        <v>76</v>
      </c>
      <c r="M777" t="s">
        <v>86</v>
      </c>
    </row>
    <row r="778" spans="1:13" ht="14.4" hidden="1" x14ac:dyDescent="0.3">
      <c r="A778" t="str">
        <f t="shared" si="48"/>
        <v>D</v>
      </c>
      <c r="C778">
        <f t="shared" si="49"/>
        <v>35249737.920000002</v>
      </c>
      <c r="D778" s="14" t="s">
        <v>71</v>
      </c>
      <c r="E778" t="s">
        <v>72</v>
      </c>
      <c r="F778">
        <f t="shared" si="50"/>
        <v>9312000</v>
      </c>
      <c r="G778">
        <v>30</v>
      </c>
      <c r="H778">
        <v>310.39999999999998</v>
      </c>
      <c r="I778" s="15">
        <v>39918</v>
      </c>
      <c r="J778" s="15" t="str">
        <f t="shared" si="51"/>
        <v>2009</v>
      </c>
      <c r="K778">
        <v>4</v>
      </c>
      <c r="L778" t="s">
        <v>77</v>
      </c>
      <c r="M778" t="s">
        <v>86</v>
      </c>
    </row>
    <row r="779" spans="1:13" ht="14.4" hidden="1" x14ac:dyDescent="0.3">
      <c r="A779" t="str">
        <f t="shared" si="48"/>
        <v>D</v>
      </c>
      <c r="C779">
        <f t="shared" si="49"/>
        <v>15630714.972000001</v>
      </c>
      <c r="D779" s="14" t="s">
        <v>71</v>
      </c>
      <c r="E779" t="s">
        <v>72</v>
      </c>
      <c r="F779">
        <f t="shared" si="50"/>
        <v>4129200</v>
      </c>
      <c r="G779">
        <v>31</v>
      </c>
      <c r="H779">
        <v>133.19999999999999</v>
      </c>
      <c r="I779" s="15">
        <v>39948</v>
      </c>
      <c r="J779" s="15" t="str">
        <f t="shared" si="51"/>
        <v>2009</v>
      </c>
      <c r="K779">
        <v>5</v>
      </c>
      <c r="L779" t="s">
        <v>78</v>
      </c>
      <c r="M779" t="s">
        <v>86</v>
      </c>
    </row>
    <row r="780" spans="1:13" ht="14.4" hidden="1" x14ac:dyDescent="0.3">
      <c r="A780" t="str">
        <f t="shared" si="48"/>
        <v>D</v>
      </c>
      <c r="C780">
        <f t="shared" si="49"/>
        <v>10788418.5</v>
      </c>
      <c r="D780" s="14" t="s">
        <v>71</v>
      </c>
      <c r="E780" t="s">
        <v>72</v>
      </c>
      <c r="F780">
        <f t="shared" si="50"/>
        <v>2850000</v>
      </c>
      <c r="G780">
        <v>30</v>
      </c>
      <c r="H780">
        <v>95</v>
      </c>
      <c r="I780" s="15">
        <v>39979</v>
      </c>
      <c r="J780" s="15" t="str">
        <f t="shared" si="51"/>
        <v>2009</v>
      </c>
      <c r="K780">
        <v>6</v>
      </c>
      <c r="L780" t="s">
        <v>79</v>
      </c>
      <c r="M780" t="s">
        <v>86</v>
      </c>
    </row>
    <row r="781" spans="1:13" ht="14.4" hidden="1" x14ac:dyDescent="0.3">
      <c r="A781" t="str">
        <f t="shared" si="48"/>
        <v>D</v>
      </c>
      <c r="C781">
        <f t="shared" si="49"/>
        <v>0</v>
      </c>
      <c r="D781" s="14" t="s">
        <v>71</v>
      </c>
      <c r="E781" t="s">
        <v>72</v>
      </c>
      <c r="F781">
        <f t="shared" si="50"/>
        <v>0</v>
      </c>
      <c r="G781">
        <v>31</v>
      </c>
      <c r="H781">
        <v>0</v>
      </c>
      <c r="I781" s="15">
        <v>40009</v>
      </c>
      <c r="J781" s="15" t="str">
        <f t="shared" si="51"/>
        <v>2009</v>
      </c>
      <c r="K781">
        <v>7</v>
      </c>
      <c r="L781" t="s">
        <v>80</v>
      </c>
      <c r="M781" t="s">
        <v>86</v>
      </c>
    </row>
    <row r="782" spans="1:13" ht="14.4" hidden="1" x14ac:dyDescent="0.3">
      <c r="A782" t="str">
        <f t="shared" si="48"/>
        <v>D</v>
      </c>
      <c r="C782">
        <f t="shared" si="49"/>
        <v>7334231.875</v>
      </c>
      <c r="D782" s="14" t="s">
        <v>71</v>
      </c>
      <c r="E782" t="s">
        <v>72</v>
      </c>
      <c r="F782">
        <f t="shared" si="50"/>
        <v>1937500</v>
      </c>
      <c r="G782">
        <v>31</v>
      </c>
      <c r="H782">
        <v>62.5</v>
      </c>
      <c r="I782" s="15">
        <v>40040</v>
      </c>
      <c r="J782" s="15" t="str">
        <f t="shared" si="51"/>
        <v>2009</v>
      </c>
      <c r="K782">
        <v>8</v>
      </c>
      <c r="L782" t="s">
        <v>81</v>
      </c>
      <c r="M782" t="s">
        <v>86</v>
      </c>
    </row>
    <row r="783" spans="1:13" ht="14.4" hidden="1" x14ac:dyDescent="0.3">
      <c r="A783" t="str">
        <f t="shared" si="48"/>
        <v>D</v>
      </c>
      <c r="C783">
        <f t="shared" si="49"/>
        <v>16761795.48</v>
      </c>
      <c r="D783" s="14" t="s">
        <v>71</v>
      </c>
      <c r="E783" t="s">
        <v>72</v>
      </c>
      <c r="F783">
        <f t="shared" si="50"/>
        <v>4428000</v>
      </c>
      <c r="G783">
        <v>30</v>
      </c>
      <c r="H783">
        <v>147.6</v>
      </c>
      <c r="I783" s="15">
        <v>40071</v>
      </c>
      <c r="J783" s="15" t="str">
        <f t="shared" si="51"/>
        <v>2009</v>
      </c>
      <c r="K783">
        <v>9</v>
      </c>
      <c r="L783" t="s">
        <v>82</v>
      </c>
      <c r="M783" t="s">
        <v>86</v>
      </c>
    </row>
    <row r="784" spans="1:13" ht="14.4" hidden="1" x14ac:dyDescent="0.3">
      <c r="A784" t="str">
        <f t="shared" si="48"/>
        <v>D</v>
      </c>
      <c r="C784">
        <f t="shared" si="49"/>
        <v>35568090.901000001</v>
      </c>
      <c r="D784" s="14" t="s">
        <v>71</v>
      </c>
      <c r="E784" t="s">
        <v>72</v>
      </c>
      <c r="F784">
        <f t="shared" si="50"/>
        <v>9396100</v>
      </c>
      <c r="G784">
        <v>31</v>
      </c>
      <c r="H784">
        <v>303.10000000000002</v>
      </c>
      <c r="I784" s="15">
        <v>40101</v>
      </c>
      <c r="J784" s="15" t="str">
        <f t="shared" si="51"/>
        <v>2009</v>
      </c>
      <c r="K784">
        <v>10</v>
      </c>
      <c r="L784" t="s">
        <v>83</v>
      </c>
      <c r="M784" t="s">
        <v>86</v>
      </c>
    </row>
    <row r="785" spans="1:13" ht="14.4" hidden="1" x14ac:dyDescent="0.3">
      <c r="A785" t="str">
        <f t="shared" si="48"/>
        <v>D</v>
      </c>
      <c r="C785">
        <f t="shared" si="49"/>
        <v>39440186.789999999</v>
      </c>
      <c r="D785" s="14" t="s">
        <v>71</v>
      </c>
      <c r="E785" t="s">
        <v>72</v>
      </c>
      <c r="F785">
        <f t="shared" si="50"/>
        <v>10419000</v>
      </c>
      <c r="G785">
        <v>30</v>
      </c>
      <c r="H785">
        <v>347.3</v>
      </c>
      <c r="I785" s="15">
        <v>40132</v>
      </c>
      <c r="J785" s="15" t="str">
        <f t="shared" si="51"/>
        <v>2009</v>
      </c>
      <c r="K785">
        <v>11</v>
      </c>
      <c r="L785" t="s">
        <v>84</v>
      </c>
      <c r="M785" t="s">
        <v>86</v>
      </c>
    </row>
    <row r="786" spans="1:13" ht="14.4" hidden="1" x14ac:dyDescent="0.3">
      <c r="A786" t="str">
        <f t="shared" si="48"/>
        <v>D</v>
      </c>
      <c r="C786">
        <f t="shared" si="49"/>
        <v>78036227.150000006</v>
      </c>
      <c r="D786" s="14" t="s">
        <v>71</v>
      </c>
      <c r="E786" t="s">
        <v>72</v>
      </c>
      <c r="F786">
        <f t="shared" si="50"/>
        <v>20615000</v>
      </c>
      <c r="G786">
        <v>31</v>
      </c>
      <c r="H786">
        <v>665</v>
      </c>
      <c r="I786" s="15">
        <v>40162</v>
      </c>
      <c r="J786" s="15" t="str">
        <f t="shared" si="51"/>
        <v>2009</v>
      </c>
      <c r="K786">
        <v>12</v>
      </c>
      <c r="L786" t="s">
        <v>85</v>
      </c>
      <c r="M786" t="s">
        <v>86</v>
      </c>
    </row>
    <row r="787" spans="1:13" ht="14.4" hidden="1" x14ac:dyDescent="0.3">
      <c r="A787" t="str">
        <f t="shared" si="48"/>
        <v>D</v>
      </c>
      <c r="C787">
        <f t="shared" si="49"/>
        <v>106047125.52700001</v>
      </c>
      <c r="D787" s="14" t="s">
        <v>71</v>
      </c>
      <c r="E787" t="s">
        <v>72</v>
      </c>
      <c r="F787">
        <f t="shared" si="50"/>
        <v>28014700</v>
      </c>
      <c r="G787">
        <v>31</v>
      </c>
      <c r="H787">
        <v>903.7</v>
      </c>
      <c r="I787" s="15">
        <v>40193</v>
      </c>
      <c r="J787" s="15" t="str">
        <f t="shared" si="51"/>
        <v>2010</v>
      </c>
      <c r="K787">
        <v>1</v>
      </c>
      <c r="L787" t="s">
        <v>73</v>
      </c>
      <c r="M787" t="s">
        <v>86</v>
      </c>
    </row>
    <row r="788" spans="1:13" ht="14.4" hidden="1" x14ac:dyDescent="0.3">
      <c r="A788" t="str">
        <f t="shared" si="48"/>
        <v>D</v>
      </c>
      <c r="C788">
        <f t="shared" si="49"/>
        <v>93219506.660000011</v>
      </c>
      <c r="D788" s="14" t="s">
        <v>71</v>
      </c>
      <c r="E788" t="s">
        <v>72</v>
      </c>
      <c r="F788">
        <f t="shared" si="50"/>
        <v>24626000</v>
      </c>
      <c r="G788">
        <v>28</v>
      </c>
      <c r="H788">
        <v>879.5</v>
      </c>
      <c r="I788" s="15">
        <v>40224</v>
      </c>
      <c r="J788" s="15" t="str">
        <f t="shared" si="51"/>
        <v>2010</v>
      </c>
      <c r="K788">
        <v>2</v>
      </c>
      <c r="L788" t="s">
        <v>75</v>
      </c>
      <c r="M788" t="s">
        <v>86</v>
      </c>
    </row>
    <row r="789" spans="1:13" ht="14.4" hidden="1" x14ac:dyDescent="0.3">
      <c r="A789" t="str">
        <f t="shared" si="48"/>
        <v>D</v>
      </c>
      <c r="C789">
        <f t="shared" si="49"/>
        <v>52665652.248000011</v>
      </c>
      <c r="D789" s="14" t="s">
        <v>71</v>
      </c>
      <c r="E789" t="s">
        <v>72</v>
      </c>
      <c r="F789">
        <f t="shared" si="50"/>
        <v>13912800.000000002</v>
      </c>
      <c r="G789">
        <v>31</v>
      </c>
      <c r="H789">
        <v>448.8</v>
      </c>
      <c r="I789" s="15">
        <v>40252</v>
      </c>
      <c r="J789" s="15" t="str">
        <f t="shared" si="51"/>
        <v>2010</v>
      </c>
      <c r="K789">
        <v>3</v>
      </c>
      <c r="L789" t="s">
        <v>76</v>
      </c>
      <c r="M789" t="s">
        <v>86</v>
      </c>
    </row>
    <row r="790" spans="1:13" ht="14.4" hidden="1" x14ac:dyDescent="0.3">
      <c r="A790" t="str">
        <f t="shared" si="48"/>
        <v>D</v>
      </c>
      <c r="C790">
        <f t="shared" si="49"/>
        <v>18431161.289999999</v>
      </c>
      <c r="D790" s="14" t="s">
        <v>71</v>
      </c>
      <c r="E790" t="s">
        <v>72</v>
      </c>
      <c r="F790">
        <f t="shared" si="50"/>
        <v>4869000</v>
      </c>
      <c r="G790">
        <v>30</v>
      </c>
      <c r="H790">
        <v>162.30000000000001</v>
      </c>
      <c r="I790" s="15">
        <v>40283</v>
      </c>
      <c r="J790" s="15" t="str">
        <f t="shared" si="51"/>
        <v>2010</v>
      </c>
      <c r="K790">
        <v>4</v>
      </c>
      <c r="L790" t="s">
        <v>77</v>
      </c>
      <c r="M790" t="s">
        <v>86</v>
      </c>
    </row>
    <row r="791" spans="1:13" ht="14.4" hidden="1" x14ac:dyDescent="0.3">
      <c r="A791" t="str">
        <f t="shared" si="48"/>
        <v>D</v>
      </c>
      <c r="C791">
        <f t="shared" si="49"/>
        <v>18810837.913000003</v>
      </c>
      <c r="D791" s="14" t="s">
        <v>71</v>
      </c>
      <c r="E791" t="s">
        <v>72</v>
      </c>
      <c r="F791">
        <f t="shared" si="50"/>
        <v>4969300</v>
      </c>
      <c r="G791">
        <v>31</v>
      </c>
      <c r="H791">
        <v>160.30000000000001</v>
      </c>
      <c r="I791" s="15">
        <v>40313</v>
      </c>
      <c r="J791" s="15" t="str">
        <f t="shared" si="51"/>
        <v>2010</v>
      </c>
      <c r="K791">
        <v>5</v>
      </c>
      <c r="L791" t="s">
        <v>78</v>
      </c>
      <c r="M791" t="s">
        <v>86</v>
      </c>
    </row>
    <row r="792" spans="1:13" ht="14.4" hidden="1" x14ac:dyDescent="0.3">
      <c r="A792" t="str">
        <f t="shared" si="48"/>
        <v>D</v>
      </c>
      <c r="C792">
        <f t="shared" si="49"/>
        <v>13161870.57</v>
      </c>
      <c r="D792" s="14" t="s">
        <v>71</v>
      </c>
      <c r="E792" t="s">
        <v>72</v>
      </c>
      <c r="F792">
        <f t="shared" si="50"/>
        <v>3477000</v>
      </c>
      <c r="G792">
        <v>30</v>
      </c>
      <c r="H792">
        <v>115.9</v>
      </c>
      <c r="I792" s="15">
        <v>40344</v>
      </c>
      <c r="J792" s="15" t="str">
        <f t="shared" si="51"/>
        <v>2010</v>
      </c>
      <c r="K792">
        <v>6</v>
      </c>
      <c r="L792" t="s">
        <v>79</v>
      </c>
      <c r="M792" t="s">
        <v>86</v>
      </c>
    </row>
    <row r="793" spans="1:13" ht="14.4" hidden="1" x14ac:dyDescent="0.3">
      <c r="A793" t="str">
        <f t="shared" si="48"/>
        <v>D</v>
      </c>
      <c r="C793">
        <f t="shared" si="49"/>
        <v>13776621.154000001</v>
      </c>
      <c r="D793" s="14" t="s">
        <v>71</v>
      </c>
      <c r="E793" t="s">
        <v>72</v>
      </c>
      <c r="F793">
        <f t="shared" si="50"/>
        <v>3639400</v>
      </c>
      <c r="G793">
        <v>31</v>
      </c>
      <c r="H793">
        <v>117.4</v>
      </c>
      <c r="I793" s="15">
        <v>40374</v>
      </c>
      <c r="J793" s="15" t="str">
        <f t="shared" si="51"/>
        <v>2010</v>
      </c>
      <c r="K793">
        <v>7</v>
      </c>
      <c r="L793" t="s">
        <v>80</v>
      </c>
      <c r="M793" t="s">
        <v>86</v>
      </c>
    </row>
    <row r="794" spans="1:13" ht="14.4" hidden="1" x14ac:dyDescent="0.3">
      <c r="A794" t="str">
        <f t="shared" si="48"/>
        <v>D</v>
      </c>
      <c r="C794">
        <f t="shared" si="49"/>
        <v>18059812.569000006</v>
      </c>
      <c r="D794" s="14" t="s">
        <v>71</v>
      </c>
      <c r="E794" t="s">
        <v>72</v>
      </c>
      <c r="F794">
        <f t="shared" si="50"/>
        <v>4770900.0000000009</v>
      </c>
      <c r="G794">
        <v>31</v>
      </c>
      <c r="H794">
        <v>153.9</v>
      </c>
      <c r="I794" s="15">
        <v>40405</v>
      </c>
      <c r="J794" s="15" t="str">
        <f t="shared" si="51"/>
        <v>2010</v>
      </c>
      <c r="K794">
        <v>8</v>
      </c>
      <c r="L794" t="s">
        <v>81</v>
      </c>
      <c r="M794" t="s">
        <v>86</v>
      </c>
    </row>
    <row r="795" spans="1:13" ht="14.4" hidden="1" x14ac:dyDescent="0.3">
      <c r="A795" t="str">
        <f t="shared" si="48"/>
        <v>D</v>
      </c>
      <c r="C795">
        <f t="shared" si="49"/>
        <v>12060316.26</v>
      </c>
      <c r="D795" s="14" t="s">
        <v>71</v>
      </c>
      <c r="E795" t="s">
        <v>72</v>
      </c>
      <c r="F795">
        <f t="shared" si="50"/>
        <v>3186000</v>
      </c>
      <c r="G795">
        <v>30</v>
      </c>
      <c r="H795">
        <v>106.2</v>
      </c>
      <c r="I795" s="15">
        <v>40436</v>
      </c>
      <c r="J795" s="15" t="str">
        <f t="shared" si="51"/>
        <v>2010</v>
      </c>
      <c r="K795">
        <v>9</v>
      </c>
      <c r="L795" t="s">
        <v>82</v>
      </c>
      <c r="M795" t="s">
        <v>86</v>
      </c>
    </row>
    <row r="796" spans="1:13" ht="14.4" hidden="1" x14ac:dyDescent="0.3">
      <c r="A796" t="str">
        <f t="shared" si="48"/>
        <v>D</v>
      </c>
      <c r="C796">
        <f t="shared" si="49"/>
        <v>0</v>
      </c>
      <c r="D796" s="14" t="s">
        <v>71</v>
      </c>
      <c r="E796" t="s">
        <v>72</v>
      </c>
      <c r="F796">
        <f t="shared" si="50"/>
        <v>0</v>
      </c>
      <c r="G796">
        <v>31</v>
      </c>
      <c r="H796">
        <v>0</v>
      </c>
      <c r="I796" s="15">
        <v>40466</v>
      </c>
      <c r="J796" s="15" t="str">
        <f t="shared" si="51"/>
        <v>2010</v>
      </c>
      <c r="K796">
        <v>10</v>
      </c>
      <c r="L796" t="s">
        <v>83</v>
      </c>
      <c r="M796" t="s">
        <v>86</v>
      </c>
    </row>
    <row r="797" spans="1:13" ht="14.4" hidden="1" x14ac:dyDescent="0.3">
      <c r="A797" t="str">
        <f t="shared" si="48"/>
        <v>D</v>
      </c>
      <c r="C797">
        <f t="shared" si="49"/>
        <v>40905140.460000001</v>
      </c>
      <c r="D797" s="14" t="s">
        <v>71</v>
      </c>
      <c r="E797" t="s">
        <v>72</v>
      </c>
      <c r="F797">
        <f t="shared" si="50"/>
        <v>10806000</v>
      </c>
      <c r="G797">
        <v>30</v>
      </c>
      <c r="H797">
        <v>360.2</v>
      </c>
      <c r="I797" s="15">
        <v>40497</v>
      </c>
      <c r="J797" s="15" t="str">
        <f t="shared" si="51"/>
        <v>2010</v>
      </c>
      <c r="K797">
        <v>11</v>
      </c>
      <c r="L797" t="s">
        <v>84</v>
      </c>
      <c r="M797" t="s">
        <v>86</v>
      </c>
    </row>
    <row r="798" spans="1:13" ht="14.4" hidden="1" x14ac:dyDescent="0.3">
      <c r="A798" t="str">
        <f t="shared" si="48"/>
        <v>D</v>
      </c>
      <c r="C798">
        <f t="shared" si="49"/>
        <v>102033833.845</v>
      </c>
      <c r="D798" s="14" t="s">
        <v>71</v>
      </c>
      <c r="E798" t="s">
        <v>72</v>
      </c>
      <c r="F798">
        <f t="shared" si="50"/>
        <v>26954500</v>
      </c>
      <c r="G798">
        <v>31</v>
      </c>
      <c r="H798">
        <v>869.5</v>
      </c>
      <c r="I798" s="15">
        <v>40527</v>
      </c>
      <c r="J798" s="15" t="str">
        <f t="shared" si="51"/>
        <v>2010</v>
      </c>
      <c r="K798">
        <v>12</v>
      </c>
      <c r="L798" t="s">
        <v>85</v>
      </c>
      <c r="M798" t="s">
        <v>86</v>
      </c>
    </row>
    <row r="799" spans="1:13" ht="14.4" hidden="1" x14ac:dyDescent="0.3">
      <c r="A799" t="str">
        <f t="shared" si="48"/>
        <v>D</v>
      </c>
      <c r="C799">
        <f t="shared" si="49"/>
        <v>110764503.469</v>
      </c>
      <c r="D799" s="14" t="s">
        <v>71</v>
      </c>
      <c r="E799" t="s">
        <v>72</v>
      </c>
      <c r="F799">
        <f t="shared" si="50"/>
        <v>29260899.999999996</v>
      </c>
      <c r="G799">
        <v>31</v>
      </c>
      <c r="H799">
        <v>943.9</v>
      </c>
      <c r="I799" s="15">
        <v>40558</v>
      </c>
      <c r="J799" s="15" t="str">
        <f t="shared" si="51"/>
        <v>2011</v>
      </c>
      <c r="K799">
        <v>1</v>
      </c>
      <c r="L799" t="s">
        <v>73</v>
      </c>
      <c r="M799" t="s">
        <v>86</v>
      </c>
    </row>
    <row r="800" spans="1:13" ht="14.4" hidden="1" x14ac:dyDescent="0.3">
      <c r="A800" t="str">
        <f t="shared" si="48"/>
        <v>D</v>
      </c>
      <c r="C800">
        <f t="shared" si="49"/>
        <v>84909774.628000006</v>
      </c>
      <c r="D800" s="14" t="s">
        <v>71</v>
      </c>
      <c r="E800" t="s">
        <v>72</v>
      </c>
      <c r="F800">
        <f t="shared" si="50"/>
        <v>22430800</v>
      </c>
      <c r="G800">
        <v>28</v>
      </c>
      <c r="H800">
        <v>801.1</v>
      </c>
      <c r="I800" s="15">
        <v>40589</v>
      </c>
      <c r="J800" s="15" t="str">
        <f t="shared" si="51"/>
        <v>2011</v>
      </c>
      <c r="K800">
        <v>2</v>
      </c>
      <c r="L800" t="s">
        <v>75</v>
      </c>
      <c r="M800" t="s">
        <v>86</v>
      </c>
    </row>
    <row r="801" spans="1:13" ht="14.4" hidden="1" x14ac:dyDescent="0.3">
      <c r="A801" t="str">
        <f t="shared" si="48"/>
        <v>D</v>
      </c>
      <c r="C801">
        <f t="shared" si="49"/>
        <v>54789645.799000002</v>
      </c>
      <c r="D801" s="14" t="s">
        <v>71</v>
      </c>
      <c r="E801" t="s">
        <v>72</v>
      </c>
      <c r="F801">
        <f t="shared" si="50"/>
        <v>14473900</v>
      </c>
      <c r="G801">
        <v>31</v>
      </c>
      <c r="H801">
        <v>466.9</v>
      </c>
      <c r="I801" s="15">
        <v>40617</v>
      </c>
      <c r="J801" s="15" t="str">
        <f t="shared" si="51"/>
        <v>2011</v>
      </c>
      <c r="K801">
        <v>3</v>
      </c>
      <c r="L801" t="s">
        <v>76</v>
      </c>
      <c r="M801" t="s">
        <v>86</v>
      </c>
    </row>
    <row r="802" spans="1:13" ht="14.4" hidden="1" x14ac:dyDescent="0.3">
      <c r="A802" t="str">
        <f t="shared" si="48"/>
        <v>D</v>
      </c>
      <c r="C802">
        <f t="shared" si="49"/>
        <v>25789998.330000002</v>
      </c>
      <c r="D802" s="14" t="s">
        <v>71</v>
      </c>
      <c r="E802" t="s">
        <v>72</v>
      </c>
      <c r="F802">
        <f t="shared" si="50"/>
        <v>6813000</v>
      </c>
      <c r="G802">
        <v>30</v>
      </c>
      <c r="H802">
        <v>227.1</v>
      </c>
      <c r="I802" s="15">
        <v>40648</v>
      </c>
      <c r="J802" s="15" t="str">
        <f t="shared" si="51"/>
        <v>2011</v>
      </c>
      <c r="K802">
        <v>4</v>
      </c>
      <c r="L802" t="s">
        <v>77</v>
      </c>
      <c r="M802" t="s">
        <v>86</v>
      </c>
    </row>
    <row r="803" spans="1:13" ht="14.4" hidden="1" x14ac:dyDescent="0.3">
      <c r="A803" t="str">
        <f t="shared" si="48"/>
        <v>D</v>
      </c>
      <c r="C803">
        <f t="shared" si="49"/>
        <v>7780153.1729999995</v>
      </c>
      <c r="D803" s="14" t="s">
        <v>71</v>
      </c>
      <c r="E803" t="s">
        <v>72</v>
      </c>
      <c r="F803">
        <f t="shared" si="50"/>
        <v>2055299.9999999998</v>
      </c>
      <c r="G803">
        <v>31</v>
      </c>
      <c r="H803">
        <v>66.3</v>
      </c>
      <c r="I803" s="15">
        <v>40678</v>
      </c>
      <c r="J803" s="15" t="str">
        <f t="shared" si="51"/>
        <v>2011</v>
      </c>
      <c r="K803">
        <v>5</v>
      </c>
      <c r="L803" t="s">
        <v>78</v>
      </c>
      <c r="M803" t="s">
        <v>86</v>
      </c>
    </row>
    <row r="804" spans="1:13" ht="14.4" hidden="1" x14ac:dyDescent="0.3">
      <c r="A804" t="str">
        <f t="shared" si="48"/>
        <v>D</v>
      </c>
      <c r="C804">
        <f t="shared" si="49"/>
        <v>8392253.9700000007</v>
      </c>
      <c r="D804" s="14" t="s">
        <v>71</v>
      </c>
      <c r="E804" t="s">
        <v>72</v>
      </c>
      <c r="F804">
        <f t="shared" si="50"/>
        <v>2217000</v>
      </c>
      <c r="G804">
        <v>30</v>
      </c>
      <c r="H804">
        <v>73.900000000000006</v>
      </c>
      <c r="I804" s="15">
        <v>40709</v>
      </c>
      <c r="J804" s="15" t="str">
        <f t="shared" si="51"/>
        <v>2011</v>
      </c>
      <c r="K804">
        <v>6</v>
      </c>
      <c r="L804" t="s">
        <v>79</v>
      </c>
      <c r="M804" t="s">
        <v>86</v>
      </c>
    </row>
    <row r="805" spans="1:13" ht="14.4" hidden="1" x14ac:dyDescent="0.3">
      <c r="A805" t="str">
        <f t="shared" si="48"/>
        <v>D</v>
      </c>
      <c r="C805">
        <f t="shared" si="49"/>
        <v>0</v>
      </c>
      <c r="D805" s="14" t="s">
        <v>71</v>
      </c>
      <c r="E805" t="s">
        <v>72</v>
      </c>
      <c r="F805">
        <f t="shared" si="50"/>
        <v>0</v>
      </c>
      <c r="G805">
        <v>31</v>
      </c>
      <c r="H805">
        <v>0</v>
      </c>
      <c r="I805" s="15">
        <v>40739</v>
      </c>
      <c r="J805" s="15" t="str">
        <f t="shared" si="51"/>
        <v>2011</v>
      </c>
      <c r="K805">
        <v>7</v>
      </c>
      <c r="L805" t="s">
        <v>80</v>
      </c>
      <c r="M805" t="s">
        <v>86</v>
      </c>
    </row>
    <row r="806" spans="1:13" ht="14.4" hidden="1" x14ac:dyDescent="0.3">
      <c r="A806" t="str">
        <f t="shared" si="48"/>
        <v>D</v>
      </c>
      <c r="C806">
        <f t="shared" si="49"/>
        <v>10490885.274</v>
      </c>
      <c r="D806" s="14" t="s">
        <v>71</v>
      </c>
      <c r="E806" t="s">
        <v>72</v>
      </c>
      <c r="F806">
        <f t="shared" si="50"/>
        <v>2771400</v>
      </c>
      <c r="G806">
        <v>31</v>
      </c>
      <c r="H806">
        <v>89.4</v>
      </c>
      <c r="I806" s="15">
        <v>40770</v>
      </c>
      <c r="J806" s="15" t="str">
        <f t="shared" si="51"/>
        <v>2011</v>
      </c>
      <c r="K806">
        <v>8</v>
      </c>
      <c r="L806" t="s">
        <v>81</v>
      </c>
      <c r="M806" t="s">
        <v>86</v>
      </c>
    </row>
    <row r="807" spans="1:13" ht="14.4" hidden="1" x14ac:dyDescent="0.3">
      <c r="A807" t="str">
        <f t="shared" si="48"/>
        <v>D</v>
      </c>
      <c r="C807">
        <f t="shared" si="49"/>
        <v>17011632.539999999</v>
      </c>
      <c r="D807" s="14" t="s">
        <v>71</v>
      </c>
      <c r="E807" t="s">
        <v>72</v>
      </c>
      <c r="F807">
        <f t="shared" si="50"/>
        <v>4494000</v>
      </c>
      <c r="G807">
        <v>30</v>
      </c>
      <c r="H807">
        <v>149.80000000000001</v>
      </c>
      <c r="I807" s="15">
        <v>40801</v>
      </c>
      <c r="J807" s="15" t="str">
        <f t="shared" si="51"/>
        <v>2011</v>
      </c>
      <c r="K807">
        <v>9</v>
      </c>
      <c r="L807" t="s">
        <v>82</v>
      </c>
      <c r="M807" t="s">
        <v>86</v>
      </c>
    </row>
    <row r="808" spans="1:13" ht="14.4" hidden="1" x14ac:dyDescent="0.3">
      <c r="A808" t="str">
        <f t="shared" si="48"/>
        <v>D</v>
      </c>
      <c r="C808">
        <f t="shared" si="49"/>
        <v>23164437.954000004</v>
      </c>
      <c r="D808" s="14" t="s">
        <v>71</v>
      </c>
      <c r="E808" t="s">
        <v>72</v>
      </c>
      <c r="F808">
        <f t="shared" si="50"/>
        <v>6119400.0000000009</v>
      </c>
      <c r="G808">
        <v>31</v>
      </c>
      <c r="H808">
        <v>197.4</v>
      </c>
      <c r="I808" s="15">
        <v>40831</v>
      </c>
      <c r="J808" s="15" t="str">
        <f t="shared" si="51"/>
        <v>2011</v>
      </c>
      <c r="K808">
        <v>10</v>
      </c>
      <c r="L808" t="s">
        <v>83</v>
      </c>
      <c r="M808" t="s">
        <v>86</v>
      </c>
    </row>
    <row r="809" spans="1:13" ht="14.4" hidden="1" x14ac:dyDescent="0.3">
      <c r="A809" t="str">
        <f t="shared" si="48"/>
        <v>D</v>
      </c>
      <c r="C809">
        <f t="shared" si="49"/>
        <v>42415519.050000004</v>
      </c>
      <c r="D809" s="14" t="s">
        <v>71</v>
      </c>
      <c r="E809" t="s">
        <v>72</v>
      </c>
      <c r="F809">
        <f t="shared" si="50"/>
        <v>11205000</v>
      </c>
      <c r="G809">
        <v>30</v>
      </c>
      <c r="H809">
        <v>373.5</v>
      </c>
      <c r="I809" s="15">
        <v>40862</v>
      </c>
      <c r="J809" s="15" t="str">
        <f t="shared" si="51"/>
        <v>2011</v>
      </c>
      <c r="K809">
        <v>11</v>
      </c>
      <c r="L809" t="s">
        <v>84</v>
      </c>
      <c r="M809" t="s">
        <v>86</v>
      </c>
    </row>
    <row r="810" spans="1:13" ht="14.4" hidden="1" x14ac:dyDescent="0.3">
      <c r="A810" t="str">
        <f t="shared" si="48"/>
        <v>D</v>
      </c>
      <c r="C810">
        <f t="shared" si="49"/>
        <v>42022214.951000005</v>
      </c>
      <c r="D810" s="14" t="s">
        <v>71</v>
      </c>
      <c r="E810" t="s">
        <v>72</v>
      </c>
      <c r="F810">
        <f t="shared" si="50"/>
        <v>11101100</v>
      </c>
      <c r="G810">
        <v>31</v>
      </c>
      <c r="H810">
        <v>358.1</v>
      </c>
      <c r="I810" s="15">
        <v>40892</v>
      </c>
      <c r="J810" s="15" t="str">
        <f t="shared" si="51"/>
        <v>2011</v>
      </c>
      <c r="K810">
        <v>12</v>
      </c>
      <c r="L810" t="s">
        <v>85</v>
      </c>
      <c r="M810" t="s">
        <v>86</v>
      </c>
    </row>
    <row r="811" spans="1:13" ht="14.4" hidden="1" x14ac:dyDescent="0.3">
      <c r="A811" t="str">
        <f t="shared" si="48"/>
        <v>D</v>
      </c>
      <c r="C811">
        <f t="shared" si="49"/>
        <v>62252960.155000001</v>
      </c>
      <c r="D811" s="14" t="s">
        <v>71</v>
      </c>
      <c r="E811" t="s">
        <v>72</v>
      </c>
      <c r="F811">
        <f t="shared" si="50"/>
        <v>16445500</v>
      </c>
      <c r="G811">
        <v>31</v>
      </c>
      <c r="H811">
        <v>530.5</v>
      </c>
      <c r="I811" s="15">
        <v>40923</v>
      </c>
      <c r="J811" s="15" t="str">
        <f t="shared" si="51"/>
        <v>2012</v>
      </c>
      <c r="K811">
        <v>1</v>
      </c>
      <c r="L811" t="s">
        <v>73</v>
      </c>
      <c r="M811" t="s">
        <v>86</v>
      </c>
    </row>
    <row r="812" spans="1:13" ht="14.4" hidden="1" x14ac:dyDescent="0.3">
      <c r="A812" t="str">
        <f t="shared" si="48"/>
        <v>D</v>
      </c>
      <c r="C812">
        <f t="shared" si="49"/>
        <v>50727900.86900001</v>
      </c>
      <c r="D812" s="14" t="s">
        <v>71</v>
      </c>
      <c r="E812" t="s">
        <v>72</v>
      </c>
      <c r="F812">
        <f t="shared" si="50"/>
        <v>13400900.000000002</v>
      </c>
      <c r="G812">
        <v>29</v>
      </c>
      <c r="H812">
        <v>462.1</v>
      </c>
      <c r="I812" s="15">
        <v>40954</v>
      </c>
      <c r="J812" s="15" t="str">
        <f t="shared" si="51"/>
        <v>2012</v>
      </c>
      <c r="K812">
        <v>2</v>
      </c>
      <c r="L812" t="s">
        <v>75</v>
      </c>
      <c r="M812" t="s">
        <v>86</v>
      </c>
    </row>
    <row r="813" spans="1:13" ht="14.4" hidden="1" x14ac:dyDescent="0.3">
      <c r="A813" t="str">
        <f t="shared" si="48"/>
        <v>D</v>
      </c>
      <c r="C813">
        <f t="shared" si="49"/>
        <v>23058825.015000001</v>
      </c>
      <c r="D813" s="14" t="s">
        <v>71</v>
      </c>
      <c r="E813" t="s">
        <v>72</v>
      </c>
      <c r="F813">
        <f t="shared" si="50"/>
        <v>6091500</v>
      </c>
      <c r="G813">
        <v>31</v>
      </c>
      <c r="H813">
        <v>196.5</v>
      </c>
      <c r="I813" s="15">
        <v>40983</v>
      </c>
      <c r="J813" s="15" t="str">
        <f t="shared" si="51"/>
        <v>2012</v>
      </c>
      <c r="K813">
        <v>3</v>
      </c>
      <c r="L813" t="s">
        <v>76</v>
      </c>
      <c r="M813" t="s">
        <v>86</v>
      </c>
    </row>
    <row r="814" spans="1:13" ht="14.4" hidden="1" x14ac:dyDescent="0.3">
      <c r="A814" t="str">
        <f t="shared" si="48"/>
        <v>D</v>
      </c>
      <c r="C814">
        <f t="shared" si="49"/>
        <v>17272825.830000002</v>
      </c>
      <c r="D814" s="14" t="s">
        <v>71</v>
      </c>
      <c r="E814" t="s">
        <v>72</v>
      </c>
      <c r="F814">
        <f t="shared" si="50"/>
        <v>4563000</v>
      </c>
      <c r="G814">
        <v>30</v>
      </c>
      <c r="H814">
        <v>152.1</v>
      </c>
      <c r="I814" s="15">
        <v>41014</v>
      </c>
      <c r="J814" s="15" t="str">
        <f t="shared" si="51"/>
        <v>2012</v>
      </c>
      <c r="K814">
        <v>4</v>
      </c>
      <c r="L814" t="s">
        <v>77</v>
      </c>
      <c r="M814" t="s">
        <v>86</v>
      </c>
    </row>
    <row r="815" spans="1:13" ht="14.4" hidden="1" x14ac:dyDescent="0.3">
      <c r="A815" t="str">
        <f t="shared" si="48"/>
        <v>D</v>
      </c>
      <c r="C815">
        <f t="shared" si="49"/>
        <v>11523545.122000001</v>
      </c>
      <c r="D815" s="14" t="s">
        <v>71</v>
      </c>
      <c r="E815" t="s">
        <v>72</v>
      </c>
      <c r="F815">
        <f t="shared" si="50"/>
        <v>3044200.0000000005</v>
      </c>
      <c r="G815">
        <v>31</v>
      </c>
      <c r="H815">
        <v>98.2</v>
      </c>
      <c r="I815" s="15">
        <v>41044</v>
      </c>
      <c r="J815" s="15" t="str">
        <f t="shared" si="51"/>
        <v>2012</v>
      </c>
      <c r="K815">
        <v>5</v>
      </c>
      <c r="L815" t="s">
        <v>78</v>
      </c>
      <c r="M815" t="s">
        <v>86</v>
      </c>
    </row>
    <row r="816" spans="1:13" ht="14.4" hidden="1" x14ac:dyDescent="0.3">
      <c r="A816" t="str">
        <f t="shared" si="48"/>
        <v>D</v>
      </c>
      <c r="C816">
        <f t="shared" si="49"/>
        <v>0</v>
      </c>
      <c r="D816" s="14" t="s">
        <v>71</v>
      </c>
      <c r="E816" t="s">
        <v>72</v>
      </c>
      <c r="F816">
        <f t="shared" si="50"/>
        <v>0</v>
      </c>
      <c r="G816">
        <v>30</v>
      </c>
      <c r="H816">
        <v>0</v>
      </c>
      <c r="I816" s="15">
        <v>41075</v>
      </c>
      <c r="J816" s="15" t="str">
        <f t="shared" si="51"/>
        <v>2012</v>
      </c>
      <c r="K816">
        <v>6</v>
      </c>
      <c r="L816" t="s">
        <v>79</v>
      </c>
      <c r="M816" t="s">
        <v>86</v>
      </c>
    </row>
    <row r="817" spans="1:13" ht="14.4" hidden="1" x14ac:dyDescent="0.3">
      <c r="A817" t="str">
        <f t="shared" si="48"/>
        <v>D</v>
      </c>
      <c r="C817">
        <f t="shared" si="49"/>
        <v>10385272.335000001</v>
      </c>
      <c r="D817" s="14" t="s">
        <v>71</v>
      </c>
      <c r="E817" t="s">
        <v>72</v>
      </c>
      <c r="F817">
        <f t="shared" si="50"/>
        <v>2743500</v>
      </c>
      <c r="G817">
        <v>31</v>
      </c>
      <c r="H817">
        <v>88.5</v>
      </c>
      <c r="I817" s="15">
        <v>41105</v>
      </c>
      <c r="J817" s="15" t="str">
        <f t="shared" si="51"/>
        <v>2012</v>
      </c>
      <c r="K817">
        <v>7</v>
      </c>
      <c r="L817" t="s">
        <v>80</v>
      </c>
      <c r="M817" t="s">
        <v>86</v>
      </c>
    </row>
    <row r="818" spans="1:13" ht="14.4" hidden="1" x14ac:dyDescent="0.3">
      <c r="A818" t="str">
        <f t="shared" si="48"/>
        <v>D</v>
      </c>
      <c r="C818">
        <f t="shared" si="49"/>
        <v>8495974.2039999999</v>
      </c>
      <c r="D818" s="14" t="s">
        <v>71</v>
      </c>
      <c r="E818" t="s">
        <v>72</v>
      </c>
      <c r="F818">
        <f t="shared" si="50"/>
        <v>2244400</v>
      </c>
      <c r="G818">
        <v>31</v>
      </c>
      <c r="H818">
        <v>72.400000000000006</v>
      </c>
      <c r="I818" s="15">
        <v>41136</v>
      </c>
      <c r="J818" s="15" t="str">
        <f t="shared" si="51"/>
        <v>2012</v>
      </c>
      <c r="K818">
        <v>8</v>
      </c>
      <c r="L818" t="s">
        <v>81</v>
      </c>
      <c r="M818" t="s">
        <v>86</v>
      </c>
    </row>
    <row r="819" spans="1:13" ht="14.4" hidden="1" x14ac:dyDescent="0.3">
      <c r="A819" t="str">
        <f t="shared" si="48"/>
        <v>D</v>
      </c>
      <c r="C819">
        <f t="shared" si="49"/>
        <v>10970118.18</v>
      </c>
      <c r="D819" s="14" t="s">
        <v>71</v>
      </c>
      <c r="E819" t="s">
        <v>72</v>
      </c>
      <c r="F819">
        <f t="shared" si="50"/>
        <v>2898000</v>
      </c>
      <c r="G819">
        <v>30</v>
      </c>
      <c r="H819">
        <v>96.6</v>
      </c>
      <c r="I819" s="15">
        <v>41167</v>
      </c>
      <c r="J819" s="15" t="str">
        <f t="shared" si="51"/>
        <v>2012</v>
      </c>
      <c r="K819">
        <v>9</v>
      </c>
      <c r="L819" t="s">
        <v>82</v>
      </c>
      <c r="M819" t="s">
        <v>86</v>
      </c>
    </row>
    <row r="820" spans="1:13" ht="14.4" hidden="1" x14ac:dyDescent="0.3">
      <c r="A820" t="str">
        <f t="shared" si="48"/>
        <v>D</v>
      </c>
      <c r="C820">
        <f t="shared" si="49"/>
        <v>22378208.297000002</v>
      </c>
      <c r="D820" s="14" t="s">
        <v>71</v>
      </c>
      <c r="E820" t="s">
        <v>72</v>
      </c>
      <c r="F820">
        <f t="shared" si="50"/>
        <v>5911700</v>
      </c>
      <c r="G820">
        <v>31</v>
      </c>
      <c r="H820">
        <v>190.7</v>
      </c>
      <c r="I820" s="15">
        <v>41197</v>
      </c>
      <c r="J820" s="15" t="str">
        <f t="shared" si="51"/>
        <v>2012</v>
      </c>
      <c r="K820">
        <v>10</v>
      </c>
      <c r="L820" t="s">
        <v>83</v>
      </c>
      <c r="M820" t="s">
        <v>86</v>
      </c>
    </row>
    <row r="821" spans="1:13" ht="14.4" hidden="1" x14ac:dyDescent="0.3">
      <c r="A821" t="str">
        <f t="shared" si="48"/>
        <v>D</v>
      </c>
      <c r="C821">
        <f t="shared" si="49"/>
        <v>53260718.700000003</v>
      </c>
      <c r="D821" s="14" t="s">
        <v>71</v>
      </c>
      <c r="E821" t="s">
        <v>72</v>
      </c>
      <c r="F821">
        <f t="shared" si="50"/>
        <v>14070000</v>
      </c>
      <c r="G821">
        <v>30</v>
      </c>
      <c r="H821">
        <v>469</v>
      </c>
      <c r="I821" s="15">
        <v>41228</v>
      </c>
      <c r="J821" s="15" t="str">
        <f t="shared" si="51"/>
        <v>2012</v>
      </c>
      <c r="K821">
        <v>11</v>
      </c>
      <c r="L821" t="s">
        <v>84</v>
      </c>
      <c r="M821" t="s">
        <v>86</v>
      </c>
    </row>
    <row r="822" spans="1:13" ht="14.4" hidden="1" x14ac:dyDescent="0.3">
      <c r="A822" t="str">
        <f t="shared" si="48"/>
        <v>D</v>
      </c>
      <c r="C822">
        <f t="shared" si="49"/>
        <v>48077356.786999993</v>
      </c>
      <c r="D822" s="14" t="s">
        <v>71</v>
      </c>
      <c r="E822" t="s">
        <v>72</v>
      </c>
      <c r="F822">
        <f t="shared" si="50"/>
        <v>12700699.999999998</v>
      </c>
      <c r="G822">
        <v>31</v>
      </c>
      <c r="H822">
        <v>409.7</v>
      </c>
      <c r="I822" s="15">
        <v>41258</v>
      </c>
      <c r="J822" s="15" t="str">
        <f t="shared" si="51"/>
        <v>2012</v>
      </c>
      <c r="K822">
        <v>12</v>
      </c>
      <c r="L822" t="s">
        <v>85</v>
      </c>
      <c r="M822" t="s">
        <v>86</v>
      </c>
    </row>
    <row r="823" spans="1:13" ht="14.4" hidden="1" x14ac:dyDescent="0.3">
      <c r="A823" t="str">
        <f t="shared" si="48"/>
        <v>D</v>
      </c>
      <c r="C823">
        <f t="shared" si="49"/>
        <v>69868826.533999994</v>
      </c>
      <c r="D823" s="14" t="s">
        <v>71</v>
      </c>
      <c r="E823" t="s">
        <v>72</v>
      </c>
      <c r="F823">
        <f t="shared" si="50"/>
        <v>18457399.999999996</v>
      </c>
      <c r="G823">
        <v>31</v>
      </c>
      <c r="H823">
        <v>595.4</v>
      </c>
      <c r="I823" s="15">
        <v>41289</v>
      </c>
      <c r="J823" s="15" t="str">
        <f t="shared" si="51"/>
        <v>2013</v>
      </c>
      <c r="K823">
        <v>1</v>
      </c>
      <c r="L823" t="s">
        <v>73</v>
      </c>
      <c r="M823" t="s">
        <v>86</v>
      </c>
    </row>
    <row r="824" spans="1:13" ht="14.4" hidden="1" x14ac:dyDescent="0.3">
      <c r="A824" t="str">
        <f t="shared" si="48"/>
        <v>D</v>
      </c>
      <c r="C824">
        <f t="shared" si="49"/>
        <v>65131764.460000001</v>
      </c>
      <c r="D824" s="14" t="s">
        <v>71</v>
      </c>
      <c r="E824" t="s">
        <v>72</v>
      </c>
      <c r="F824">
        <f t="shared" si="50"/>
        <v>17206000</v>
      </c>
      <c r="G824">
        <v>28</v>
      </c>
      <c r="H824">
        <v>614.5</v>
      </c>
      <c r="I824" s="15">
        <v>41320</v>
      </c>
      <c r="J824" s="15" t="str">
        <f t="shared" si="51"/>
        <v>2013</v>
      </c>
      <c r="K824">
        <v>2</v>
      </c>
      <c r="L824" t="s">
        <v>75</v>
      </c>
      <c r="M824" t="s">
        <v>86</v>
      </c>
    </row>
    <row r="825" spans="1:13" ht="14.4" hidden="1" x14ac:dyDescent="0.3">
      <c r="A825" t="str">
        <f t="shared" si="48"/>
        <v>D</v>
      </c>
      <c r="C825">
        <f t="shared" si="49"/>
        <v>50037063.544</v>
      </c>
      <c r="D825" s="14" t="s">
        <v>71</v>
      </c>
      <c r="E825" t="s">
        <v>72</v>
      </c>
      <c r="F825">
        <f t="shared" si="50"/>
        <v>13218400</v>
      </c>
      <c r="G825">
        <v>31</v>
      </c>
      <c r="H825">
        <v>426.4</v>
      </c>
      <c r="I825" s="15">
        <v>41348</v>
      </c>
      <c r="J825" s="15" t="str">
        <f t="shared" si="51"/>
        <v>2013</v>
      </c>
      <c r="K825">
        <v>3</v>
      </c>
      <c r="L825" t="s">
        <v>76</v>
      </c>
      <c r="M825" t="s">
        <v>86</v>
      </c>
    </row>
    <row r="826" spans="1:13" ht="14.4" hidden="1" x14ac:dyDescent="0.3">
      <c r="A826" t="str">
        <f t="shared" si="48"/>
        <v>D</v>
      </c>
      <c r="C826">
        <f t="shared" si="49"/>
        <v>28072600.560000002</v>
      </c>
      <c r="D826" s="14" t="s">
        <v>71</v>
      </c>
      <c r="E826" t="s">
        <v>72</v>
      </c>
      <c r="F826">
        <f t="shared" si="50"/>
        <v>7416000</v>
      </c>
      <c r="G826">
        <v>30</v>
      </c>
      <c r="H826">
        <v>247.2</v>
      </c>
      <c r="I826" s="15">
        <v>41379</v>
      </c>
      <c r="J826" s="15" t="str">
        <f t="shared" si="51"/>
        <v>2013</v>
      </c>
      <c r="K826">
        <v>4</v>
      </c>
      <c r="L826" t="s">
        <v>77</v>
      </c>
      <c r="M826" t="s">
        <v>86</v>
      </c>
    </row>
    <row r="827" spans="1:13" ht="14.4" hidden="1" x14ac:dyDescent="0.3">
      <c r="A827" t="str">
        <f t="shared" si="48"/>
        <v>D</v>
      </c>
      <c r="C827">
        <f t="shared" si="49"/>
        <v>11558749.435000001</v>
      </c>
      <c r="D827" s="14" t="s">
        <v>71</v>
      </c>
      <c r="E827" t="s">
        <v>72</v>
      </c>
      <c r="F827">
        <f t="shared" si="50"/>
        <v>3053500</v>
      </c>
      <c r="G827">
        <v>31</v>
      </c>
      <c r="H827">
        <v>98.5</v>
      </c>
      <c r="I827" s="15">
        <v>41409</v>
      </c>
      <c r="J827" s="15" t="str">
        <f t="shared" si="51"/>
        <v>2013</v>
      </c>
      <c r="K827">
        <v>5</v>
      </c>
      <c r="L827" t="s">
        <v>78</v>
      </c>
      <c r="M827" t="s">
        <v>86</v>
      </c>
    </row>
    <row r="828" spans="1:13" ht="14.4" hidden="1" x14ac:dyDescent="0.3">
      <c r="A828" t="str">
        <f t="shared" si="48"/>
        <v>D</v>
      </c>
      <c r="C828">
        <f t="shared" si="49"/>
        <v>9187190.0700000003</v>
      </c>
      <c r="D828" s="14" t="s">
        <v>71</v>
      </c>
      <c r="E828" t="s">
        <v>72</v>
      </c>
      <c r="F828">
        <f t="shared" si="50"/>
        <v>2427000</v>
      </c>
      <c r="G828">
        <v>30</v>
      </c>
      <c r="H828">
        <v>80.900000000000006</v>
      </c>
      <c r="I828" s="15">
        <v>41440</v>
      </c>
      <c r="J828" s="15" t="str">
        <f t="shared" si="51"/>
        <v>2013</v>
      </c>
      <c r="K828">
        <v>6</v>
      </c>
      <c r="L828" t="s">
        <v>79</v>
      </c>
      <c r="M828" t="s">
        <v>86</v>
      </c>
    </row>
    <row r="829" spans="1:13" ht="14.4" hidden="1" x14ac:dyDescent="0.3">
      <c r="A829" t="str">
        <f t="shared" si="48"/>
        <v>D</v>
      </c>
      <c r="C829">
        <f t="shared" si="49"/>
        <v>11828649.168</v>
      </c>
      <c r="D829" s="14" t="s">
        <v>71</v>
      </c>
      <c r="E829" t="s">
        <v>72</v>
      </c>
      <c r="F829">
        <f t="shared" si="50"/>
        <v>3124799.9999999995</v>
      </c>
      <c r="G829">
        <v>31</v>
      </c>
      <c r="H829">
        <v>100.8</v>
      </c>
      <c r="I829" s="15">
        <v>41470</v>
      </c>
      <c r="J829" s="15" t="str">
        <f t="shared" si="51"/>
        <v>2013</v>
      </c>
      <c r="K829">
        <v>7</v>
      </c>
      <c r="L829" t="s">
        <v>80</v>
      </c>
      <c r="M829" t="s">
        <v>86</v>
      </c>
    </row>
    <row r="830" spans="1:13" ht="14.4" hidden="1" x14ac:dyDescent="0.3">
      <c r="A830" t="str">
        <f t="shared" si="48"/>
        <v>D</v>
      </c>
      <c r="C830">
        <f t="shared" si="49"/>
        <v>10631702.526000001</v>
      </c>
      <c r="D830" s="14" t="s">
        <v>71</v>
      </c>
      <c r="E830" t="s">
        <v>72</v>
      </c>
      <c r="F830">
        <f t="shared" si="50"/>
        <v>2808600</v>
      </c>
      <c r="G830">
        <v>31</v>
      </c>
      <c r="H830">
        <v>90.6</v>
      </c>
      <c r="I830" s="15">
        <v>41501</v>
      </c>
      <c r="J830" s="15" t="str">
        <f t="shared" si="51"/>
        <v>2013</v>
      </c>
      <c r="K830">
        <v>8</v>
      </c>
      <c r="L830" t="s">
        <v>81</v>
      </c>
      <c r="M830" t="s">
        <v>86</v>
      </c>
    </row>
    <row r="831" spans="1:13" ht="14.4" hidden="1" x14ac:dyDescent="0.3">
      <c r="A831" t="str">
        <f t="shared" si="48"/>
        <v>D</v>
      </c>
      <c r="C831">
        <f t="shared" si="49"/>
        <v>14138506.350000001</v>
      </c>
      <c r="D831" s="14" t="s">
        <v>71</v>
      </c>
      <c r="E831" t="s">
        <v>72</v>
      </c>
      <c r="F831">
        <f t="shared" si="50"/>
        <v>3735000</v>
      </c>
      <c r="G831">
        <v>30</v>
      </c>
      <c r="H831">
        <v>124.5</v>
      </c>
      <c r="I831" s="15">
        <v>41532</v>
      </c>
      <c r="J831" s="15" t="str">
        <f t="shared" si="51"/>
        <v>2013</v>
      </c>
      <c r="K831">
        <v>9</v>
      </c>
      <c r="L831" t="s">
        <v>82</v>
      </c>
      <c r="M831" t="s">
        <v>86</v>
      </c>
    </row>
    <row r="832" spans="1:13" ht="14.4" hidden="1" x14ac:dyDescent="0.3">
      <c r="A832" t="str">
        <f t="shared" si="48"/>
        <v>D</v>
      </c>
      <c r="C832">
        <f t="shared" si="49"/>
        <v>30756834.791000001</v>
      </c>
      <c r="D832" s="14" t="s">
        <v>71</v>
      </c>
      <c r="E832" t="s">
        <v>72</v>
      </c>
      <c r="F832">
        <f t="shared" si="50"/>
        <v>8125100</v>
      </c>
      <c r="G832">
        <v>31</v>
      </c>
      <c r="H832">
        <v>262.10000000000002</v>
      </c>
      <c r="I832" s="15">
        <v>41562</v>
      </c>
      <c r="J832" s="15" t="str">
        <f t="shared" si="51"/>
        <v>2013</v>
      </c>
      <c r="K832">
        <v>10</v>
      </c>
      <c r="L832" t="s">
        <v>83</v>
      </c>
      <c r="M832" t="s">
        <v>86</v>
      </c>
    </row>
    <row r="833" spans="1:13" ht="14.4" hidden="1" x14ac:dyDescent="0.3">
      <c r="A833" t="str">
        <f t="shared" si="48"/>
        <v>D</v>
      </c>
      <c r="C833">
        <f t="shared" si="49"/>
        <v>44800327.350000001</v>
      </c>
      <c r="D833" s="14" t="s">
        <v>71</v>
      </c>
      <c r="E833" t="s">
        <v>72</v>
      </c>
      <c r="F833">
        <f t="shared" si="50"/>
        <v>11835000</v>
      </c>
      <c r="G833">
        <v>30</v>
      </c>
      <c r="H833">
        <v>394.5</v>
      </c>
      <c r="I833" s="15">
        <v>41593</v>
      </c>
      <c r="J833" s="15" t="str">
        <f t="shared" si="51"/>
        <v>2013</v>
      </c>
      <c r="K833">
        <v>11</v>
      </c>
      <c r="L833" t="s">
        <v>84</v>
      </c>
      <c r="M833" t="s">
        <v>86</v>
      </c>
    </row>
    <row r="834" spans="1:13" ht="14.4" hidden="1" x14ac:dyDescent="0.3">
      <c r="A834" t="str">
        <f t="shared" ref="A834:A897" si="52">IF(M834="GASOLINE","G",IF(M834="PROPANE","CNG",IF(M834="DIESEL","D", "OUTRO")))</f>
        <v>D</v>
      </c>
      <c r="C834">
        <f t="shared" ref="C834:C897" si="53">3.78541*F834</f>
        <v>54684032.859999999</v>
      </c>
      <c r="D834" s="14" t="s">
        <v>71</v>
      </c>
      <c r="E834" t="s">
        <v>72</v>
      </c>
      <c r="F834">
        <f t="shared" ref="F834:F889" si="54">G834*H834*1000</f>
        <v>14446000</v>
      </c>
      <c r="G834">
        <v>31</v>
      </c>
      <c r="H834">
        <v>466</v>
      </c>
      <c r="I834" s="15">
        <v>41623</v>
      </c>
      <c r="J834" s="15" t="str">
        <f t="shared" ref="J834:J897" si="55">TEXT(I834,"aaaa")</f>
        <v>2013</v>
      </c>
      <c r="K834">
        <v>12</v>
      </c>
      <c r="L834" t="s">
        <v>85</v>
      </c>
      <c r="M834" t="s">
        <v>86</v>
      </c>
    </row>
    <row r="835" spans="1:13" ht="14.4" hidden="1" x14ac:dyDescent="0.3">
      <c r="A835" t="str">
        <f t="shared" si="52"/>
        <v>D</v>
      </c>
      <c r="C835">
        <f t="shared" si="53"/>
        <v>107197133.08500001</v>
      </c>
      <c r="D835" s="14" t="s">
        <v>71</v>
      </c>
      <c r="E835" t="s">
        <v>72</v>
      </c>
      <c r="F835">
        <f t="shared" si="54"/>
        <v>28318500</v>
      </c>
      <c r="G835">
        <v>31</v>
      </c>
      <c r="H835">
        <v>913.5</v>
      </c>
      <c r="I835" s="15">
        <v>41654</v>
      </c>
      <c r="J835" s="15" t="str">
        <f t="shared" si="55"/>
        <v>2014</v>
      </c>
      <c r="K835">
        <v>1</v>
      </c>
      <c r="L835" t="s">
        <v>73</v>
      </c>
      <c r="M835" t="s">
        <v>86</v>
      </c>
    </row>
    <row r="836" spans="1:13" ht="14.4" hidden="1" x14ac:dyDescent="0.3">
      <c r="A836" t="str">
        <f t="shared" si="52"/>
        <v>D</v>
      </c>
      <c r="C836">
        <f t="shared" si="53"/>
        <v>85906094.540000007</v>
      </c>
      <c r="D836" s="14" t="s">
        <v>71</v>
      </c>
      <c r="E836" t="s">
        <v>72</v>
      </c>
      <c r="F836">
        <f t="shared" si="54"/>
        <v>22694000</v>
      </c>
      <c r="G836">
        <v>28</v>
      </c>
      <c r="H836">
        <v>810.5</v>
      </c>
      <c r="I836" s="15">
        <v>41685</v>
      </c>
      <c r="J836" s="15" t="str">
        <f t="shared" si="55"/>
        <v>2014</v>
      </c>
      <c r="K836">
        <v>2</v>
      </c>
      <c r="L836" t="s">
        <v>75</v>
      </c>
      <c r="M836" t="s">
        <v>86</v>
      </c>
    </row>
    <row r="837" spans="1:13" ht="14.4" hidden="1" x14ac:dyDescent="0.3">
      <c r="A837" t="str">
        <f t="shared" si="52"/>
        <v>D</v>
      </c>
      <c r="C837">
        <f t="shared" si="53"/>
        <v>67275442.143000007</v>
      </c>
      <c r="D837" s="14" t="s">
        <v>71</v>
      </c>
      <c r="E837" t="s">
        <v>72</v>
      </c>
      <c r="F837">
        <f t="shared" si="54"/>
        <v>17772300</v>
      </c>
      <c r="G837">
        <v>31</v>
      </c>
      <c r="H837">
        <v>573.29999999999995</v>
      </c>
      <c r="I837" s="15">
        <v>41713</v>
      </c>
      <c r="J837" s="15" t="str">
        <f t="shared" si="55"/>
        <v>2014</v>
      </c>
      <c r="K837">
        <v>3</v>
      </c>
      <c r="L837" t="s">
        <v>76</v>
      </c>
      <c r="M837" t="s">
        <v>86</v>
      </c>
    </row>
    <row r="838" spans="1:13" ht="14.4" hidden="1" x14ac:dyDescent="0.3">
      <c r="A838" t="str">
        <f t="shared" si="52"/>
        <v>D</v>
      </c>
      <c r="C838">
        <f t="shared" si="53"/>
        <v>27845475.960000001</v>
      </c>
      <c r="D838" s="14" t="s">
        <v>71</v>
      </c>
      <c r="E838" t="s">
        <v>72</v>
      </c>
      <c r="F838">
        <f t="shared" si="54"/>
        <v>7356000</v>
      </c>
      <c r="G838">
        <v>30</v>
      </c>
      <c r="H838">
        <v>245.2</v>
      </c>
      <c r="I838" s="15">
        <v>41744</v>
      </c>
      <c r="J838" s="15" t="str">
        <f t="shared" si="55"/>
        <v>2014</v>
      </c>
      <c r="K838">
        <v>4</v>
      </c>
      <c r="L838" t="s">
        <v>77</v>
      </c>
      <c r="M838" t="s">
        <v>86</v>
      </c>
    </row>
    <row r="839" spans="1:13" ht="14.4" hidden="1" x14ac:dyDescent="0.3">
      <c r="A839" t="str">
        <f t="shared" si="52"/>
        <v>D</v>
      </c>
      <c r="C839">
        <f t="shared" si="53"/>
        <v>10713845.922999999</v>
      </c>
      <c r="D839" s="14" t="s">
        <v>71</v>
      </c>
      <c r="E839" t="s">
        <v>72</v>
      </c>
      <c r="F839">
        <f t="shared" si="54"/>
        <v>2830299.9999999995</v>
      </c>
      <c r="G839">
        <v>31</v>
      </c>
      <c r="H839">
        <v>91.3</v>
      </c>
      <c r="I839" s="15">
        <v>41774</v>
      </c>
      <c r="J839" s="15" t="str">
        <f t="shared" si="55"/>
        <v>2014</v>
      </c>
      <c r="K839">
        <v>5</v>
      </c>
      <c r="L839" t="s">
        <v>78</v>
      </c>
      <c r="M839" t="s">
        <v>86</v>
      </c>
    </row>
    <row r="840" spans="1:13" ht="14.4" hidden="1" x14ac:dyDescent="0.3">
      <c r="A840" t="str">
        <f t="shared" si="52"/>
        <v>D</v>
      </c>
      <c r="C840">
        <f t="shared" si="53"/>
        <v>10504512.75</v>
      </c>
      <c r="D840" s="14" t="s">
        <v>71</v>
      </c>
      <c r="E840" t="s">
        <v>72</v>
      </c>
      <c r="F840">
        <f t="shared" si="54"/>
        <v>2775000</v>
      </c>
      <c r="G840">
        <v>30</v>
      </c>
      <c r="H840">
        <v>92.5</v>
      </c>
      <c r="I840" s="15">
        <v>41805</v>
      </c>
      <c r="J840" s="15" t="str">
        <f t="shared" si="55"/>
        <v>2014</v>
      </c>
      <c r="K840">
        <v>6</v>
      </c>
      <c r="L840" t="s">
        <v>79</v>
      </c>
      <c r="M840" t="s">
        <v>86</v>
      </c>
    </row>
    <row r="841" spans="1:13" ht="14.4" hidden="1" x14ac:dyDescent="0.3">
      <c r="A841" t="str">
        <f t="shared" si="52"/>
        <v>D</v>
      </c>
      <c r="C841">
        <f t="shared" si="53"/>
        <v>0</v>
      </c>
      <c r="D841" s="14" t="s">
        <v>71</v>
      </c>
      <c r="E841" t="s">
        <v>72</v>
      </c>
      <c r="F841">
        <f t="shared" si="54"/>
        <v>0</v>
      </c>
      <c r="G841">
        <v>31</v>
      </c>
      <c r="H841">
        <v>0</v>
      </c>
      <c r="I841" s="15">
        <v>41835</v>
      </c>
      <c r="J841" s="15" t="str">
        <f t="shared" si="55"/>
        <v>2014</v>
      </c>
      <c r="K841">
        <v>7</v>
      </c>
      <c r="L841" t="s">
        <v>80</v>
      </c>
      <c r="M841" t="s">
        <v>86</v>
      </c>
    </row>
    <row r="842" spans="1:13" ht="14.4" hidden="1" x14ac:dyDescent="0.3">
      <c r="A842" t="str">
        <f t="shared" si="52"/>
        <v>D</v>
      </c>
      <c r="C842">
        <f t="shared" si="53"/>
        <v>11922527.336000001</v>
      </c>
      <c r="D842" s="14" t="s">
        <v>71</v>
      </c>
      <c r="E842" t="s">
        <v>72</v>
      </c>
      <c r="F842">
        <f t="shared" si="54"/>
        <v>3149600</v>
      </c>
      <c r="G842">
        <v>31</v>
      </c>
      <c r="H842">
        <v>101.6</v>
      </c>
      <c r="I842" s="15">
        <v>41866</v>
      </c>
      <c r="J842" s="15" t="str">
        <f t="shared" si="55"/>
        <v>2014</v>
      </c>
      <c r="K842">
        <v>8</v>
      </c>
      <c r="L842" t="s">
        <v>81</v>
      </c>
      <c r="M842" t="s">
        <v>86</v>
      </c>
    </row>
    <row r="843" spans="1:13" ht="14.4" hidden="1" x14ac:dyDescent="0.3">
      <c r="A843" t="str">
        <f t="shared" si="52"/>
        <v>D</v>
      </c>
      <c r="C843">
        <f t="shared" si="53"/>
        <v>15001579.83</v>
      </c>
      <c r="D843" s="14" t="s">
        <v>71</v>
      </c>
      <c r="E843" t="s">
        <v>72</v>
      </c>
      <c r="F843">
        <f t="shared" si="54"/>
        <v>3963000</v>
      </c>
      <c r="G843">
        <v>30</v>
      </c>
      <c r="H843">
        <v>132.1</v>
      </c>
      <c r="I843" s="15">
        <v>41897</v>
      </c>
      <c r="J843" s="15" t="str">
        <f t="shared" si="55"/>
        <v>2014</v>
      </c>
      <c r="K843">
        <v>9</v>
      </c>
      <c r="L843" t="s">
        <v>82</v>
      </c>
      <c r="M843" t="s">
        <v>86</v>
      </c>
    </row>
    <row r="844" spans="1:13" ht="14.4" hidden="1" x14ac:dyDescent="0.3">
      <c r="A844" t="str">
        <f t="shared" si="52"/>
        <v>D</v>
      </c>
      <c r="C844">
        <f t="shared" si="53"/>
        <v>28069572.232000001</v>
      </c>
      <c r="D844" s="14" t="s">
        <v>71</v>
      </c>
      <c r="E844" t="s">
        <v>72</v>
      </c>
      <c r="F844">
        <f t="shared" si="54"/>
        <v>7415200</v>
      </c>
      <c r="G844">
        <v>31</v>
      </c>
      <c r="H844">
        <v>239.2</v>
      </c>
      <c r="I844" s="15">
        <v>41927</v>
      </c>
      <c r="J844" s="15" t="str">
        <f t="shared" si="55"/>
        <v>2014</v>
      </c>
      <c r="K844">
        <v>10</v>
      </c>
      <c r="L844" t="s">
        <v>83</v>
      </c>
      <c r="M844" t="s">
        <v>86</v>
      </c>
    </row>
    <row r="845" spans="1:13" ht="14.4" hidden="1" x14ac:dyDescent="0.3">
      <c r="A845" t="str">
        <f t="shared" si="52"/>
        <v>D</v>
      </c>
      <c r="C845">
        <f t="shared" si="53"/>
        <v>53964804.960000001</v>
      </c>
      <c r="D845" s="14" t="s">
        <v>71</v>
      </c>
      <c r="E845" t="s">
        <v>72</v>
      </c>
      <c r="F845">
        <f t="shared" si="54"/>
        <v>14256000</v>
      </c>
      <c r="G845">
        <v>30</v>
      </c>
      <c r="H845">
        <v>475.2</v>
      </c>
      <c r="I845" s="15">
        <v>41958</v>
      </c>
      <c r="J845" s="15" t="str">
        <f t="shared" si="55"/>
        <v>2014</v>
      </c>
      <c r="K845">
        <v>11</v>
      </c>
      <c r="L845" t="s">
        <v>84</v>
      </c>
      <c r="M845" t="s">
        <v>86</v>
      </c>
    </row>
    <row r="846" spans="1:13" ht="14.4" hidden="1" x14ac:dyDescent="0.3">
      <c r="A846" t="str">
        <f t="shared" si="52"/>
        <v>D</v>
      </c>
      <c r="C846">
        <f t="shared" si="53"/>
        <v>61760099.773000002</v>
      </c>
      <c r="D846" s="14" t="s">
        <v>71</v>
      </c>
      <c r="E846" t="s">
        <v>72</v>
      </c>
      <c r="F846">
        <f t="shared" si="54"/>
        <v>16315300</v>
      </c>
      <c r="G846">
        <v>31</v>
      </c>
      <c r="H846">
        <v>526.29999999999995</v>
      </c>
      <c r="I846" s="15">
        <v>41988</v>
      </c>
      <c r="J846" s="15" t="str">
        <f t="shared" si="55"/>
        <v>2014</v>
      </c>
      <c r="K846">
        <v>12</v>
      </c>
      <c r="L846" t="s">
        <v>85</v>
      </c>
      <c r="M846" t="s">
        <v>86</v>
      </c>
    </row>
    <row r="847" spans="1:13" ht="14.4" hidden="1" x14ac:dyDescent="0.3">
      <c r="A847" t="str">
        <f t="shared" si="52"/>
        <v>D</v>
      </c>
      <c r="C847">
        <f t="shared" si="53"/>
        <v>73459666.460000008</v>
      </c>
      <c r="D847" s="14" t="s">
        <v>71</v>
      </c>
      <c r="E847" t="s">
        <v>72</v>
      </c>
      <c r="F847">
        <f t="shared" si="54"/>
        <v>19406000</v>
      </c>
      <c r="G847">
        <v>31</v>
      </c>
      <c r="H847">
        <v>626</v>
      </c>
      <c r="I847" s="15">
        <v>42019</v>
      </c>
      <c r="J847" s="15" t="str">
        <f t="shared" si="55"/>
        <v>2015</v>
      </c>
      <c r="K847">
        <v>1</v>
      </c>
      <c r="L847" t="s">
        <v>73</v>
      </c>
      <c r="M847" t="s">
        <v>86</v>
      </c>
    </row>
    <row r="848" spans="1:13" ht="14.4" hidden="1" x14ac:dyDescent="0.3">
      <c r="A848" t="str">
        <f t="shared" si="52"/>
        <v>D</v>
      </c>
      <c r="C848">
        <f t="shared" si="53"/>
        <v>80786706.056000024</v>
      </c>
      <c r="D848" s="14" t="s">
        <v>71</v>
      </c>
      <c r="E848" t="s">
        <v>72</v>
      </c>
      <c r="F848">
        <f t="shared" si="54"/>
        <v>21341600.000000004</v>
      </c>
      <c r="G848">
        <v>28</v>
      </c>
      <c r="H848">
        <v>762.2</v>
      </c>
      <c r="I848" s="15">
        <v>42050</v>
      </c>
      <c r="J848" s="15" t="str">
        <f t="shared" si="55"/>
        <v>2015</v>
      </c>
      <c r="K848">
        <v>2</v>
      </c>
      <c r="L848" t="s">
        <v>75</v>
      </c>
      <c r="M848" t="s">
        <v>86</v>
      </c>
    </row>
    <row r="849" spans="1:13" ht="14.4" hidden="1" x14ac:dyDescent="0.3">
      <c r="A849" t="str">
        <f t="shared" si="52"/>
        <v>D</v>
      </c>
      <c r="C849">
        <f t="shared" si="53"/>
        <v>70361686.916000023</v>
      </c>
      <c r="D849" s="14" t="s">
        <v>71</v>
      </c>
      <c r="E849" t="s">
        <v>72</v>
      </c>
      <c r="F849">
        <f t="shared" si="54"/>
        <v>18587600.000000004</v>
      </c>
      <c r="G849">
        <v>31</v>
      </c>
      <c r="H849">
        <v>599.6</v>
      </c>
      <c r="I849" s="15">
        <v>42078</v>
      </c>
      <c r="J849" s="15" t="str">
        <f t="shared" si="55"/>
        <v>2015</v>
      </c>
      <c r="K849">
        <v>3</v>
      </c>
      <c r="L849" t="s">
        <v>76</v>
      </c>
      <c r="M849" t="s">
        <v>86</v>
      </c>
    </row>
    <row r="850" spans="1:13" ht="14.4" hidden="1" x14ac:dyDescent="0.3">
      <c r="A850" t="str">
        <f t="shared" si="52"/>
        <v>D</v>
      </c>
      <c r="C850">
        <f t="shared" si="53"/>
        <v>20111883.330000002</v>
      </c>
      <c r="D850" s="14" t="s">
        <v>71</v>
      </c>
      <c r="E850" t="s">
        <v>72</v>
      </c>
      <c r="F850">
        <f t="shared" si="54"/>
        <v>5313000</v>
      </c>
      <c r="G850">
        <v>30</v>
      </c>
      <c r="H850">
        <v>177.1</v>
      </c>
      <c r="I850" s="15">
        <v>42109</v>
      </c>
      <c r="J850" s="15" t="str">
        <f t="shared" si="55"/>
        <v>2015</v>
      </c>
      <c r="K850">
        <v>4</v>
      </c>
      <c r="L850" t="s">
        <v>77</v>
      </c>
      <c r="M850" t="s">
        <v>86</v>
      </c>
    </row>
    <row r="851" spans="1:13" ht="14.4" hidden="1" x14ac:dyDescent="0.3">
      <c r="A851" t="str">
        <f t="shared" si="52"/>
        <v>D</v>
      </c>
      <c r="C851">
        <f t="shared" si="53"/>
        <v>0</v>
      </c>
      <c r="D851" s="14" t="s">
        <v>71</v>
      </c>
      <c r="E851" t="s">
        <v>72</v>
      </c>
      <c r="F851">
        <f t="shared" si="54"/>
        <v>0</v>
      </c>
      <c r="G851">
        <v>31</v>
      </c>
      <c r="H851">
        <v>0</v>
      </c>
      <c r="I851" s="15">
        <v>42139</v>
      </c>
      <c r="J851" s="15" t="str">
        <f t="shared" si="55"/>
        <v>2015</v>
      </c>
      <c r="K851">
        <v>5</v>
      </c>
      <c r="L851" t="s">
        <v>78</v>
      </c>
      <c r="M851" t="s">
        <v>86</v>
      </c>
    </row>
    <row r="852" spans="1:13" ht="14.4" hidden="1" x14ac:dyDescent="0.3">
      <c r="A852" t="str">
        <f t="shared" si="52"/>
        <v>D</v>
      </c>
      <c r="C852">
        <f t="shared" si="53"/>
        <v>0</v>
      </c>
      <c r="D852" s="14" t="s">
        <v>71</v>
      </c>
      <c r="E852" t="s">
        <v>72</v>
      </c>
      <c r="F852">
        <f t="shared" si="54"/>
        <v>0</v>
      </c>
      <c r="G852">
        <v>30</v>
      </c>
      <c r="H852">
        <v>0</v>
      </c>
      <c r="I852" s="15">
        <v>42170</v>
      </c>
      <c r="J852" s="15" t="str">
        <f t="shared" si="55"/>
        <v>2015</v>
      </c>
      <c r="K852">
        <v>6</v>
      </c>
      <c r="L852" t="s">
        <v>79</v>
      </c>
      <c r="M852" t="s">
        <v>86</v>
      </c>
    </row>
    <row r="853" spans="1:13" ht="14.4" hidden="1" x14ac:dyDescent="0.3">
      <c r="A853" t="str">
        <f t="shared" si="52"/>
        <v>D</v>
      </c>
      <c r="C853">
        <f t="shared" si="53"/>
        <v>9399551.5710000005</v>
      </c>
      <c r="D853" s="14" t="s">
        <v>71</v>
      </c>
      <c r="E853" t="s">
        <v>72</v>
      </c>
      <c r="F853">
        <f t="shared" si="54"/>
        <v>2483100</v>
      </c>
      <c r="G853">
        <v>31</v>
      </c>
      <c r="H853">
        <v>80.099999999999994</v>
      </c>
      <c r="I853" s="15">
        <v>42200</v>
      </c>
      <c r="J853" s="15" t="str">
        <f t="shared" si="55"/>
        <v>2015</v>
      </c>
      <c r="K853">
        <v>7</v>
      </c>
      <c r="L853" t="s">
        <v>80</v>
      </c>
      <c r="M853" t="s">
        <v>86</v>
      </c>
    </row>
    <row r="854" spans="1:13" ht="14.4" hidden="1" x14ac:dyDescent="0.3">
      <c r="A854" t="str">
        <f t="shared" si="52"/>
        <v>D</v>
      </c>
      <c r="C854">
        <f t="shared" si="53"/>
        <v>18775633.600000001</v>
      </c>
      <c r="D854" s="14" t="s">
        <v>71</v>
      </c>
      <c r="E854" t="s">
        <v>72</v>
      </c>
      <c r="F854">
        <f t="shared" si="54"/>
        <v>4960000</v>
      </c>
      <c r="G854">
        <v>31</v>
      </c>
      <c r="H854">
        <v>160</v>
      </c>
      <c r="I854" s="15">
        <v>42231</v>
      </c>
      <c r="J854" s="15" t="str">
        <f t="shared" si="55"/>
        <v>2015</v>
      </c>
      <c r="K854">
        <v>8</v>
      </c>
      <c r="L854" t="s">
        <v>81</v>
      </c>
      <c r="M854" t="s">
        <v>86</v>
      </c>
    </row>
    <row r="855" spans="1:13" ht="14.4" hidden="1" x14ac:dyDescent="0.3">
      <c r="A855" t="str">
        <f t="shared" si="52"/>
        <v>D</v>
      </c>
      <c r="C855">
        <f t="shared" si="53"/>
        <v>22689747.540000003</v>
      </c>
      <c r="D855" s="14" t="s">
        <v>71</v>
      </c>
      <c r="E855" t="s">
        <v>72</v>
      </c>
      <c r="F855">
        <f t="shared" si="54"/>
        <v>5994000</v>
      </c>
      <c r="G855">
        <v>30</v>
      </c>
      <c r="H855">
        <v>199.8</v>
      </c>
      <c r="I855" s="15">
        <v>42262</v>
      </c>
      <c r="J855" s="15" t="str">
        <f t="shared" si="55"/>
        <v>2015</v>
      </c>
      <c r="K855">
        <v>9</v>
      </c>
      <c r="L855" t="s">
        <v>82</v>
      </c>
      <c r="M855" t="s">
        <v>86</v>
      </c>
    </row>
    <row r="856" spans="1:13" ht="14.4" hidden="1" x14ac:dyDescent="0.3">
      <c r="A856" t="str">
        <f t="shared" si="52"/>
        <v>D</v>
      </c>
      <c r="C856">
        <f t="shared" si="53"/>
        <v>40766594.454000004</v>
      </c>
      <c r="D856" s="14" t="s">
        <v>71</v>
      </c>
      <c r="E856" t="s">
        <v>72</v>
      </c>
      <c r="F856">
        <f t="shared" si="54"/>
        <v>10769400</v>
      </c>
      <c r="G856">
        <v>31</v>
      </c>
      <c r="H856">
        <v>347.4</v>
      </c>
      <c r="I856" s="15">
        <v>42292</v>
      </c>
      <c r="J856" s="15" t="str">
        <f t="shared" si="55"/>
        <v>2015</v>
      </c>
      <c r="K856">
        <v>10</v>
      </c>
      <c r="L856" t="s">
        <v>83</v>
      </c>
      <c r="M856" t="s">
        <v>86</v>
      </c>
    </row>
    <row r="857" spans="1:13" ht="14.4" hidden="1" x14ac:dyDescent="0.3">
      <c r="A857" t="str">
        <f t="shared" si="52"/>
        <v>D</v>
      </c>
      <c r="C857">
        <f t="shared" si="53"/>
        <v>34159539.840000004</v>
      </c>
      <c r="D857" s="14" t="s">
        <v>71</v>
      </c>
      <c r="E857" t="s">
        <v>72</v>
      </c>
      <c r="F857">
        <f t="shared" si="54"/>
        <v>9024000</v>
      </c>
      <c r="G857">
        <v>30</v>
      </c>
      <c r="H857">
        <v>300.8</v>
      </c>
      <c r="I857" s="15">
        <v>42323</v>
      </c>
      <c r="J857" s="15" t="str">
        <f t="shared" si="55"/>
        <v>2015</v>
      </c>
      <c r="K857">
        <v>11</v>
      </c>
      <c r="L857" t="s">
        <v>84</v>
      </c>
      <c r="M857" t="s">
        <v>86</v>
      </c>
    </row>
    <row r="858" spans="1:13" ht="14.4" hidden="1" x14ac:dyDescent="0.3">
      <c r="A858" t="str">
        <f t="shared" si="52"/>
        <v>D</v>
      </c>
      <c r="C858">
        <f t="shared" si="53"/>
        <v>40449755.636999995</v>
      </c>
      <c r="D858" s="14" t="s">
        <v>71</v>
      </c>
      <c r="E858" t="s">
        <v>72</v>
      </c>
      <c r="F858">
        <f t="shared" si="54"/>
        <v>10685699.999999998</v>
      </c>
      <c r="G858">
        <v>31</v>
      </c>
      <c r="H858">
        <v>344.7</v>
      </c>
      <c r="I858" s="15">
        <v>42353</v>
      </c>
      <c r="J858" s="15" t="str">
        <f t="shared" si="55"/>
        <v>2015</v>
      </c>
      <c r="K858">
        <v>12</v>
      </c>
      <c r="L858" t="s">
        <v>85</v>
      </c>
      <c r="M858" t="s">
        <v>86</v>
      </c>
    </row>
    <row r="859" spans="1:13" ht="14.4" hidden="1" x14ac:dyDescent="0.3">
      <c r="A859" t="str">
        <f t="shared" si="52"/>
        <v>D</v>
      </c>
      <c r="C859">
        <f t="shared" si="53"/>
        <v>59776923.473999999</v>
      </c>
      <c r="D859" s="14" t="s">
        <v>71</v>
      </c>
      <c r="E859" t="s">
        <v>72</v>
      </c>
      <c r="F859">
        <f t="shared" si="54"/>
        <v>15791400</v>
      </c>
      <c r="G859">
        <v>31</v>
      </c>
      <c r="H859">
        <v>509.4</v>
      </c>
      <c r="I859" s="15">
        <v>42384</v>
      </c>
      <c r="J859" s="15" t="str">
        <f t="shared" si="55"/>
        <v>2016</v>
      </c>
      <c r="K859">
        <v>1</v>
      </c>
      <c r="L859" t="s">
        <v>73</v>
      </c>
      <c r="M859" t="s">
        <v>86</v>
      </c>
    </row>
    <row r="860" spans="1:13" ht="14.4" hidden="1" x14ac:dyDescent="0.3">
      <c r="A860" t="str">
        <f t="shared" si="52"/>
        <v>D</v>
      </c>
      <c r="C860">
        <f t="shared" si="53"/>
        <v>62715537.256999992</v>
      </c>
      <c r="D860" s="14" t="s">
        <v>71</v>
      </c>
      <c r="E860" t="s">
        <v>72</v>
      </c>
      <c r="F860">
        <f t="shared" si="54"/>
        <v>16567699.999999996</v>
      </c>
      <c r="G860">
        <v>29</v>
      </c>
      <c r="H860">
        <v>571.29999999999995</v>
      </c>
      <c r="I860" s="15">
        <v>42415</v>
      </c>
      <c r="J860" s="15" t="str">
        <f t="shared" si="55"/>
        <v>2016</v>
      </c>
      <c r="K860">
        <v>2</v>
      </c>
      <c r="L860" t="s">
        <v>75</v>
      </c>
      <c r="M860" t="s">
        <v>86</v>
      </c>
    </row>
    <row r="861" spans="1:13" ht="14.4" hidden="1" x14ac:dyDescent="0.3">
      <c r="A861" t="str">
        <f t="shared" si="52"/>
        <v>D</v>
      </c>
      <c r="C861">
        <f t="shared" si="53"/>
        <v>38642600.903000012</v>
      </c>
      <c r="D861" s="14" t="s">
        <v>71</v>
      </c>
      <c r="E861" t="s">
        <v>72</v>
      </c>
      <c r="F861">
        <f t="shared" si="54"/>
        <v>10208300.000000002</v>
      </c>
      <c r="G861">
        <v>31</v>
      </c>
      <c r="H861">
        <v>329.3</v>
      </c>
      <c r="I861" s="15">
        <v>42444</v>
      </c>
      <c r="J861" s="15" t="str">
        <f t="shared" si="55"/>
        <v>2016</v>
      </c>
      <c r="K861">
        <v>3</v>
      </c>
      <c r="L861" t="s">
        <v>76</v>
      </c>
      <c r="M861" t="s">
        <v>86</v>
      </c>
    </row>
    <row r="862" spans="1:13" ht="14.4" hidden="1" x14ac:dyDescent="0.3">
      <c r="A862" t="str">
        <f t="shared" si="52"/>
        <v>D</v>
      </c>
      <c r="C862">
        <f t="shared" si="53"/>
        <v>24302332.199999999</v>
      </c>
      <c r="D862" s="14" t="s">
        <v>71</v>
      </c>
      <c r="E862" t="s">
        <v>72</v>
      </c>
      <c r="F862">
        <f t="shared" si="54"/>
        <v>6420000</v>
      </c>
      <c r="G862">
        <v>30</v>
      </c>
      <c r="H862">
        <v>214</v>
      </c>
      <c r="I862" s="15">
        <v>42475</v>
      </c>
      <c r="J862" s="15" t="str">
        <f t="shared" si="55"/>
        <v>2016</v>
      </c>
      <c r="K862">
        <v>4</v>
      </c>
      <c r="L862" t="s">
        <v>77</v>
      </c>
      <c r="M862" t="s">
        <v>86</v>
      </c>
    </row>
    <row r="863" spans="1:13" ht="14.4" hidden="1" x14ac:dyDescent="0.3">
      <c r="A863" t="str">
        <f t="shared" si="52"/>
        <v>D</v>
      </c>
      <c r="C863">
        <f t="shared" si="53"/>
        <v>19151146.272</v>
      </c>
      <c r="D863" s="14" t="s">
        <v>71</v>
      </c>
      <c r="E863" t="s">
        <v>72</v>
      </c>
      <c r="F863">
        <f t="shared" si="54"/>
        <v>5059200</v>
      </c>
      <c r="G863">
        <v>31</v>
      </c>
      <c r="H863">
        <v>163.19999999999999</v>
      </c>
      <c r="I863" s="15">
        <v>42505</v>
      </c>
      <c r="J863" s="15" t="str">
        <f t="shared" si="55"/>
        <v>2016</v>
      </c>
      <c r="K863">
        <v>5</v>
      </c>
      <c r="L863" t="s">
        <v>78</v>
      </c>
      <c r="M863" t="s">
        <v>86</v>
      </c>
    </row>
    <row r="864" spans="1:13" ht="14.4" hidden="1" x14ac:dyDescent="0.3">
      <c r="A864" t="str">
        <f t="shared" si="52"/>
        <v>D</v>
      </c>
      <c r="C864">
        <f t="shared" si="53"/>
        <v>10845199.65</v>
      </c>
      <c r="D864" s="14" t="s">
        <v>71</v>
      </c>
      <c r="E864" t="s">
        <v>72</v>
      </c>
      <c r="F864">
        <f t="shared" si="54"/>
        <v>2865000</v>
      </c>
      <c r="G864">
        <v>30</v>
      </c>
      <c r="H864">
        <v>95.5</v>
      </c>
      <c r="I864" s="15">
        <v>42536</v>
      </c>
      <c r="J864" s="15" t="str">
        <f t="shared" si="55"/>
        <v>2016</v>
      </c>
      <c r="K864">
        <v>6</v>
      </c>
      <c r="L864" t="s">
        <v>79</v>
      </c>
      <c r="M864" t="s">
        <v>86</v>
      </c>
    </row>
    <row r="865" spans="1:13" ht="14.4" hidden="1" x14ac:dyDescent="0.3">
      <c r="A865" t="str">
        <f t="shared" si="52"/>
        <v>D</v>
      </c>
      <c r="C865">
        <f t="shared" si="53"/>
        <v>7791887.9440000001</v>
      </c>
      <c r="D865" s="14" t="s">
        <v>71</v>
      </c>
      <c r="E865" t="s">
        <v>72</v>
      </c>
      <c r="F865">
        <f t="shared" si="54"/>
        <v>2058400</v>
      </c>
      <c r="G865">
        <v>31</v>
      </c>
      <c r="H865">
        <v>66.400000000000006</v>
      </c>
      <c r="I865" s="15">
        <v>42566</v>
      </c>
      <c r="J865" s="15" t="str">
        <f t="shared" si="55"/>
        <v>2016</v>
      </c>
      <c r="K865">
        <v>7</v>
      </c>
      <c r="L865" t="s">
        <v>80</v>
      </c>
      <c r="M865" t="s">
        <v>86</v>
      </c>
    </row>
    <row r="866" spans="1:13" ht="14.4" hidden="1" x14ac:dyDescent="0.3">
      <c r="A866" t="str">
        <f t="shared" si="52"/>
        <v>D</v>
      </c>
      <c r="C866">
        <f t="shared" si="53"/>
        <v>10760785.007000003</v>
      </c>
      <c r="D866" s="14" t="s">
        <v>71</v>
      </c>
      <c r="E866" t="s">
        <v>72</v>
      </c>
      <c r="F866">
        <f t="shared" si="54"/>
        <v>2842700.0000000005</v>
      </c>
      <c r="G866">
        <v>31</v>
      </c>
      <c r="H866">
        <v>91.7</v>
      </c>
      <c r="I866" s="15">
        <v>42597</v>
      </c>
      <c r="J866" s="15" t="str">
        <f t="shared" si="55"/>
        <v>2016</v>
      </c>
      <c r="K866">
        <v>8</v>
      </c>
      <c r="L866" t="s">
        <v>81</v>
      </c>
      <c r="M866" t="s">
        <v>86</v>
      </c>
    </row>
    <row r="867" spans="1:13" ht="14.4" hidden="1" x14ac:dyDescent="0.3">
      <c r="A867" t="str">
        <f t="shared" si="52"/>
        <v>D</v>
      </c>
      <c r="C867">
        <f t="shared" si="53"/>
        <v>16988920.080000002</v>
      </c>
      <c r="D867" s="14" t="s">
        <v>71</v>
      </c>
      <c r="E867" t="s">
        <v>72</v>
      </c>
      <c r="F867">
        <f t="shared" si="54"/>
        <v>4488000</v>
      </c>
      <c r="G867">
        <v>30</v>
      </c>
      <c r="H867">
        <v>149.6</v>
      </c>
      <c r="I867" s="15">
        <v>42628</v>
      </c>
      <c r="J867" s="15" t="str">
        <f t="shared" si="55"/>
        <v>2016</v>
      </c>
      <c r="K867">
        <v>9</v>
      </c>
      <c r="L867" t="s">
        <v>82</v>
      </c>
      <c r="M867" t="s">
        <v>86</v>
      </c>
    </row>
    <row r="868" spans="1:13" ht="14.4" hidden="1" x14ac:dyDescent="0.3">
      <c r="A868" t="str">
        <f t="shared" si="52"/>
        <v>D</v>
      </c>
      <c r="C868">
        <f t="shared" si="53"/>
        <v>26626195.399000004</v>
      </c>
      <c r="D868" s="14" t="s">
        <v>71</v>
      </c>
      <c r="E868" t="s">
        <v>72</v>
      </c>
      <c r="F868">
        <f t="shared" si="54"/>
        <v>7033900.0000000009</v>
      </c>
      <c r="G868">
        <v>31</v>
      </c>
      <c r="H868">
        <v>226.9</v>
      </c>
      <c r="I868" s="15">
        <v>42658</v>
      </c>
      <c r="J868" s="15" t="str">
        <f t="shared" si="55"/>
        <v>2016</v>
      </c>
      <c r="K868">
        <v>10</v>
      </c>
      <c r="L868" t="s">
        <v>83</v>
      </c>
      <c r="M868" t="s">
        <v>86</v>
      </c>
    </row>
    <row r="869" spans="1:13" ht="14.4" hidden="1" x14ac:dyDescent="0.3">
      <c r="A869" t="str">
        <f t="shared" si="52"/>
        <v>D</v>
      </c>
      <c r="C869">
        <f t="shared" si="53"/>
        <v>27232239.540000003</v>
      </c>
      <c r="D869" s="14" t="s">
        <v>71</v>
      </c>
      <c r="E869" t="s">
        <v>72</v>
      </c>
      <c r="F869">
        <f t="shared" si="54"/>
        <v>7194000</v>
      </c>
      <c r="G869">
        <v>30</v>
      </c>
      <c r="H869">
        <v>239.8</v>
      </c>
      <c r="I869" s="15">
        <v>42689</v>
      </c>
      <c r="J869" s="15" t="str">
        <f t="shared" si="55"/>
        <v>2016</v>
      </c>
      <c r="K869">
        <v>11</v>
      </c>
      <c r="L869" t="s">
        <v>84</v>
      </c>
      <c r="M869" t="s">
        <v>86</v>
      </c>
    </row>
    <row r="870" spans="1:13" ht="14.4" hidden="1" x14ac:dyDescent="0.3">
      <c r="A870" t="str">
        <f t="shared" si="52"/>
        <v>D</v>
      </c>
      <c r="C870">
        <f t="shared" si="53"/>
        <v>48910525.528000012</v>
      </c>
      <c r="D870" s="14" t="s">
        <v>71</v>
      </c>
      <c r="E870" t="s">
        <v>72</v>
      </c>
      <c r="F870">
        <f t="shared" si="54"/>
        <v>12920800.000000002</v>
      </c>
      <c r="G870">
        <v>31</v>
      </c>
      <c r="H870">
        <v>416.8</v>
      </c>
      <c r="I870" s="15">
        <v>42719</v>
      </c>
      <c r="J870" s="15" t="str">
        <f t="shared" si="55"/>
        <v>2016</v>
      </c>
      <c r="K870">
        <v>12</v>
      </c>
      <c r="L870" t="s">
        <v>85</v>
      </c>
      <c r="M870" t="s">
        <v>86</v>
      </c>
    </row>
    <row r="871" spans="1:13" ht="14.4" hidden="1" x14ac:dyDescent="0.3">
      <c r="A871" t="str">
        <f t="shared" si="52"/>
        <v>D</v>
      </c>
      <c r="C871">
        <f t="shared" si="53"/>
        <v>57993238.281999998</v>
      </c>
      <c r="D871" s="14" t="s">
        <v>71</v>
      </c>
      <c r="E871" t="s">
        <v>72</v>
      </c>
      <c r="F871">
        <f t="shared" si="54"/>
        <v>15320199.999999998</v>
      </c>
      <c r="G871">
        <v>31</v>
      </c>
      <c r="H871">
        <v>494.2</v>
      </c>
      <c r="I871" s="15">
        <v>42750</v>
      </c>
      <c r="J871" s="15" t="str">
        <f t="shared" si="55"/>
        <v>2017</v>
      </c>
      <c r="K871">
        <v>1</v>
      </c>
      <c r="L871" t="s">
        <v>73</v>
      </c>
      <c r="M871" t="s">
        <v>86</v>
      </c>
    </row>
    <row r="872" spans="1:13" ht="14.4" hidden="1" x14ac:dyDescent="0.3">
      <c r="A872" t="str">
        <f t="shared" si="52"/>
        <v>D</v>
      </c>
      <c r="C872">
        <f t="shared" si="53"/>
        <v>41548660.160000004</v>
      </c>
      <c r="D872" s="14" t="s">
        <v>71</v>
      </c>
      <c r="E872" t="s">
        <v>72</v>
      </c>
      <c r="F872">
        <f t="shared" si="54"/>
        <v>10976000</v>
      </c>
      <c r="G872">
        <v>28</v>
      </c>
      <c r="H872">
        <v>392</v>
      </c>
      <c r="I872" s="15">
        <v>42781</v>
      </c>
      <c r="J872" s="15" t="str">
        <f t="shared" si="55"/>
        <v>2017</v>
      </c>
      <c r="K872">
        <v>2</v>
      </c>
      <c r="L872" t="s">
        <v>75</v>
      </c>
      <c r="M872" t="s">
        <v>86</v>
      </c>
    </row>
    <row r="873" spans="1:13" ht="14.4" hidden="1" x14ac:dyDescent="0.3">
      <c r="A873" t="str">
        <f t="shared" si="52"/>
        <v>D</v>
      </c>
      <c r="C873">
        <f t="shared" si="53"/>
        <v>39264543.766000003</v>
      </c>
      <c r="D873" s="14" t="s">
        <v>71</v>
      </c>
      <c r="E873" t="s">
        <v>72</v>
      </c>
      <c r="F873">
        <f t="shared" si="54"/>
        <v>10372600</v>
      </c>
      <c r="G873">
        <v>31</v>
      </c>
      <c r="H873">
        <v>334.6</v>
      </c>
      <c r="I873" s="15">
        <v>42809</v>
      </c>
      <c r="J873" s="15" t="str">
        <f t="shared" si="55"/>
        <v>2017</v>
      </c>
      <c r="K873">
        <v>3</v>
      </c>
      <c r="L873" t="s">
        <v>76</v>
      </c>
      <c r="M873" t="s">
        <v>86</v>
      </c>
    </row>
    <row r="874" spans="1:13" ht="14.4" hidden="1" x14ac:dyDescent="0.3">
      <c r="A874" t="str">
        <f t="shared" si="52"/>
        <v>D</v>
      </c>
      <c r="C874">
        <f t="shared" si="53"/>
        <v>11401654.92</v>
      </c>
      <c r="D874" s="14" t="s">
        <v>71</v>
      </c>
      <c r="E874" t="s">
        <v>72</v>
      </c>
      <c r="F874">
        <f t="shared" si="54"/>
        <v>3012000</v>
      </c>
      <c r="G874">
        <v>30</v>
      </c>
      <c r="H874">
        <v>100.4</v>
      </c>
      <c r="I874" s="15">
        <v>42840</v>
      </c>
      <c r="J874" s="15" t="str">
        <f t="shared" si="55"/>
        <v>2017</v>
      </c>
      <c r="K874">
        <v>4</v>
      </c>
      <c r="L874" t="s">
        <v>77</v>
      </c>
      <c r="M874" t="s">
        <v>86</v>
      </c>
    </row>
    <row r="875" spans="1:13" ht="14.4" hidden="1" x14ac:dyDescent="0.3">
      <c r="A875" t="str">
        <f t="shared" si="52"/>
        <v>D</v>
      </c>
      <c r="C875">
        <f t="shared" si="53"/>
        <v>7486783.898</v>
      </c>
      <c r="D875" s="14" t="s">
        <v>71</v>
      </c>
      <c r="E875" t="s">
        <v>72</v>
      </c>
      <c r="F875">
        <f t="shared" si="54"/>
        <v>1977800</v>
      </c>
      <c r="G875">
        <v>31</v>
      </c>
      <c r="H875">
        <v>63.8</v>
      </c>
      <c r="I875" s="15">
        <v>42870</v>
      </c>
      <c r="J875" s="15" t="str">
        <f t="shared" si="55"/>
        <v>2017</v>
      </c>
      <c r="K875">
        <v>5</v>
      </c>
      <c r="L875" t="s">
        <v>78</v>
      </c>
      <c r="M875" t="s">
        <v>86</v>
      </c>
    </row>
    <row r="876" spans="1:13" ht="14.4" hidden="1" x14ac:dyDescent="0.3">
      <c r="A876" t="str">
        <f t="shared" si="52"/>
        <v>D</v>
      </c>
      <c r="C876">
        <f t="shared" si="53"/>
        <v>6234570.2700000005</v>
      </c>
      <c r="D876" s="14" t="s">
        <v>71</v>
      </c>
      <c r="E876" t="s">
        <v>72</v>
      </c>
      <c r="F876">
        <f t="shared" si="54"/>
        <v>1647000</v>
      </c>
      <c r="G876">
        <v>30</v>
      </c>
      <c r="H876">
        <v>54.9</v>
      </c>
      <c r="I876" s="15">
        <v>42901</v>
      </c>
      <c r="J876" s="15" t="str">
        <f t="shared" si="55"/>
        <v>2017</v>
      </c>
      <c r="K876">
        <v>6</v>
      </c>
      <c r="L876" t="s">
        <v>79</v>
      </c>
      <c r="M876" t="s">
        <v>86</v>
      </c>
    </row>
    <row r="877" spans="1:13" ht="14.4" hidden="1" x14ac:dyDescent="0.3">
      <c r="A877" t="str">
        <f t="shared" si="52"/>
        <v>D</v>
      </c>
      <c r="C877">
        <f t="shared" si="53"/>
        <v>9469960.1970000025</v>
      </c>
      <c r="D877" s="14" t="s">
        <v>71</v>
      </c>
      <c r="E877" t="s">
        <v>72</v>
      </c>
      <c r="F877">
        <f t="shared" si="54"/>
        <v>2501700.0000000005</v>
      </c>
      <c r="G877">
        <v>31</v>
      </c>
      <c r="H877">
        <v>80.7</v>
      </c>
      <c r="I877" s="15">
        <v>42931</v>
      </c>
      <c r="J877" s="15" t="str">
        <f t="shared" si="55"/>
        <v>2017</v>
      </c>
      <c r="K877">
        <v>7</v>
      </c>
      <c r="L877" t="s">
        <v>80</v>
      </c>
      <c r="M877" t="s">
        <v>86</v>
      </c>
    </row>
    <row r="878" spans="1:13" ht="14.4" hidden="1" x14ac:dyDescent="0.3">
      <c r="A878" t="str">
        <f t="shared" si="52"/>
        <v>D</v>
      </c>
      <c r="C878">
        <f t="shared" si="53"/>
        <v>12532735.427999999</v>
      </c>
      <c r="D878" s="14" t="s">
        <v>71</v>
      </c>
      <c r="E878" t="s">
        <v>72</v>
      </c>
      <c r="F878">
        <f t="shared" si="54"/>
        <v>3310799.9999999995</v>
      </c>
      <c r="G878">
        <v>31</v>
      </c>
      <c r="H878">
        <v>106.8</v>
      </c>
      <c r="I878" s="15">
        <v>42962</v>
      </c>
      <c r="J878" s="15" t="str">
        <f t="shared" si="55"/>
        <v>2017</v>
      </c>
      <c r="K878">
        <v>8</v>
      </c>
      <c r="L878" t="s">
        <v>81</v>
      </c>
      <c r="M878" t="s">
        <v>86</v>
      </c>
    </row>
    <row r="879" spans="1:13" ht="14.4" hidden="1" x14ac:dyDescent="0.3">
      <c r="A879" t="str">
        <f t="shared" si="52"/>
        <v>D</v>
      </c>
      <c r="C879">
        <f t="shared" si="53"/>
        <v>6870519.1500000004</v>
      </c>
      <c r="D879" s="14" t="s">
        <v>71</v>
      </c>
      <c r="E879" t="s">
        <v>72</v>
      </c>
      <c r="F879">
        <f t="shared" si="54"/>
        <v>1815000</v>
      </c>
      <c r="G879">
        <v>30</v>
      </c>
      <c r="H879">
        <v>60.5</v>
      </c>
      <c r="I879" s="15">
        <v>42993</v>
      </c>
      <c r="J879" s="15" t="str">
        <f t="shared" si="55"/>
        <v>2017</v>
      </c>
      <c r="K879">
        <v>9</v>
      </c>
      <c r="L879" t="s">
        <v>82</v>
      </c>
      <c r="M879" t="s">
        <v>86</v>
      </c>
    </row>
    <row r="880" spans="1:13" ht="14.4" hidden="1" x14ac:dyDescent="0.3">
      <c r="A880" t="str">
        <f t="shared" si="52"/>
        <v>D</v>
      </c>
      <c r="C880">
        <f t="shared" si="53"/>
        <v>14246011.994000001</v>
      </c>
      <c r="D880" s="14" t="s">
        <v>71</v>
      </c>
      <c r="E880" t="s">
        <v>72</v>
      </c>
      <c r="F880">
        <f t="shared" si="54"/>
        <v>3763400</v>
      </c>
      <c r="G880">
        <v>31</v>
      </c>
      <c r="H880">
        <v>121.4</v>
      </c>
      <c r="I880" s="15">
        <v>43023</v>
      </c>
      <c r="J880" s="15" t="str">
        <f t="shared" si="55"/>
        <v>2017</v>
      </c>
      <c r="K880">
        <v>10</v>
      </c>
      <c r="L880" t="s">
        <v>83</v>
      </c>
      <c r="M880" t="s">
        <v>86</v>
      </c>
    </row>
    <row r="881" spans="1:13" ht="14.4" hidden="1" x14ac:dyDescent="0.3">
      <c r="A881" t="str">
        <f t="shared" si="52"/>
        <v>D</v>
      </c>
      <c r="C881">
        <f t="shared" si="53"/>
        <v>38826950.370000005</v>
      </c>
      <c r="D881" s="14" t="s">
        <v>71</v>
      </c>
      <c r="E881" t="s">
        <v>72</v>
      </c>
      <c r="F881">
        <f t="shared" si="54"/>
        <v>10257000</v>
      </c>
      <c r="G881">
        <v>30</v>
      </c>
      <c r="H881">
        <v>341.9</v>
      </c>
      <c r="I881" s="15">
        <v>43054</v>
      </c>
      <c r="J881" s="15" t="str">
        <f t="shared" si="55"/>
        <v>2017</v>
      </c>
      <c r="K881">
        <v>11</v>
      </c>
      <c r="L881" t="s">
        <v>84</v>
      </c>
      <c r="M881" t="s">
        <v>86</v>
      </c>
    </row>
    <row r="882" spans="1:13" ht="14.4" hidden="1" x14ac:dyDescent="0.3">
      <c r="A882" t="str">
        <f t="shared" si="52"/>
        <v>D</v>
      </c>
      <c r="C882">
        <f t="shared" si="53"/>
        <v>57805481.946000002</v>
      </c>
      <c r="D882" s="14" t="s">
        <v>71</v>
      </c>
      <c r="E882" t="s">
        <v>72</v>
      </c>
      <c r="F882">
        <f t="shared" si="54"/>
        <v>15270600</v>
      </c>
      <c r="G882">
        <v>31</v>
      </c>
      <c r="H882">
        <v>492.6</v>
      </c>
      <c r="I882" s="15">
        <v>43084</v>
      </c>
      <c r="J882" s="15" t="str">
        <f t="shared" si="55"/>
        <v>2017</v>
      </c>
      <c r="K882">
        <v>12</v>
      </c>
      <c r="L882" t="s">
        <v>85</v>
      </c>
      <c r="M882" t="s">
        <v>86</v>
      </c>
    </row>
    <row r="883" spans="1:13" ht="14.4" x14ac:dyDescent="0.3">
      <c r="A883" t="str">
        <f t="shared" si="52"/>
        <v>D</v>
      </c>
      <c r="C883">
        <f t="shared" si="53"/>
        <v>97140434.338</v>
      </c>
      <c r="D883" s="14" t="s">
        <v>71</v>
      </c>
      <c r="E883" t="s">
        <v>72</v>
      </c>
      <c r="F883">
        <f t="shared" si="54"/>
        <v>25661800</v>
      </c>
      <c r="G883">
        <v>31</v>
      </c>
      <c r="H883">
        <v>827.8</v>
      </c>
      <c r="I883" s="15">
        <v>43115</v>
      </c>
      <c r="J883" s="15" t="str">
        <f t="shared" si="55"/>
        <v>2018</v>
      </c>
      <c r="K883">
        <v>1</v>
      </c>
      <c r="L883" t="s">
        <v>73</v>
      </c>
      <c r="M883" t="s">
        <v>86</v>
      </c>
    </row>
    <row r="884" spans="1:13" ht="14.4" x14ac:dyDescent="0.3">
      <c r="A884" t="str">
        <f t="shared" si="52"/>
        <v>D</v>
      </c>
      <c r="C884">
        <f t="shared" si="53"/>
        <v>56769036.688000008</v>
      </c>
      <c r="D884" s="14" t="s">
        <v>71</v>
      </c>
      <c r="E884" t="s">
        <v>72</v>
      </c>
      <c r="F884">
        <f t="shared" si="54"/>
        <v>14996800.000000002</v>
      </c>
      <c r="G884">
        <v>28</v>
      </c>
      <c r="H884">
        <v>535.6</v>
      </c>
      <c r="I884" s="15">
        <v>43146</v>
      </c>
      <c r="J884" s="15" t="str">
        <f t="shared" si="55"/>
        <v>2018</v>
      </c>
      <c r="K884">
        <v>2</v>
      </c>
      <c r="L884" t="s">
        <v>75</v>
      </c>
      <c r="M884" t="s">
        <v>86</v>
      </c>
    </row>
    <row r="885" spans="1:13" ht="14.4" x14ac:dyDescent="0.3">
      <c r="A885" t="str">
        <f t="shared" si="52"/>
        <v>D</v>
      </c>
      <c r="C885">
        <f t="shared" si="53"/>
        <v>51034519.079000004</v>
      </c>
      <c r="D885" s="14" t="s">
        <v>71</v>
      </c>
      <c r="E885" t="s">
        <v>72</v>
      </c>
      <c r="F885">
        <f t="shared" si="54"/>
        <v>13481900</v>
      </c>
      <c r="G885">
        <v>31</v>
      </c>
      <c r="H885">
        <v>434.9</v>
      </c>
      <c r="I885" s="15">
        <v>43174</v>
      </c>
      <c r="J885" s="15" t="str">
        <f t="shared" si="55"/>
        <v>2018</v>
      </c>
      <c r="K885">
        <v>3</v>
      </c>
      <c r="L885" t="s">
        <v>76</v>
      </c>
      <c r="M885" t="s">
        <v>86</v>
      </c>
    </row>
    <row r="886" spans="1:13" ht="14.4" x14ac:dyDescent="0.3">
      <c r="A886" t="str">
        <f t="shared" si="52"/>
        <v>D</v>
      </c>
      <c r="C886">
        <f t="shared" si="53"/>
        <v>24926924.850000001</v>
      </c>
      <c r="D886" s="14" t="s">
        <v>71</v>
      </c>
      <c r="E886" t="s">
        <v>72</v>
      </c>
      <c r="F886">
        <f t="shared" si="54"/>
        <v>6585000</v>
      </c>
      <c r="G886">
        <v>30</v>
      </c>
      <c r="H886">
        <v>219.5</v>
      </c>
      <c r="I886" s="15">
        <v>43205</v>
      </c>
      <c r="J886" s="15" t="str">
        <f t="shared" si="55"/>
        <v>2018</v>
      </c>
      <c r="K886">
        <v>4</v>
      </c>
      <c r="L886" t="s">
        <v>77</v>
      </c>
      <c r="M886" t="s">
        <v>86</v>
      </c>
    </row>
    <row r="887" spans="1:13" ht="14.4" x14ac:dyDescent="0.3">
      <c r="A887" t="str">
        <f t="shared" si="52"/>
        <v>D</v>
      </c>
      <c r="C887">
        <f t="shared" si="53"/>
        <v>14797546.231000001</v>
      </c>
      <c r="D887" s="14" t="s">
        <v>71</v>
      </c>
      <c r="E887" t="s">
        <v>72</v>
      </c>
      <c r="F887">
        <f t="shared" si="54"/>
        <v>3909100</v>
      </c>
      <c r="G887">
        <v>31</v>
      </c>
      <c r="H887">
        <v>126.1</v>
      </c>
      <c r="I887" s="15">
        <v>43235</v>
      </c>
      <c r="J887" s="15" t="str">
        <f t="shared" si="55"/>
        <v>2018</v>
      </c>
      <c r="K887">
        <v>5</v>
      </c>
      <c r="L887" t="s">
        <v>78</v>
      </c>
      <c r="M887" t="s">
        <v>86</v>
      </c>
    </row>
    <row r="888" spans="1:13" ht="14.4" x14ac:dyDescent="0.3">
      <c r="A888" t="str">
        <f t="shared" si="52"/>
        <v>D</v>
      </c>
      <c r="C888">
        <f t="shared" si="53"/>
        <v>10992830.640000001</v>
      </c>
      <c r="D888" s="14" t="s">
        <v>71</v>
      </c>
      <c r="E888" t="s">
        <v>72</v>
      </c>
      <c r="F888">
        <f t="shared" si="54"/>
        <v>2904000</v>
      </c>
      <c r="G888">
        <v>30</v>
      </c>
      <c r="H888">
        <v>96.8</v>
      </c>
      <c r="I888" s="15">
        <v>43266</v>
      </c>
      <c r="J888" s="15" t="str">
        <f t="shared" si="55"/>
        <v>2018</v>
      </c>
      <c r="K888">
        <v>6</v>
      </c>
      <c r="L888" t="s">
        <v>79</v>
      </c>
      <c r="M888" t="s">
        <v>86</v>
      </c>
    </row>
    <row r="889" spans="1:13" ht="14.4" x14ac:dyDescent="0.3">
      <c r="A889" t="str">
        <f t="shared" si="52"/>
        <v>D</v>
      </c>
      <c r="C889">
        <f t="shared" si="53"/>
        <v>6242898.1720000003</v>
      </c>
      <c r="D889" s="14" t="s">
        <v>71</v>
      </c>
      <c r="E889" t="s">
        <v>72</v>
      </c>
      <c r="F889">
        <f t="shared" si="54"/>
        <v>1649200</v>
      </c>
      <c r="G889">
        <v>31</v>
      </c>
      <c r="H889">
        <v>53.2</v>
      </c>
      <c r="I889" s="15">
        <v>43296</v>
      </c>
      <c r="J889" s="15" t="str">
        <f t="shared" si="55"/>
        <v>2018</v>
      </c>
      <c r="K889">
        <v>7</v>
      </c>
      <c r="L889" t="s">
        <v>80</v>
      </c>
      <c r="M889" t="s">
        <v>86</v>
      </c>
    </row>
    <row r="890" spans="1:13" ht="14.4" x14ac:dyDescent="0.3">
      <c r="A890" t="str">
        <f t="shared" si="52"/>
        <v>D</v>
      </c>
      <c r="C890">
        <f t="shared" si="53"/>
        <v>10565457.851</v>
      </c>
      <c r="D890" s="14" t="s">
        <v>71</v>
      </c>
      <c r="E890" t="s">
        <v>72</v>
      </c>
      <c r="F890" s="17">
        <f>F889*0.5+F891*0.5</f>
        <v>2791100</v>
      </c>
      <c r="G890">
        <v>31</v>
      </c>
      <c r="H890">
        <v>0</v>
      </c>
      <c r="I890" s="15">
        <v>43327</v>
      </c>
      <c r="J890" s="15" t="str">
        <f t="shared" si="55"/>
        <v>2018</v>
      </c>
      <c r="K890">
        <v>8</v>
      </c>
      <c r="L890" t="s">
        <v>81</v>
      </c>
      <c r="M890" t="s">
        <v>86</v>
      </c>
    </row>
    <row r="891" spans="1:13" ht="14.4" x14ac:dyDescent="0.3">
      <c r="A891" t="str">
        <f t="shared" si="52"/>
        <v>D</v>
      </c>
      <c r="C891">
        <f t="shared" si="53"/>
        <v>14888017.530000001</v>
      </c>
      <c r="D891" s="14" t="s">
        <v>71</v>
      </c>
      <c r="E891" t="s">
        <v>72</v>
      </c>
      <c r="F891">
        <f t="shared" ref="F891:F954" si="56">G891*H891*1000</f>
        <v>3933000</v>
      </c>
      <c r="G891">
        <v>30</v>
      </c>
      <c r="H891">
        <v>131.1</v>
      </c>
      <c r="I891" s="15">
        <v>43358</v>
      </c>
      <c r="J891" s="15" t="str">
        <f t="shared" si="55"/>
        <v>2018</v>
      </c>
      <c r="K891">
        <v>9</v>
      </c>
      <c r="L891" t="s">
        <v>82</v>
      </c>
      <c r="M891" t="s">
        <v>86</v>
      </c>
    </row>
    <row r="892" spans="1:13" ht="14.4" x14ac:dyDescent="0.3">
      <c r="A892" t="str">
        <f t="shared" si="52"/>
        <v>D</v>
      </c>
      <c r="C892">
        <f t="shared" si="53"/>
        <v>27635385.705000002</v>
      </c>
      <c r="D892" s="14" t="s">
        <v>71</v>
      </c>
      <c r="E892" t="s">
        <v>72</v>
      </c>
      <c r="F892">
        <f t="shared" si="56"/>
        <v>7300500</v>
      </c>
      <c r="G892">
        <v>31</v>
      </c>
      <c r="H892">
        <v>235.5</v>
      </c>
      <c r="I892" s="15">
        <v>43388</v>
      </c>
      <c r="J892" s="15" t="str">
        <f t="shared" si="55"/>
        <v>2018</v>
      </c>
      <c r="K892">
        <v>10</v>
      </c>
      <c r="L892" t="s">
        <v>83</v>
      </c>
      <c r="M892" t="s">
        <v>86</v>
      </c>
    </row>
    <row r="893" spans="1:13" ht="14.4" x14ac:dyDescent="0.3">
      <c r="A893" t="str">
        <f t="shared" si="52"/>
        <v>D</v>
      </c>
      <c r="C893">
        <f t="shared" si="53"/>
        <v>49762999.859999999</v>
      </c>
      <c r="D893" s="14" t="s">
        <v>71</v>
      </c>
      <c r="E893" t="s">
        <v>72</v>
      </c>
      <c r="F893">
        <f t="shared" si="56"/>
        <v>13146000</v>
      </c>
      <c r="G893">
        <v>30</v>
      </c>
      <c r="H893">
        <v>438.2</v>
      </c>
      <c r="I893" s="15">
        <v>43419</v>
      </c>
      <c r="J893" s="15" t="str">
        <f t="shared" si="55"/>
        <v>2018</v>
      </c>
      <c r="K893">
        <v>11</v>
      </c>
      <c r="L893" t="s">
        <v>84</v>
      </c>
      <c r="M893" t="s">
        <v>86</v>
      </c>
    </row>
    <row r="894" spans="1:13" ht="14.4" x14ac:dyDescent="0.3">
      <c r="A894" t="str">
        <f t="shared" si="52"/>
        <v>D</v>
      </c>
      <c r="C894">
        <f t="shared" si="53"/>
        <v>64635118.668000005</v>
      </c>
      <c r="D894" s="14" t="s">
        <v>71</v>
      </c>
      <c r="E894" t="s">
        <v>72</v>
      </c>
      <c r="F894">
        <f t="shared" si="56"/>
        <v>17074800</v>
      </c>
      <c r="G894">
        <v>31</v>
      </c>
      <c r="H894">
        <v>550.79999999999995</v>
      </c>
      <c r="I894" s="15">
        <v>43449</v>
      </c>
      <c r="J894" s="15" t="str">
        <f t="shared" si="55"/>
        <v>2018</v>
      </c>
      <c r="K894">
        <v>12</v>
      </c>
      <c r="L894" t="s">
        <v>85</v>
      </c>
      <c r="M894" t="s">
        <v>86</v>
      </c>
    </row>
    <row r="895" spans="1:13" ht="14.4" x14ac:dyDescent="0.3">
      <c r="A895" t="str">
        <f t="shared" si="52"/>
        <v>D</v>
      </c>
      <c r="C895">
        <f t="shared" si="53"/>
        <v>78177044.40200001</v>
      </c>
      <c r="D895" s="14" t="s">
        <v>71</v>
      </c>
      <c r="E895" t="s">
        <v>72</v>
      </c>
      <c r="F895">
        <f t="shared" si="56"/>
        <v>20652200</v>
      </c>
      <c r="G895">
        <v>31</v>
      </c>
      <c r="H895">
        <v>666.2</v>
      </c>
      <c r="I895" s="15">
        <v>43480</v>
      </c>
      <c r="J895" s="15" t="str">
        <f t="shared" si="55"/>
        <v>2019</v>
      </c>
      <c r="K895">
        <v>1</v>
      </c>
      <c r="L895" t="s">
        <v>73</v>
      </c>
      <c r="M895" t="s">
        <v>86</v>
      </c>
    </row>
    <row r="896" spans="1:13" ht="14.4" x14ac:dyDescent="0.3">
      <c r="A896" t="str">
        <f t="shared" si="52"/>
        <v>D</v>
      </c>
      <c r="C896">
        <f t="shared" si="53"/>
        <v>68767272.223999992</v>
      </c>
      <c r="D896" s="14" t="s">
        <v>71</v>
      </c>
      <c r="E896" t="s">
        <v>72</v>
      </c>
      <c r="F896">
        <f t="shared" si="56"/>
        <v>18166399.999999996</v>
      </c>
      <c r="G896">
        <v>28</v>
      </c>
      <c r="H896">
        <v>648.79999999999995</v>
      </c>
      <c r="I896" s="15">
        <v>43511</v>
      </c>
      <c r="J896" s="15" t="str">
        <f t="shared" si="55"/>
        <v>2019</v>
      </c>
      <c r="K896">
        <v>2</v>
      </c>
      <c r="L896" t="s">
        <v>75</v>
      </c>
      <c r="M896" t="s">
        <v>86</v>
      </c>
    </row>
    <row r="897" spans="1:13" ht="14.4" x14ac:dyDescent="0.3">
      <c r="A897" t="str">
        <f t="shared" si="52"/>
        <v>D</v>
      </c>
      <c r="C897">
        <f t="shared" si="53"/>
        <v>39440565.331</v>
      </c>
      <c r="D897" s="14" t="s">
        <v>71</v>
      </c>
      <c r="E897" t="s">
        <v>72</v>
      </c>
      <c r="F897">
        <f t="shared" si="56"/>
        <v>10419100</v>
      </c>
      <c r="G897">
        <v>31</v>
      </c>
      <c r="H897">
        <v>336.1</v>
      </c>
      <c r="I897" s="15">
        <v>43539</v>
      </c>
      <c r="J897" s="15" t="str">
        <f t="shared" si="55"/>
        <v>2019</v>
      </c>
      <c r="K897">
        <v>3</v>
      </c>
      <c r="L897" t="s">
        <v>76</v>
      </c>
      <c r="M897" t="s">
        <v>86</v>
      </c>
    </row>
    <row r="898" spans="1:13" ht="14.4" x14ac:dyDescent="0.3">
      <c r="A898" t="str">
        <f t="shared" ref="A898:A961" si="57">IF(M898="GASOLINE","G",IF(M898="PROPANE","CNG",IF(M898="DIESEL","D", "OUTRO")))</f>
        <v>D</v>
      </c>
      <c r="C898">
        <f t="shared" ref="C898:C961" si="58">3.78541*F898</f>
        <v>14445124.560000001</v>
      </c>
      <c r="D898" s="14" t="s">
        <v>71</v>
      </c>
      <c r="E898" t="s">
        <v>72</v>
      </c>
      <c r="F898">
        <f t="shared" si="56"/>
        <v>3816000</v>
      </c>
      <c r="G898">
        <v>30</v>
      </c>
      <c r="H898">
        <v>127.2</v>
      </c>
      <c r="I898" s="15">
        <v>43570</v>
      </c>
      <c r="J898" s="15" t="str">
        <f t="shared" ref="J898:J961" si="59">TEXT(I898,"aaaa")</f>
        <v>2019</v>
      </c>
      <c r="K898">
        <v>4</v>
      </c>
      <c r="L898" t="s">
        <v>77</v>
      </c>
      <c r="M898" t="s">
        <v>86</v>
      </c>
    </row>
    <row r="899" spans="1:13" ht="14.4" x14ac:dyDescent="0.3">
      <c r="A899" t="str">
        <f t="shared" si="57"/>
        <v>D</v>
      </c>
      <c r="C899">
        <f t="shared" si="58"/>
        <v>13107739.207000002</v>
      </c>
      <c r="D899" s="14" t="s">
        <v>71</v>
      </c>
      <c r="E899" t="s">
        <v>72</v>
      </c>
      <c r="F899">
        <f t="shared" si="56"/>
        <v>3462700.0000000005</v>
      </c>
      <c r="G899">
        <v>31</v>
      </c>
      <c r="H899" s="17">
        <f>H898*0.5+H900*0.5</f>
        <v>111.7</v>
      </c>
      <c r="I899" s="15">
        <v>43600</v>
      </c>
      <c r="J899" s="15" t="str">
        <f t="shared" si="59"/>
        <v>2019</v>
      </c>
      <c r="K899">
        <v>5</v>
      </c>
      <c r="L899" t="s">
        <v>78</v>
      </c>
      <c r="M899" t="s">
        <v>86</v>
      </c>
    </row>
    <row r="900" spans="1:13" ht="14.4" x14ac:dyDescent="0.3">
      <c r="A900" t="str">
        <f t="shared" si="57"/>
        <v>D</v>
      </c>
      <c r="C900">
        <f t="shared" si="58"/>
        <v>10924693.26</v>
      </c>
      <c r="D900" s="14" t="s">
        <v>71</v>
      </c>
      <c r="E900" t="s">
        <v>72</v>
      </c>
      <c r="F900">
        <f t="shared" si="56"/>
        <v>2886000</v>
      </c>
      <c r="G900">
        <v>30</v>
      </c>
      <c r="H900">
        <v>96.2</v>
      </c>
      <c r="I900" s="15">
        <v>43631</v>
      </c>
      <c r="J900" s="15" t="str">
        <f t="shared" si="59"/>
        <v>2019</v>
      </c>
      <c r="K900">
        <v>6</v>
      </c>
      <c r="L900" t="s">
        <v>79</v>
      </c>
      <c r="M900" t="s">
        <v>86</v>
      </c>
    </row>
    <row r="901" spans="1:13" ht="14.4" x14ac:dyDescent="0.3">
      <c r="A901" t="str">
        <f t="shared" si="57"/>
        <v>D</v>
      </c>
      <c r="C901">
        <f t="shared" si="58"/>
        <v>5221973.0950000007</v>
      </c>
      <c r="D901" s="14" t="s">
        <v>71</v>
      </c>
      <c r="E901" t="s">
        <v>72</v>
      </c>
      <c r="F901">
        <f t="shared" si="56"/>
        <v>1379500</v>
      </c>
      <c r="G901">
        <v>31</v>
      </c>
      <c r="H901">
        <v>44.5</v>
      </c>
      <c r="I901" s="15">
        <v>43661</v>
      </c>
      <c r="J901" s="15" t="str">
        <f t="shared" si="59"/>
        <v>2019</v>
      </c>
      <c r="K901">
        <v>7</v>
      </c>
      <c r="L901" t="s">
        <v>80</v>
      </c>
      <c r="M901" t="s">
        <v>86</v>
      </c>
    </row>
    <row r="902" spans="1:13" ht="14.4" x14ac:dyDescent="0.3">
      <c r="A902" t="str">
        <f t="shared" si="57"/>
        <v>D</v>
      </c>
      <c r="C902">
        <f t="shared" si="58"/>
        <v>7111271.2260000017</v>
      </c>
      <c r="D902" s="14" t="s">
        <v>71</v>
      </c>
      <c r="E902" t="s">
        <v>72</v>
      </c>
      <c r="F902">
        <f t="shared" si="56"/>
        <v>1878600.0000000002</v>
      </c>
      <c r="G902">
        <v>31</v>
      </c>
      <c r="H902">
        <v>60.6</v>
      </c>
      <c r="I902" s="15">
        <v>43692</v>
      </c>
      <c r="J902" s="15" t="str">
        <f t="shared" si="59"/>
        <v>2019</v>
      </c>
      <c r="K902">
        <v>8</v>
      </c>
      <c r="L902" t="s">
        <v>81</v>
      </c>
      <c r="M902" t="s">
        <v>86</v>
      </c>
    </row>
    <row r="903" spans="1:13" ht="14.4" x14ac:dyDescent="0.3">
      <c r="A903" t="str">
        <f t="shared" si="57"/>
        <v>D</v>
      </c>
      <c r="C903">
        <f t="shared" si="58"/>
        <v>8835146.9399999995</v>
      </c>
      <c r="D903" s="14" t="s">
        <v>71</v>
      </c>
      <c r="E903" t="s">
        <v>72</v>
      </c>
      <c r="F903">
        <f t="shared" si="56"/>
        <v>2334000</v>
      </c>
      <c r="G903">
        <v>30</v>
      </c>
      <c r="H903">
        <v>77.8</v>
      </c>
      <c r="I903" s="15">
        <v>43723</v>
      </c>
      <c r="J903" s="15" t="str">
        <f t="shared" si="59"/>
        <v>2019</v>
      </c>
      <c r="K903">
        <v>9</v>
      </c>
      <c r="L903" t="s">
        <v>82</v>
      </c>
      <c r="M903" t="s">
        <v>86</v>
      </c>
    </row>
    <row r="904" spans="1:13" ht="14.4" x14ac:dyDescent="0.3">
      <c r="A904" t="str">
        <f t="shared" si="57"/>
        <v>D</v>
      </c>
      <c r="C904">
        <f t="shared" si="58"/>
        <v>21040444.403000001</v>
      </c>
      <c r="D904" s="14" t="s">
        <v>71</v>
      </c>
      <c r="E904" t="s">
        <v>72</v>
      </c>
      <c r="F904">
        <f t="shared" si="56"/>
        <v>5558300</v>
      </c>
      <c r="G904">
        <v>31</v>
      </c>
      <c r="H904">
        <v>179.3</v>
      </c>
      <c r="I904" s="15">
        <v>43753</v>
      </c>
      <c r="J904" s="15" t="str">
        <f t="shared" si="59"/>
        <v>2019</v>
      </c>
      <c r="K904">
        <v>10</v>
      </c>
      <c r="L904" t="s">
        <v>83</v>
      </c>
      <c r="M904" t="s">
        <v>86</v>
      </c>
    </row>
    <row r="905" spans="1:13" ht="14.4" x14ac:dyDescent="0.3">
      <c r="A905" t="str">
        <f t="shared" si="57"/>
        <v>D</v>
      </c>
      <c r="C905">
        <f t="shared" si="58"/>
        <v>45901881.660000004</v>
      </c>
      <c r="D905" s="14" t="s">
        <v>71</v>
      </c>
      <c r="E905" t="s">
        <v>72</v>
      </c>
      <c r="F905">
        <f t="shared" si="56"/>
        <v>12126000</v>
      </c>
      <c r="G905">
        <v>30</v>
      </c>
      <c r="H905">
        <v>404.2</v>
      </c>
      <c r="I905" s="15">
        <v>43784</v>
      </c>
      <c r="J905" s="15" t="str">
        <f t="shared" si="59"/>
        <v>2019</v>
      </c>
      <c r="K905">
        <v>11</v>
      </c>
      <c r="L905" t="s">
        <v>84</v>
      </c>
      <c r="M905" t="s">
        <v>86</v>
      </c>
    </row>
    <row r="906" spans="1:13" ht="14.4" x14ac:dyDescent="0.3">
      <c r="A906" t="str">
        <f t="shared" si="57"/>
        <v>D</v>
      </c>
      <c r="C906">
        <f t="shared" si="58"/>
        <v>60668766.07</v>
      </c>
      <c r="D906" s="14" t="s">
        <v>71</v>
      </c>
      <c r="E906" t="s">
        <v>72</v>
      </c>
      <c r="F906">
        <f t="shared" si="56"/>
        <v>16027000</v>
      </c>
      <c r="G906">
        <v>31</v>
      </c>
      <c r="H906">
        <v>517</v>
      </c>
      <c r="I906" s="15">
        <v>43814</v>
      </c>
      <c r="J906" s="15" t="str">
        <f t="shared" si="59"/>
        <v>2019</v>
      </c>
      <c r="K906">
        <v>12</v>
      </c>
      <c r="L906" t="s">
        <v>85</v>
      </c>
      <c r="M906" t="s">
        <v>86</v>
      </c>
    </row>
    <row r="907" spans="1:13" ht="14.4" hidden="1" x14ac:dyDescent="0.3">
      <c r="A907" t="str">
        <f t="shared" si="57"/>
        <v>D</v>
      </c>
      <c r="C907">
        <f t="shared" si="58"/>
        <v>65350939.698999986</v>
      </c>
      <c r="D907" s="14" t="s">
        <v>71</v>
      </c>
      <c r="E907" t="s">
        <v>72</v>
      </c>
      <c r="F907">
        <f t="shared" si="56"/>
        <v>17263899.999999996</v>
      </c>
      <c r="G907">
        <v>31</v>
      </c>
      <c r="H907">
        <v>556.9</v>
      </c>
      <c r="I907" s="15">
        <v>43845</v>
      </c>
      <c r="J907" s="15" t="str">
        <f t="shared" si="59"/>
        <v>2020</v>
      </c>
      <c r="K907">
        <v>1</v>
      </c>
      <c r="L907" t="s">
        <v>73</v>
      </c>
      <c r="M907" t="s">
        <v>86</v>
      </c>
    </row>
    <row r="908" spans="1:13" ht="14.4" hidden="1" x14ac:dyDescent="0.3">
      <c r="A908" t="str">
        <f t="shared" si="57"/>
        <v>D</v>
      </c>
      <c r="C908">
        <f t="shared" si="58"/>
        <v>55404396.383000001</v>
      </c>
      <c r="D908" s="14" t="s">
        <v>71</v>
      </c>
      <c r="E908" t="s">
        <v>72</v>
      </c>
      <c r="F908">
        <f t="shared" si="56"/>
        <v>14636300</v>
      </c>
      <c r="G908">
        <v>29</v>
      </c>
      <c r="H908">
        <v>504.7</v>
      </c>
      <c r="I908" s="15">
        <v>43876</v>
      </c>
      <c r="J908" s="15" t="str">
        <f t="shared" si="59"/>
        <v>2020</v>
      </c>
      <c r="K908">
        <v>2</v>
      </c>
      <c r="L908" t="s">
        <v>75</v>
      </c>
      <c r="M908" t="s">
        <v>86</v>
      </c>
    </row>
    <row r="909" spans="1:13" ht="14.4" hidden="1" x14ac:dyDescent="0.3">
      <c r="A909" t="str">
        <f t="shared" si="57"/>
        <v>D</v>
      </c>
      <c r="C909">
        <f t="shared" si="58"/>
        <v>35368599.794</v>
      </c>
      <c r="D909" s="14" t="s">
        <v>71</v>
      </c>
      <c r="E909" t="s">
        <v>72</v>
      </c>
      <c r="F909">
        <f t="shared" si="56"/>
        <v>9343400</v>
      </c>
      <c r="G909">
        <v>31</v>
      </c>
      <c r="H909">
        <v>301.39999999999998</v>
      </c>
      <c r="I909" s="15">
        <v>43905</v>
      </c>
      <c r="J909" s="15" t="str">
        <f t="shared" si="59"/>
        <v>2020</v>
      </c>
      <c r="K909">
        <v>3</v>
      </c>
      <c r="L909" t="s">
        <v>76</v>
      </c>
      <c r="M909" t="s">
        <v>86</v>
      </c>
    </row>
    <row r="910" spans="1:13" ht="14.4" hidden="1" x14ac:dyDescent="0.3">
      <c r="A910" t="str">
        <f t="shared" si="57"/>
        <v>D</v>
      </c>
      <c r="C910">
        <f t="shared" si="58"/>
        <v>28685836.98</v>
      </c>
      <c r="D910" s="14" t="s">
        <v>71</v>
      </c>
      <c r="E910" t="s">
        <v>72</v>
      </c>
      <c r="F910">
        <f t="shared" si="56"/>
        <v>7578000</v>
      </c>
      <c r="G910">
        <v>30</v>
      </c>
      <c r="H910">
        <v>252.6</v>
      </c>
      <c r="I910" s="15">
        <v>43936</v>
      </c>
      <c r="J910" s="15" t="str">
        <f t="shared" si="59"/>
        <v>2020</v>
      </c>
      <c r="K910">
        <v>4</v>
      </c>
      <c r="L910" t="s">
        <v>77</v>
      </c>
      <c r="M910" t="s">
        <v>86</v>
      </c>
    </row>
    <row r="911" spans="1:13" ht="14.4" hidden="1" x14ac:dyDescent="0.3">
      <c r="A911" t="str">
        <f t="shared" si="57"/>
        <v>D</v>
      </c>
      <c r="C911">
        <f t="shared" si="58"/>
        <v>28761923.720999997</v>
      </c>
      <c r="D911" s="14" t="s">
        <v>71</v>
      </c>
      <c r="E911" t="s">
        <v>72</v>
      </c>
      <c r="F911">
        <f t="shared" si="56"/>
        <v>7598099.9999999991</v>
      </c>
      <c r="G911">
        <v>31</v>
      </c>
      <c r="H911">
        <v>245.1</v>
      </c>
      <c r="I911" s="15">
        <v>43966</v>
      </c>
      <c r="J911" s="15" t="str">
        <f t="shared" si="59"/>
        <v>2020</v>
      </c>
      <c r="K911">
        <v>5</v>
      </c>
      <c r="L911" t="s">
        <v>78</v>
      </c>
      <c r="M911" t="s">
        <v>86</v>
      </c>
    </row>
    <row r="912" spans="1:13" ht="14.4" hidden="1" x14ac:dyDescent="0.3">
      <c r="A912" t="str">
        <f t="shared" si="57"/>
        <v>D</v>
      </c>
      <c r="C912">
        <f t="shared" si="58"/>
        <v>6121007.9700000007</v>
      </c>
      <c r="D912" s="14" t="s">
        <v>71</v>
      </c>
      <c r="E912" t="s">
        <v>72</v>
      </c>
      <c r="F912">
        <f t="shared" si="56"/>
        <v>1617000</v>
      </c>
      <c r="G912">
        <v>30</v>
      </c>
      <c r="H912">
        <v>53.9</v>
      </c>
      <c r="I912" s="15">
        <v>43997</v>
      </c>
      <c r="J912" s="15" t="str">
        <f t="shared" si="59"/>
        <v>2020</v>
      </c>
      <c r="K912">
        <v>6</v>
      </c>
      <c r="L912" t="s">
        <v>79</v>
      </c>
      <c r="M912" t="s">
        <v>86</v>
      </c>
    </row>
    <row r="913" spans="1:13" ht="14.4" hidden="1" x14ac:dyDescent="0.3">
      <c r="A913" t="str">
        <f t="shared" si="57"/>
        <v>D</v>
      </c>
      <c r="C913">
        <f t="shared" si="58"/>
        <v>4999012.4460000014</v>
      </c>
      <c r="D913" s="14" t="s">
        <v>71</v>
      </c>
      <c r="E913" t="s">
        <v>72</v>
      </c>
      <c r="F913">
        <f t="shared" si="56"/>
        <v>1320600.0000000002</v>
      </c>
      <c r="G913">
        <v>31</v>
      </c>
      <c r="H913">
        <v>42.6</v>
      </c>
      <c r="I913" s="15">
        <v>44027</v>
      </c>
      <c r="J913" s="15" t="str">
        <f t="shared" si="59"/>
        <v>2020</v>
      </c>
      <c r="K913">
        <v>7</v>
      </c>
      <c r="L913" t="s">
        <v>80</v>
      </c>
      <c r="M913" t="s">
        <v>86</v>
      </c>
    </row>
    <row r="914" spans="1:13" ht="14.4" hidden="1" x14ac:dyDescent="0.3">
      <c r="A914" t="str">
        <f t="shared" si="57"/>
        <v>D</v>
      </c>
      <c r="C914">
        <f t="shared" si="58"/>
        <v>5351055.5760000013</v>
      </c>
      <c r="D914" s="14" t="s">
        <v>71</v>
      </c>
      <c r="E914" t="s">
        <v>72</v>
      </c>
      <c r="F914">
        <f t="shared" si="56"/>
        <v>1413600.0000000002</v>
      </c>
      <c r="G914">
        <v>31</v>
      </c>
      <c r="H914">
        <v>45.6</v>
      </c>
      <c r="I914" s="15">
        <v>44058</v>
      </c>
      <c r="J914" s="15" t="str">
        <f t="shared" si="59"/>
        <v>2020</v>
      </c>
      <c r="K914">
        <v>8</v>
      </c>
      <c r="L914" t="s">
        <v>81</v>
      </c>
      <c r="M914" t="s">
        <v>86</v>
      </c>
    </row>
    <row r="915" spans="1:13" ht="14.4" hidden="1" x14ac:dyDescent="0.3">
      <c r="A915" t="str">
        <f t="shared" si="57"/>
        <v>D</v>
      </c>
      <c r="C915">
        <f t="shared" si="58"/>
        <v>14763099</v>
      </c>
      <c r="D915" s="14" t="s">
        <v>71</v>
      </c>
      <c r="E915" t="s">
        <v>72</v>
      </c>
      <c r="F915">
        <f t="shared" si="56"/>
        <v>3900000</v>
      </c>
      <c r="G915">
        <v>30</v>
      </c>
      <c r="H915">
        <v>130</v>
      </c>
      <c r="I915" s="15">
        <v>44089</v>
      </c>
      <c r="J915" s="15" t="str">
        <f t="shared" si="59"/>
        <v>2020</v>
      </c>
      <c r="K915">
        <v>9</v>
      </c>
      <c r="L915" t="s">
        <v>82</v>
      </c>
      <c r="M915" t="s">
        <v>86</v>
      </c>
    </row>
    <row r="916" spans="1:13" ht="14.4" hidden="1" x14ac:dyDescent="0.3">
      <c r="A916" t="str">
        <f t="shared" si="57"/>
        <v>D</v>
      </c>
      <c r="C916">
        <f t="shared" si="58"/>
        <v>16534292.339000003</v>
      </c>
      <c r="D916" s="14" t="s">
        <v>71</v>
      </c>
      <c r="E916" t="s">
        <v>72</v>
      </c>
      <c r="F916">
        <f t="shared" si="56"/>
        <v>4367900.0000000009</v>
      </c>
      <c r="G916">
        <v>31</v>
      </c>
      <c r="H916">
        <v>140.9</v>
      </c>
      <c r="I916" s="15">
        <v>44119</v>
      </c>
      <c r="J916" s="15" t="str">
        <f t="shared" si="59"/>
        <v>2020</v>
      </c>
      <c r="K916">
        <v>10</v>
      </c>
      <c r="L916" t="s">
        <v>83</v>
      </c>
      <c r="M916" t="s">
        <v>86</v>
      </c>
    </row>
    <row r="917" spans="1:13" ht="14.4" hidden="1" x14ac:dyDescent="0.3">
      <c r="A917" t="str">
        <f t="shared" si="57"/>
        <v>D</v>
      </c>
      <c r="C917">
        <f t="shared" si="58"/>
        <v>25858135.710000001</v>
      </c>
      <c r="D917" s="14" t="s">
        <v>71</v>
      </c>
      <c r="E917" t="s">
        <v>72</v>
      </c>
      <c r="F917">
        <f t="shared" si="56"/>
        <v>6831000</v>
      </c>
      <c r="G917">
        <v>30</v>
      </c>
      <c r="H917">
        <v>227.7</v>
      </c>
      <c r="I917" s="15">
        <v>44150</v>
      </c>
      <c r="J917" s="15" t="str">
        <f t="shared" si="59"/>
        <v>2020</v>
      </c>
      <c r="K917">
        <v>11</v>
      </c>
      <c r="L917" t="s">
        <v>84</v>
      </c>
      <c r="M917" t="s">
        <v>86</v>
      </c>
    </row>
    <row r="918" spans="1:13" ht="14.4" hidden="1" x14ac:dyDescent="0.3">
      <c r="A918" t="str">
        <f t="shared" si="57"/>
        <v>D</v>
      </c>
      <c r="C918">
        <f t="shared" si="58"/>
        <v>62405512.178000003</v>
      </c>
      <c r="D918" s="14" t="s">
        <v>71</v>
      </c>
      <c r="E918" t="s">
        <v>72</v>
      </c>
      <c r="F918">
        <f t="shared" si="56"/>
        <v>16485800</v>
      </c>
      <c r="G918">
        <v>31</v>
      </c>
      <c r="H918">
        <v>531.79999999999995</v>
      </c>
      <c r="I918" s="15">
        <v>44180</v>
      </c>
      <c r="J918" s="15" t="str">
        <f t="shared" si="59"/>
        <v>2020</v>
      </c>
      <c r="K918">
        <v>12</v>
      </c>
      <c r="L918" t="s">
        <v>85</v>
      </c>
      <c r="M918" t="s">
        <v>86</v>
      </c>
    </row>
    <row r="919" spans="1:13" ht="14.4" hidden="1" x14ac:dyDescent="0.3">
      <c r="A919" t="str">
        <f t="shared" si="57"/>
        <v>D</v>
      </c>
      <c r="C919">
        <f t="shared" si="58"/>
        <v>65374409.241000019</v>
      </c>
      <c r="D919" s="14" t="s">
        <v>71</v>
      </c>
      <c r="E919" t="s">
        <v>72</v>
      </c>
      <c r="F919">
        <f t="shared" si="56"/>
        <v>17270100.000000004</v>
      </c>
      <c r="G919">
        <v>31</v>
      </c>
      <c r="H919">
        <v>557.1</v>
      </c>
      <c r="I919" s="15">
        <v>44211</v>
      </c>
      <c r="J919" s="15" t="str">
        <f t="shared" si="59"/>
        <v>2021</v>
      </c>
      <c r="K919">
        <v>1</v>
      </c>
      <c r="L919" t="s">
        <v>73</v>
      </c>
      <c r="M919" t="s">
        <v>86</v>
      </c>
    </row>
    <row r="920" spans="1:13" ht="14.4" hidden="1" x14ac:dyDescent="0.3">
      <c r="A920" t="str">
        <f t="shared" si="57"/>
        <v>D</v>
      </c>
      <c r="C920">
        <f t="shared" si="58"/>
        <v>63881064.996000014</v>
      </c>
      <c r="D920" s="14" t="s">
        <v>71</v>
      </c>
      <c r="E920" t="s">
        <v>72</v>
      </c>
      <c r="F920">
        <f t="shared" si="56"/>
        <v>16875600.000000004</v>
      </c>
      <c r="G920">
        <v>28</v>
      </c>
      <c r="H920">
        <v>602.70000000000005</v>
      </c>
      <c r="I920" s="15">
        <v>44242</v>
      </c>
      <c r="J920" s="15" t="str">
        <f t="shared" si="59"/>
        <v>2021</v>
      </c>
      <c r="K920">
        <v>2</v>
      </c>
      <c r="L920" t="s">
        <v>75</v>
      </c>
      <c r="M920" t="s">
        <v>86</v>
      </c>
    </row>
    <row r="921" spans="1:13" ht="14.4" hidden="1" x14ac:dyDescent="0.3">
      <c r="A921" t="str">
        <f t="shared" si="57"/>
        <v>D</v>
      </c>
      <c r="C921">
        <f t="shared" si="58"/>
        <v>44157943.273000009</v>
      </c>
      <c r="D921" s="14" t="s">
        <v>71</v>
      </c>
      <c r="E921" t="s">
        <v>72</v>
      </c>
      <c r="F921">
        <f t="shared" si="56"/>
        <v>11665300.000000002</v>
      </c>
      <c r="G921">
        <v>31</v>
      </c>
      <c r="H921">
        <v>376.3</v>
      </c>
      <c r="I921" s="15">
        <v>44270</v>
      </c>
      <c r="J921" s="15" t="str">
        <f t="shared" si="59"/>
        <v>2021</v>
      </c>
      <c r="K921">
        <v>3</v>
      </c>
      <c r="L921" t="s">
        <v>76</v>
      </c>
      <c r="M921" t="s">
        <v>86</v>
      </c>
    </row>
    <row r="922" spans="1:13" ht="14.4" hidden="1" x14ac:dyDescent="0.3">
      <c r="A922" t="str">
        <f t="shared" si="57"/>
        <v>D</v>
      </c>
      <c r="C922">
        <f t="shared" si="58"/>
        <v>15149210.82</v>
      </c>
      <c r="D922" s="14" t="s">
        <v>71</v>
      </c>
      <c r="E922" t="s">
        <v>72</v>
      </c>
      <c r="F922">
        <f t="shared" si="56"/>
        <v>4002000</v>
      </c>
      <c r="G922">
        <v>30</v>
      </c>
      <c r="H922">
        <v>133.4</v>
      </c>
      <c r="I922" s="15">
        <v>44301</v>
      </c>
      <c r="J922" s="15" t="str">
        <f t="shared" si="59"/>
        <v>2021</v>
      </c>
      <c r="K922">
        <v>4</v>
      </c>
      <c r="L922" t="s">
        <v>77</v>
      </c>
      <c r="M922" t="s">
        <v>86</v>
      </c>
    </row>
    <row r="923" spans="1:13" ht="14.4" hidden="1" x14ac:dyDescent="0.3">
      <c r="A923" t="str">
        <f t="shared" si="57"/>
        <v>D</v>
      </c>
      <c r="C923">
        <f t="shared" si="58"/>
        <v>11922527.336000001</v>
      </c>
      <c r="D923" s="14" t="s">
        <v>71</v>
      </c>
      <c r="E923" t="s">
        <v>72</v>
      </c>
      <c r="F923">
        <f t="shared" si="56"/>
        <v>3149600</v>
      </c>
      <c r="G923">
        <v>31</v>
      </c>
      <c r="H923">
        <v>101.6</v>
      </c>
      <c r="I923" s="15">
        <v>44331</v>
      </c>
      <c r="J923" s="15" t="str">
        <f t="shared" si="59"/>
        <v>2021</v>
      </c>
      <c r="K923">
        <v>5</v>
      </c>
      <c r="L923" t="s">
        <v>78</v>
      </c>
      <c r="M923" t="s">
        <v>86</v>
      </c>
    </row>
    <row r="924" spans="1:13" ht="14.4" hidden="1" x14ac:dyDescent="0.3">
      <c r="A924" t="str">
        <f t="shared" si="57"/>
        <v>CNG</v>
      </c>
      <c r="C924">
        <f t="shared" si="58"/>
        <v>27518037.995000001</v>
      </c>
      <c r="D924" s="14" t="s">
        <v>71</v>
      </c>
      <c r="E924" t="s">
        <v>72</v>
      </c>
      <c r="F924">
        <f t="shared" si="56"/>
        <v>7269500</v>
      </c>
      <c r="G924">
        <f>_xlfn.DAYS(I925,I924)</f>
        <v>31</v>
      </c>
      <c r="H924">
        <v>234.5</v>
      </c>
      <c r="I924" s="15">
        <v>30331</v>
      </c>
      <c r="J924" s="15" t="str">
        <f t="shared" si="59"/>
        <v>1983</v>
      </c>
      <c r="K924">
        <v>1</v>
      </c>
      <c r="L924" t="s">
        <v>73</v>
      </c>
      <c r="M924" t="s">
        <v>87</v>
      </c>
    </row>
    <row r="925" spans="1:13" ht="14.4" hidden="1" x14ac:dyDescent="0.3">
      <c r="A925" t="str">
        <f t="shared" si="57"/>
        <v>CNG</v>
      </c>
      <c r="C925">
        <f t="shared" si="58"/>
        <v>23190935.824000005</v>
      </c>
      <c r="D925" s="14" t="s">
        <v>71</v>
      </c>
      <c r="E925" t="s">
        <v>72</v>
      </c>
      <c r="F925">
        <f t="shared" si="56"/>
        <v>6126400.0000000009</v>
      </c>
      <c r="G925">
        <v>28</v>
      </c>
      <c r="H925">
        <v>218.8</v>
      </c>
      <c r="I925" s="15">
        <v>30362</v>
      </c>
      <c r="J925" s="15" t="str">
        <f t="shared" si="59"/>
        <v>1983</v>
      </c>
      <c r="K925">
        <v>2</v>
      </c>
      <c r="L925" t="s">
        <v>75</v>
      </c>
      <c r="M925" t="s">
        <v>87</v>
      </c>
    </row>
    <row r="926" spans="1:13" ht="14.4" hidden="1" x14ac:dyDescent="0.3">
      <c r="A926" t="str">
        <f t="shared" si="57"/>
        <v>CNG</v>
      </c>
      <c r="C926">
        <f t="shared" si="58"/>
        <v>25417513.985999998</v>
      </c>
      <c r="D926" s="14" t="s">
        <v>71</v>
      </c>
      <c r="E926" t="s">
        <v>72</v>
      </c>
      <c r="F926">
        <f t="shared" si="56"/>
        <v>6714599.9999999991</v>
      </c>
      <c r="G926">
        <v>31</v>
      </c>
      <c r="H926">
        <v>216.6</v>
      </c>
      <c r="I926" s="15">
        <v>30390</v>
      </c>
      <c r="J926" s="15" t="str">
        <f t="shared" si="59"/>
        <v>1983</v>
      </c>
      <c r="K926">
        <v>3</v>
      </c>
      <c r="L926" t="s">
        <v>76</v>
      </c>
      <c r="M926" t="s">
        <v>87</v>
      </c>
    </row>
    <row r="927" spans="1:13" ht="14.4" hidden="1" x14ac:dyDescent="0.3">
      <c r="A927" t="str">
        <f t="shared" si="57"/>
        <v>CNG</v>
      </c>
      <c r="C927">
        <f t="shared" si="58"/>
        <v>19078466.400000002</v>
      </c>
      <c r="D927" s="14" t="s">
        <v>71</v>
      </c>
      <c r="E927" t="s">
        <v>72</v>
      </c>
      <c r="F927">
        <f t="shared" si="56"/>
        <v>5040000</v>
      </c>
      <c r="G927">
        <v>30</v>
      </c>
      <c r="H927">
        <v>168</v>
      </c>
      <c r="I927" s="15">
        <v>30421</v>
      </c>
      <c r="J927" s="15" t="str">
        <f t="shared" si="59"/>
        <v>1983</v>
      </c>
      <c r="K927">
        <v>4</v>
      </c>
      <c r="L927" t="s">
        <v>77</v>
      </c>
      <c r="M927" t="s">
        <v>87</v>
      </c>
    </row>
    <row r="928" spans="1:13" ht="14.4" hidden="1" x14ac:dyDescent="0.3">
      <c r="A928" t="str">
        <f t="shared" si="57"/>
        <v>CNG</v>
      </c>
      <c r="C928">
        <f t="shared" si="58"/>
        <v>13647538.672999999</v>
      </c>
      <c r="D928" s="14" t="s">
        <v>71</v>
      </c>
      <c r="E928" t="s">
        <v>72</v>
      </c>
      <c r="F928">
        <f t="shared" si="56"/>
        <v>3605299.9999999995</v>
      </c>
      <c r="G928">
        <v>31</v>
      </c>
      <c r="H928">
        <v>116.3</v>
      </c>
      <c r="I928" s="15">
        <v>30451</v>
      </c>
      <c r="J928" s="15" t="str">
        <f t="shared" si="59"/>
        <v>1983</v>
      </c>
      <c r="K928">
        <v>5</v>
      </c>
      <c r="L928" t="s">
        <v>78</v>
      </c>
      <c r="M928" t="s">
        <v>87</v>
      </c>
    </row>
    <row r="929" spans="1:13" ht="14.4" hidden="1" x14ac:dyDescent="0.3">
      <c r="A929" t="str">
        <f t="shared" si="57"/>
        <v>CNG</v>
      </c>
      <c r="C929">
        <f t="shared" si="58"/>
        <v>11924041.5</v>
      </c>
      <c r="D929" s="14" t="s">
        <v>71</v>
      </c>
      <c r="E929" t="s">
        <v>72</v>
      </c>
      <c r="F929">
        <f t="shared" si="56"/>
        <v>3150000</v>
      </c>
      <c r="G929">
        <v>30</v>
      </c>
      <c r="H929">
        <v>105</v>
      </c>
      <c r="I929" s="15">
        <v>30482</v>
      </c>
      <c r="J929" s="15" t="str">
        <f t="shared" si="59"/>
        <v>1983</v>
      </c>
      <c r="K929">
        <v>6</v>
      </c>
      <c r="L929" t="s">
        <v>79</v>
      </c>
      <c r="M929" t="s">
        <v>87</v>
      </c>
    </row>
    <row r="930" spans="1:13" ht="14.4" hidden="1" x14ac:dyDescent="0.3">
      <c r="A930" t="str">
        <f t="shared" si="57"/>
        <v>CNG</v>
      </c>
      <c r="C930">
        <f t="shared" si="58"/>
        <v>11687831.916000001</v>
      </c>
      <c r="D930" s="14" t="s">
        <v>71</v>
      </c>
      <c r="E930" t="s">
        <v>72</v>
      </c>
      <c r="F930">
        <f t="shared" si="56"/>
        <v>3087600</v>
      </c>
      <c r="G930">
        <v>31</v>
      </c>
      <c r="H930">
        <v>99.6</v>
      </c>
      <c r="I930" s="15">
        <v>30512</v>
      </c>
      <c r="J930" s="15" t="str">
        <f t="shared" si="59"/>
        <v>1983</v>
      </c>
      <c r="K930">
        <v>7</v>
      </c>
      <c r="L930" t="s">
        <v>80</v>
      </c>
      <c r="M930" t="s">
        <v>87</v>
      </c>
    </row>
    <row r="931" spans="1:13" ht="14.4" hidden="1" x14ac:dyDescent="0.3">
      <c r="A931" t="str">
        <f t="shared" si="57"/>
        <v>CNG</v>
      </c>
      <c r="C931">
        <f t="shared" si="58"/>
        <v>12368448.634</v>
      </c>
      <c r="D931" s="14" t="s">
        <v>71</v>
      </c>
      <c r="E931" t="s">
        <v>72</v>
      </c>
      <c r="F931">
        <f t="shared" si="56"/>
        <v>3267400</v>
      </c>
      <c r="G931">
        <v>31</v>
      </c>
      <c r="H931">
        <v>105.4</v>
      </c>
      <c r="I931" s="15">
        <v>30543</v>
      </c>
      <c r="J931" s="15" t="str">
        <f t="shared" si="59"/>
        <v>1983</v>
      </c>
      <c r="K931">
        <v>8</v>
      </c>
      <c r="L931" t="s">
        <v>81</v>
      </c>
      <c r="M931" t="s">
        <v>87</v>
      </c>
    </row>
    <row r="932" spans="1:13" ht="14.4" hidden="1" x14ac:dyDescent="0.3">
      <c r="A932" t="str">
        <f t="shared" si="57"/>
        <v>CNG</v>
      </c>
      <c r="C932">
        <f t="shared" si="58"/>
        <v>17170619.760000002</v>
      </c>
      <c r="D932" s="14" t="s">
        <v>71</v>
      </c>
      <c r="E932" t="s">
        <v>72</v>
      </c>
      <c r="F932">
        <f t="shared" si="56"/>
        <v>4536000</v>
      </c>
      <c r="G932">
        <v>30</v>
      </c>
      <c r="H932">
        <v>151.19999999999999</v>
      </c>
      <c r="I932" s="15">
        <v>30574</v>
      </c>
      <c r="J932" s="15" t="str">
        <f t="shared" si="59"/>
        <v>1983</v>
      </c>
      <c r="K932">
        <v>9</v>
      </c>
      <c r="L932" t="s">
        <v>82</v>
      </c>
      <c r="M932" t="s">
        <v>87</v>
      </c>
    </row>
    <row r="933" spans="1:13" ht="14.4" hidden="1" x14ac:dyDescent="0.3">
      <c r="A933" t="str">
        <f t="shared" si="57"/>
        <v>CNG</v>
      </c>
      <c r="C933">
        <f t="shared" si="58"/>
        <v>19221554.898000002</v>
      </c>
      <c r="D933" s="14" t="s">
        <v>71</v>
      </c>
      <c r="E933" t="s">
        <v>72</v>
      </c>
      <c r="F933">
        <f t="shared" si="56"/>
        <v>5077800</v>
      </c>
      <c r="G933">
        <v>31</v>
      </c>
      <c r="H933">
        <v>163.80000000000001</v>
      </c>
      <c r="I933" s="15">
        <v>30604</v>
      </c>
      <c r="J933" s="15" t="str">
        <f t="shared" si="59"/>
        <v>1983</v>
      </c>
      <c r="K933">
        <v>10</v>
      </c>
      <c r="L933" t="s">
        <v>83</v>
      </c>
      <c r="M933" t="s">
        <v>87</v>
      </c>
    </row>
    <row r="934" spans="1:13" ht="14.4" hidden="1" x14ac:dyDescent="0.3">
      <c r="A934" t="str">
        <f t="shared" si="57"/>
        <v>CNG</v>
      </c>
      <c r="C934">
        <f t="shared" si="58"/>
        <v>19952896.109999999</v>
      </c>
      <c r="D934" s="14" t="s">
        <v>71</v>
      </c>
      <c r="E934" t="s">
        <v>72</v>
      </c>
      <c r="F934">
        <f t="shared" si="56"/>
        <v>5271000</v>
      </c>
      <c r="G934">
        <v>30</v>
      </c>
      <c r="H934">
        <v>175.7</v>
      </c>
      <c r="I934" s="15">
        <v>30635</v>
      </c>
      <c r="J934" s="15" t="str">
        <f t="shared" si="59"/>
        <v>1983</v>
      </c>
      <c r="K934">
        <v>11</v>
      </c>
      <c r="L934" t="s">
        <v>84</v>
      </c>
      <c r="M934" t="s">
        <v>87</v>
      </c>
    </row>
    <row r="935" spans="1:13" ht="14.4" hidden="1" x14ac:dyDescent="0.3">
      <c r="A935" t="str">
        <f t="shared" si="57"/>
        <v>CNG</v>
      </c>
      <c r="C935">
        <f t="shared" si="58"/>
        <v>25405779.215</v>
      </c>
      <c r="D935" s="14" t="s">
        <v>71</v>
      </c>
      <c r="E935" t="s">
        <v>72</v>
      </c>
      <c r="F935">
        <f t="shared" si="56"/>
        <v>6711500</v>
      </c>
      <c r="G935">
        <v>31</v>
      </c>
      <c r="H935">
        <v>216.5</v>
      </c>
      <c r="I935" s="15">
        <v>30665</v>
      </c>
      <c r="J935" s="15" t="str">
        <f t="shared" si="59"/>
        <v>1983</v>
      </c>
      <c r="K935">
        <v>12</v>
      </c>
      <c r="L935" t="s">
        <v>85</v>
      </c>
      <c r="M935" t="s">
        <v>87</v>
      </c>
    </row>
    <row r="936" spans="1:13" ht="14.4" hidden="1" x14ac:dyDescent="0.3">
      <c r="A936" t="str">
        <f t="shared" si="57"/>
        <v>CNG</v>
      </c>
      <c r="C936">
        <f t="shared" si="58"/>
        <v>35016556.664000005</v>
      </c>
      <c r="D936" s="14" t="s">
        <v>71</v>
      </c>
      <c r="E936" t="s">
        <v>72</v>
      </c>
      <c r="F936">
        <f t="shared" si="56"/>
        <v>9250400</v>
      </c>
      <c r="G936">
        <v>31</v>
      </c>
      <c r="H936">
        <v>298.39999999999998</v>
      </c>
      <c r="I936" s="15">
        <v>30696</v>
      </c>
      <c r="J936" s="15" t="str">
        <f t="shared" si="59"/>
        <v>1984</v>
      </c>
      <c r="K936">
        <v>1</v>
      </c>
      <c r="L936" t="s">
        <v>73</v>
      </c>
      <c r="M936" t="s">
        <v>87</v>
      </c>
    </row>
    <row r="937" spans="1:13" ht="14.4" hidden="1" x14ac:dyDescent="0.3">
      <c r="A937" t="str">
        <f t="shared" si="57"/>
        <v>CNG</v>
      </c>
      <c r="C937">
        <f t="shared" si="58"/>
        <v>22482307.072000004</v>
      </c>
      <c r="D937" s="14" t="s">
        <v>71</v>
      </c>
      <c r="E937" t="s">
        <v>72</v>
      </c>
      <c r="F937">
        <f t="shared" si="56"/>
        <v>5939200.0000000009</v>
      </c>
      <c r="G937">
        <v>29</v>
      </c>
      <c r="H937">
        <v>204.8</v>
      </c>
      <c r="I937" s="15">
        <v>30727</v>
      </c>
      <c r="J937" s="15" t="str">
        <f t="shared" si="59"/>
        <v>1984</v>
      </c>
      <c r="K937">
        <v>2</v>
      </c>
      <c r="L937" t="s">
        <v>75</v>
      </c>
      <c r="M937" t="s">
        <v>87</v>
      </c>
    </row>
    <row r="938" spans="1:13" ht="14.4" hidden="1" x14ac:dyDescent="0.3">
      <c r="A938" t="str">
        <f t="shared" si="57"/>
        <v>CNG</v>
      </c>
      <c r="C938">
        <f t="shared" si="58"/>
        <v>24631284.329000004</v>
      </c>
      <c r="D938" s="14" t="s">
        <v>71</v>
      </c>
      <c r="E938" t="s">
        <v>72</v>
      </c>
      <c r="F938">
        <f t="shared" si="56"/>
        <v>6506900.0000000009</v>
      </c>
      <c r="G938">
        <v>31</v>
      </c>
      <c r="H938">
        <v>209.9</v>
      </c>
      <c r="I938" s="15">
        <v>30756</v>
      </c>
      <c r="J938" s="15" t="str">
        <f t="shared" si="59"/>
        <v>1984</v>
      </c>
      <c r="K938">
        <v>3</v>
      </c>
      <c r="L938" t="s">
        <v>76</v>
      </c>
      <c r="M938" t="s">
        <v>87</v>
      </c>
    </row>
    <row r="939" spans="1:13" ht="14.4" hidden="1" x14ac:dyDescent="0.3">
      <c r="A939" t="str">
        <f t="shared" si="57"/>
        <v>CNG</v>
      </c>
      <c r="C939">
        <f t="shared" si="58"/>
        <v>20759188.440000001</v>
      </c>
      <c r="D939" s="14" t="s">
        <v>71</v>
      </c>
      <c r="E939" t="s">
        <v>72</v>
      </c>
      <c r="F939">
        <f t="shared" si="56"/>
        <v>5484000</v>
      </c>
      <c r="G939">
        <v>30</v>
      </c>
      <c r="H939">
        <v>182.8</v>
      </c>
      <c r="I939" s="15">
        <v>30787</v>
      </c>
      <c r="J939" s="15" t="str">
        <f t="shared" si="59"/>
        <v>1984</v>
      </c>
      <c r="K939">
        <v>4</v>
      </c>
      <c r="L939" t="s">
        <v>77</v>
      </c>
      <c r="M939" t="s">
        <v>87</v>
      </c>
    </row>
    <row r="940" spans="1:13" ht="14.4" hidden="1" x14ac:dyDescent="0.3">
      <c r="A940" t="str">
        <f t="shared" si="57"/>
        <v>CNG</v>
      </c>
      <c r="C940">
        <f t="shared" si="58"/>
        <v>15384284.781000001</v>
      </c>
      <c r="D940" s="14" t="s">
        <v>71</v>
      </c>
      <c r="E940" t="s">
        <v>72</v>
      </c>
      <c r="F940">
        <f t="shared" si="56"/>
        <v>4064100</v>
      </c>
      <c r="G940">
        <v>31</v>
      </c>
      <c r="H940">
        <v>131.1</v>
      </c>
      <c r="I940" s="15">
        <v>30817</v>
      </c>
      <c r="J940" s="15" t="str">
        <f t="shared" si="59"/>
        <v>1984</v>
      </c>
      <c r="K940">
        <v>5</v>
      </c>
      <c r="L940" t="s">
        <v>78</v>
      </c>
      <c r="M940" t="s">
        <v>87</v>
      </c>
    </row>
    <row r="941" spans="1:13" ht="14.4" hidden="1" x14ac:dyDescent="0.3">
      <c r="A941" t="str">
        <f t="shared" si="57"/>
        <v>CNG</v>
      </c>
      <c r="C941">
        <f t="shared" si="58"/>
        <v>13354926.48</v>
      </c>
      <c r="D941" s="14" t="s">
        <v>71</v>
      </c>
      <c r="E941" t="s">
        <v>72</v>
      </c>
      <c r="F941">
        <f t="shared" si="56"/>
        <v>3528000</v>
      </c>
      <c r="G941">
        <v>30</v>
      </c>
      <c r="H941">
        <v>117.6</v>
      </c>
      <c r="I941" s="15">
        <v>30848</v>
      </c>
      <c r="J941" s="15" t="str">
        <f t="shared" si="59"/>
        <v>1984</v>
      </c>
      <c r="K941">
        <v>6</v>
      </c>
      <c r="L941" t="s">
        <v>79</v>
      </c>
      <c r="M941" t="s">
        <v>87</v>
      </c>
    </row>
    <row r="942" spans="1:13" ht="14.4" hidden="1" x14ac:dyDescent="0.3">
      <c r="A942" t="str">
        <f t="shared" si="57"/>
        <v>CNG</v>
      </c>
      <c r="C942">
        <f t="shared" si="58"/>
        <v>12180692.297999999</v>
      </c>
      <c r="D942" s="14" t="s">
        <v>71</v>
      </c>
      <c r="E942" t="s">
        <v>72</v>
      </c>
      <c r="F942">
        <f t="shared" si="56"/>
        <v>3217799.9999999995</v>
      </c>
      <c r="G942">
        <v>31</v>
      </c>
      <c r="H942">
        <v>103.8</v>
      </c>
      <c r="I942" s="15">
        <v>30878</v>
      </c>
      <c r="J942" s="15" t="str">
        <f t="shared" si="59"/>
        <v>1984</v>
      </c>
      <c r="K942">
        <v>7</v>
      </c>
      <c r="L942" t="s">
        <v>80</v>
      </c>
      <c r="M942" t="s">
        <v>87</v>
      </c>
    </row>
    <row r="943" spans="1:13" ht="14.4" hidden="1" x14ac:dyDescent="0.3">
      <c r="A943" t="str">
        <f t="shared" si="57"/>
        <v>CNG</v>
      </c>
      <c r="C943">
        <f t="shared" si="58"/>
        <v>15090915.506000001</v>
      </c>
      <c r="D943" s="14" t="s">
        <v>71</v>
      </c>
      <c r="E943" t="s">
        <v>72</v>
      </c>
      <c r="F943">
        <f t="shared" si="56"/>
        <v>3986600</v>
      </c>
      <c r="G943">
        <v>31</v>
      </c>
      <c r="H943">
        <v>128.6</v>
      </c>
      <c r="I943" s="15">
        <v>30909</v>
      </c>
      <c r="J943" s="15" t="str">
        <f t="shared" si="59"/>
        <v>1984</v>
      </c>
      <c r="K943">
        <v>8</v>
      </c>
      <c r="L943" t="s">
        <v>81</v>
      </c>
      <c r="M943" t="s">
        <v>87</v>
      </c>
    </row>
    <row r="944" spans="1:13" ht="14.4" hidden="1" x14ac:dyDescent="0.3">
      <c r="A944" t="str">
        <f t="shared" si="57"/>
        <v>CNG</v>
      </c>
      <c r="C944">
        <f t="shared" si="58"/>
        <v>20736475.98</v>
      </c>
      <c r="D944" s="14" t="s">
        <v>71</v>
      </c>
      <c r="E944" t="s">
        <v>72</v>
      </c>
      <c r="F944">
        <f t="shared" si="56"/>
        <v>5478000</v>
      </c>
      <c r="G944">
        <v>30</v>
      </c>
      <c r="H944">
        <v>182.6</v>
      </c>
      <c r="I944" s="15">
        <v>30940</v>
      </c>
      <c r="J944" s="15" t="str">
        <f t="shared" si="59"/>
        <v>1984</v>
      </c>
      <c r="K944">
        <v>9</v>
      </c>
      <c r="L944" t="s">
        <v>82</v>
      </c>
      <c r="M944" t="s">
        <v>87</v>
      </c>
    </row>
    <row r="945" spans="1:13" ht="14.4" hidden="1" x14ac:dyDescent="0.3">
      <c r="A945" t="str">
        <f t="shared" si="57"/>
        <v>CNG</v>
      </c>
      <c r="C945">
        <f t="shared" si="58"/>
        <v>25875170.055</v>
      </c>
      <c r="D945" s="14" t="s">
        <v>71</v>
      </c>
      <c r="E945" t="s">
        <v>72</v>
      </c>
      <c r="F945">
        <f t="shared" si="56"/>
        <v>6835500</v>
      </c>
      <c r="G945">
        <v>31</v>
      </c>
      <c r="H945">
        <v>220.5</v>
      </c>
      <c r="I945" s="15">
        <v>30970</v>
      </c>
      <c r="J945" s="15" t="str">
        <f t="shared" si="59"/>
        <v>1984</v>
      </c>
      <c r="K945">
        <v>10</v>
      </c>
      <c r="L945" t="s">
        <v>83</v>
      </c>
      <c r="M945" t="s">
        <v>87</v>
      </c>
    </row>
    <row r="946" spans="1:13" ht="14.4" hidden="1" x14ac:dyDescent="0.3">
      <c r="A946" t="str">
        <f t="shared" si="57"/>
        <v>CNG</v>
      </c>
      <c r="C946">
        <f t="shared" si="58"/>
        <v>24188769.900000002</v>
      </c>
      <c r="D946" s="14" t="s">
        <v>71</v>
      </c>
      <c r="E946" t="s">
        <v>72</v>
      </c>
      <c r="F946">
        <f t="shared" si="56"/>
        <v>6390000</v>
      </c>
      <c r="G946">
        <v>30</v>
      </c>
      <c r="H946">
        <v>213</v>
      </c>
      <c r="I946" s="15">
        <v>31001</v>
      </c>
      <c r="J946" s="15" t="str">
        <f t="shared" si="59"/>
        <v>1984</v>
      </c>
      <c r="K946">
        <v>11</v>
      </c>
      <c r="L946" t="s">
        <v>84</v>
      </c>
      <c r="M946" t="s">
        <v>87</v>
      </c>
    </row>
    <row r="947" spans="1:13" ht="14.4" hidden="1" x14ac:dyDescent="0.3">
      <c r="A947" t="str">
        <f t="shared" si="57"/>
        <v>CNG</v>
      </c>
      <c r="C947">
        <f t="shared" si="58"/>
        <v>26461908.605</v>
      </c>
      <c r="D947" s="14" t="s">
        <v>71</v>
      </c>
      <c r="E947" t="s">
        <v>72</v>
      </c>
      <c r="F947">
        <f t="shared" si="56"/>
        <v>6990500</v>
      </c>
      <c r="G947">
        <v>31</v>
      </c>
      <c r="H947">
        <v>225.5</v>
      </c>
      <c r="I947" s="15">
        <v>31031</v>
      </c>
      <c r="J947" s="15" t="str">
        <f t="shared" si="59"/>
        <v>1984</v>
      </c>
      <c r="K947">
        <v>12</v>
      </c>
      <c r="L947" t="s">
        <v>85</v>
      </c>
      <c r="M947" t="s">
        <v>87</v>
      </c>
    </row>
    <row r="948" spans="1:13" ht="14.4" hidden="1" x14ac:dyDescent="0.3">
      <c r="A948" t="str">
        <f t="shared" si="57"/>
        <v>CNG</v>
      </c>
      <c r="C948">
        <f t="shared" si="58"/>
        <v>39100256.971999995</v>
      </c>
      <c r="D948" s="14" t="s">
        <v>71</v>
      </c>
      <c r="E948" t="s">
        <v>72</v>
      </c>
      <c r="F948">
        <f t="shared" si="56"/>
        <v>10329199.999999998</v>
      </c>
      <c r="G948">
        <v>31</v>
      </c>
      <c r="H948">
        <v>333.2</v>
      </c>
      <c r="I948" s="15">
        <v>31062</v>
      </c>
      <c r="J948" s="15" t="str">
        <f t="shared" si="59"/>
        <v>1985</v>
      </c>
      <c r="K948">
        <v>1</v>
      </c>
      <c r="L948" t="s">
        <v>73</v>
      </c>
      <c r="M948" t="s">
        <v>87</v>
      </c>
    </row>
    <row r="949" spans="1:13" ht="14.4" hidden="1" x14ac:dyDescent="0.3">
      <c r="A949" t="str">
        <f t="shared" si="57"/>
        <v>CNG</v>
      </c>
      <c r="C949">
        <f t="shared" si="58"/>
        <v>36450469.971999995</v>
      </c>
      <c r="D949" s="14" t="s">
        <v>71</v>
      </c>
      <c r="E949" t="s">
        <v>72</v>
      </c>
      <c r="F949">
        <f t="shared" si="56"/>
        <v>9629199.9999999981</v>
      </c>
      <c r="G949">
        <v>28</v>
      </c>
      <c r="H949">
        <v>343.9</v>
      </c>
      <c r="I949" s="15">
        <v>31093</v>
      </c>
      <c r="J949" s="15" t="str">
        <f t="shared" si="59"/>
        <v>1985</v>
      </c>
      <c r="K949">
        <v>2</v>
      </c>
      <c r="L949" t="s">
        <v>75</v>
      </c>
      <c r="M949" t="s">
        <v>87</v>
      </c>
    </row>
    <row r="950" spans="1:13" ht="14.4" hidden="1" x14ac:dyDescent="0.3">
      <c r="A950" t="str">
        <f t="shared" si="57"/>
        <v>CNG</v>
      </c>
      <c r="C950">
        <f t="shared" si="58"/>
        <v>28116511.315999996</v>
      </c>
      <c r="D950" s="14" t="s">
        <v>71</v>
      </c>
      <c r="E950" t="s">
        <v>72</v>
      </c>
      <c r="F950">
        <f t="shared" si="56"/>
        <v>7427599.9999999991</v>
      </c>
      <c r="G950">
        <v>31</v>
      </c>
      <c r="H950">
        <v>239.6</v>
      </c>
      <c r="I950" s="15">
        <v>31121</v>
      </c>
      <c r="J950" s="15" t="str">
        <f t="shared" si="59"/>
        <v>1985</v>
      </c>
      <c r="K950">
        <v>3</v>
      </c>
      <c r="L950" t="s">
        <v>76</v>
      </c>
      <c r="M950" t="s">
        <v>87</v>
      </c>
    </row>
    <row r="951" spans="1:13" ht="14.4" hidden="1" x14ac:dyDescent="0.3">
      <c r="A951" t="str">
        <f t="shared" si="57"/>
        <v>CNG</v>
      </c>
      <c r="C951">
        <f t="shared" si="58"/>
        <v>20202733.170000002</v>
      </c>
      <c r="D951" s="14" t="s">
        <v>71</v>
      </c>
      <c r="E951" t="s">
        <v>72</v>
      </c>
      <c r="F951">
        <f t="shared" si="56"/>
        <v>5337000</v>
      </c>
      <c r="G951">
        <v>30</v>
      </c>
      <c r="H951">
        <v>177.9</v>
      </c>
      <c r="I951" s="15">
        <v>31152</v>
      </c>
      <c r="J951" s="15" t="str">
        <f t="shared" si="59"/>
        <v>1985</v>
      </c>
      <c r="K951">
        <v>4</v>
      </c>
      <c r="L951" t="s">
        <v>77</v>
      </c>
      <c r="M951" t="s">
        <v>87</v>
      </c>
    </row>
    <row r="952" spans="1:13" ht="14.4" hidden="1" x14ac:dyDescent="0.3">
      <c r="A952" t="str">
        <f t="shared" si="57"/>
        <v>CNG</v>
      </c>
      <c r="C952">
        <f t="shared" si="58"/>
        <v>19057268.104000006</v>
      </c>
      <c r="D952" s="14" t="s">
        <v>71</v>
      </c>
      <c r="E952" t="s">
        <v>72</v>
      </c>
      <c r="F952">
        <f t="shared" si="56"/>
        <v>5034400.0000000009</v>
      </c>
      <c r="G952">
        <v>31</v>
      </c>
      <c r="H952">
        <v>162.4</v>
      </c>
      <c r="I952" s="15">
        <v>31182</v>
      </c>
      <c r="J952" s="15" t="str">
        <f t="shared" si="59"/>
        <v>1985</v>
      </c>
      <c r="K952">
        <v>5</v>
      </c>
      <c r="L952" t="s">
        <v>78</v>
      </c>
      <c r="M952" t="s">
        <v>87</v>
      </c>
    </row>
    <row r="953" spans="1:13" ht="14.4" hidden="1" x14ac:dyDescent="0.3">
      <c r="A953" t="str">
        <f t="shared" si="57"/>
        <v>CNG</v>
      </c>
      <c r="C953">
        <f t="shared" si="58"/>
        <v>10231963.23</v>
      </c>
      <c r="D953" s="14" t="s">
        <v>71</v>
      </c>
      <c r="E953" t="s">
        <v>72</v>
      </c>
      <c r="F953">
        <f t="shared" si="56"/>
        <v>2703000</v>
      </c>
      <c r="G953">
        <v>30</v>
      </c>
      <c r="H953">
        <v>90.1</v>
      </c>
      <c r="I953" s="15">
        <v>31213</v>
      </c>
      <c r="J953" s="15" t="str">
        <f t="shared" si="59"/>
        <v>1985</v>
      </c>
      <c r="K953">
        <v>6</v>
      </c>
      <c r="L953" t="s">
        <v>79</v>
      </c>
      <c r="M953" t="s">
        <v>87</v>
      </c>
    </row>
    <row r="954" spans="1:13" ht="14.4" hidden="1" x14ac:dyDescent="0.3">
      <c r="A954" t="str">
        <f t="shared" si="57"/>
        <v>CNG</v>
      </c>
      <c r="C954">
        <f t="shared" si="58"/>
        <v>10960276.114</v>
      </c>
      <c r="D954" s="14" t="s">
        <v>71</v>
      </c>
      <c r="E954" t="s">
        <v>72</v>
      </c>
      <c r="F954">
        <f t="shared" si="56"/>
        <v>2895400</v>
      </c>
      <c r="G954">
        <v>31</v>
      </c>
      <c r="H954">
        <v>93.4</v>
      </c>
      <c r="I954" s="15">
        <v>31243</v>
      </c>
      <c r="J954" s="15" t="str">
        <f t="shared" si="59"/>
        <v>1985</v>
      </c>
      <c r="K954">
        <v>7</v>
      </c>
      <c r="L954" t="s">
        <v>80</v>
      </c>
      <c r="M954" t="s">
        <v>87</v>
      </c>
    </row>
    <row r="955" spans="1:13" ht="14.4" hidden="1" x14ac:dyDescent="0.3">
      <c r="A955" t="str">
        <f t="shared" si="57"/>
        <v>CNG</v>
      </c>
      <c r="C955">
        <f t="shared" si="58"/>
        <v>12309774.779000001</v>
      </c>
      <c r="D955" s="14" t="s">
        <v>71</v>
      </c>
      <c r="E955" t="s">
        <v>72</v>
      </c>
      <c r="F955">
        <f t="shared" ref="F955:F1018" si="60">G955*H955*1000</f>
        <v>3251900</v>
      </c>
      <c r="G955">
        <v>31</v>
      </c>
      <c r="H955">
        <v>104.9</v>
      </c>
      <c r="I955" s="15">
        <v>31274</v>
      </c>
      <c r="J955" s="15" t="str">
        <f t="shared" si="59"/>
        <v>1985</v>
      </c>
      <c r="K955">
        <v>8</v>
      </c>
      <c r="L955" t="s">
        <v>81</v>
      </c>
      <c r="M955" t="s">
        <v>87</v>
      </c>
    </row>
    <row r="956" spans="1:13" ht="14.4" hidden="1" x14ac:dyDescent="0.3">
      <c r="A956" t="str">
        <f t="shared" si="57"/>
        <v>CNG</v>
      </c>
      <c r="C956">
        <f t="shared" si="58"/>
        <v>16557383.34</v>
      </c>
      <c r="D956" s="14" t="s">
        <v>71</v>
      </c>
      <c r="E956" t="s">
        <v>72</v>
      </c>
      <c r="F956">
        <f t="shared" si="60"/>
        <v>4374000</v>
      </c>
      <c r="G956">
        <v>30</v>
      </c>
      <c r="H956">
        <v>145.80000000000001</v>
      </c>
      <c r="I956" s="15">
        <v>31305</v>
      </c>
      <c r="J956" s="15" t="str">
        <f t="shared" si="59"/>
        <v>1985</v>
      </c>
      <c r="K956">
        <v>9</v>
      </c>
      <c r="L956" t="s">
        <v>82</v>
      </c>
      <c r="M956" t="s">
        <v>87</v>
      </c>
    </row>
    <row r="957" spans="1:13" ht="14.4" hidden="1" x14ac:dyDescent="0.3">
      <c r="A957" t="str">
        <f t="shared" si="57"/>
        <v>CNG</v>
      </c>
      <c r="C957">
        <f t="shared" si="58"/>
        <v>18517468.638</v>
      </c>
      <c r="D957" s="14" t="s">
        <v>71</v>
      </c>
      <c r="E957" t="s">
        <v>72</v>
      </c>
      <c r="F957">
        <f t="shared" si="60"/>
        <v>4891800</v>
      </c>
      <c r="G957">
        <v>31</v>
      </c>
      <c r="H957">
        <v>157.80000000000001</v>
      </c>
      <c r="I957" s="15">
        <v>31335</v>
      </c>
      <c r="J957" s="15" t="str">
        <f t="shared" si="59"/>
        <v>1985</v>
      </c>
      <c r="K957">
        <v>10</v>
      </c>
      <c r="L957" t="s">
        <v>83</v>
      </c>
      <c r="M957" t="s">
        <v>87</v>
      </c>
    </row>
    <row r="958" spans="1:13" ht="14.4" hidden="1" x14ac:dyDescent="0.3">
      <c r="A958" t="str">
        <f t="shared" si="57"/>
        <v>CNG</v>
      </c>
      <c r="C958">
        <f t="shared" si="58"/>
        <v>20668338.600000001</v>
      </c>
      <c r="D958" s="14" t="s">
        <v>71</v>
      </c>
      <c r="E958" t="s">
        <v>72</v>
      </c>
      <c r="F958">
        <f t="shared" si="60"/>
        <v>5460000</v>
      </c>
      <c r="G958">
        <v>30</v>
      </c>
      <c r="H958">
        <v>182</v>
      </c>
      <c r="I958" s="15">
        <v>31366</v>
      </c>
      <c r="J958" s="15" t="str">
        <f t="shared" si="59"/>
        <v>1985</v>
      </c>
      <c r="K958">
        <v>11</v>
      </c>
      <c r="L958" t="s">
        <v>84</v>
      </c>
      <c r="M958" t="s">
        <v>87</v>
      </c>
    </row>
    <row r="959" spans="1:13" ht="14.4" hidden="1" x14ac:dyDescent="0.3">
      <c r="A959" t="str">
        <f t="shared" si="57"/>
        <v>CNG</v>
      </c>
      <c r="C959">
        <f t="shared" si="58"/>
        <v>29278253.645</v>
      </c>
      <c r="D959" s="14" t="s">
        <v>71</v>
      </c>
      <c r="E959" t="s">
        <v>72</v>
      </c>
      <c r="F959">
        <f t="shared" si="60"/>
        <v>7734500</v>
      </c>
      <c r="G959">
        <v>31</v>
      </c>
      <c r="H959">
        <v>249.5</v>
      </c>
      <c r="I959" s="15">
        <v>31396</v>
      </c>
      <c r="J959" s="15" t="str">
        <f t="shared" si="59"/>
        <v>1985</v>
      </c>
      <c r="K959">
        <v>12</v>
      </c>
      <c r="L959" t="s">
        <v>85</v>
      </c>
      <c r="M959" t="s">
        <v>87</v>
      </c>
    </row>
    <row r="960" spans="1:13" ht="14.4" hidden="1" x14ac:dyDescent="0.3">
      <c r="A960" t="str">
        <f t="shared" si="57"/>
        <v>CNG</v>
      </c>
      <c r="C960">
        <f t="shared" si="58"/>
        <v>30909386.814000003</v>
      </c>
      <c r="D960" s="14" t="s">
        <v>71</v>
      </c>
      <c r="E960" t="s">
        <v>72</v>
      </c>
      <c r="F960">
        <f t="shared" si="60"/>
        <v>8165400</v>
      </c>
      <c r="G960">
        <v>31</v>
      </c>
      <c r="H960">
        <v>263.39999999999998</v>
      </c>
      <c r="I960" s="15">
        <v>31427</v>
      </c>
      <c r="J960" s="15" t="str">
        <f t="shared" si="59"/>
        <v>1986</v>
      </c>
      <c r="K960">
        <v>1</v>
      </c>
      <c r="L960" t="s">
        <v>73</v>
      </c>
      <c r="M960" t="s">
        <v>87</v>
      </c>
    </row>
    <row r="961" spans="1:13" ht="14.4" hidden="1" x14ac:dyDescent="0.3">
      <c r="A961" t="str">
        <f t="shared" si="57"/>
        <v>CNG</v>
      </c>
      <c r="C961">
        <f t="shared" si="58"/>
        <v>27144418.028000005</v>
      </c>
      <c r="D961" s="14" t="s">
        <v>71</v>
      </c>
      <c r="E961" t="s">
        <v>72</v>
      </c>
      <c r="F961">
        <f t="shared" si="60"/>
        <v>7170800.0000000009</v>
      </c>
      <c r="G961">
        <v>28</v>
      </c>
      <c r="H961">
        <v>256.10000000000002</v>
      </c>
      <c r="I961" s="15">
        <v>31458</v>
      </c>
      <c r="J961" s="15" t="str">
        <f t="shared" si="59"/>
        <v>1986</v>
      </c>
      <c r="K961">
        <v>2</v>
      </c>
      <c r="L961" t="s">
        <v>75</v>
      </c>
      <c r="M961" t="s">
        <v>87</v>
      </c>
    </row>
    <row r="962" spans="1:13" ht="14.4" hidden="1" x14ac:dyDescent="0.3">
      <c r="A962" t="str">
        <f t="shared" ref="A962:A1025" si="61">IF(M962="GASOLINE","G",IF(M962="PROPANE","CNG",IF(M962="DIESEL","D", "OUTRO")))</f>
        <v>CNG</v>
      </c>
      <c r="C962">
        <f t="shared" ref="C962:C1025" si="62">3.78541*F962</f>
        <v>23305255.205999997</v>
      </c>
      <c r="D962" s="14" t="s">
        <v>71</v>
      </c>
      <c r="E962" t="s">
        <v>72</v>
      </c>
      <c r="F962">
        <f t="shared" si="60"/>
        <v>6156599.9999999991</v>
      </c>
      <c r="G962">
        <v>31</v>
      </c>
      <c r="H962">
        <v>198.6</v>
      </c>
      <c r="I962" s="15">
        <v>31486</v>
      </c>
      <c r="J962" s="15" t="str">
        <f t="shared" ref="J962:J1025" si="63">TEXT(I962,"aaaa")</f>
        <v>1986</v>
      </c>
      <c r="K962">
        <v>3</v>
      </c>
      <c r="L962" t="s">
        <v>76</v>
      </c>
      <c r="M962" t="s">
        <v>87</v>
      </c>
    </row>
    <row r="963" spans="1:13" ht="14.4" hidden="1" x14ac:dyDescent="0.3">
      <c r="A963" t="str">
        <f t="shared" si="61"/>
        <v>CNG</v>
      </c>
      <c r="C963">
        <f t="shared" si="62"/>
        <v>16125846.600000001</v>
      </c>
      <c r="D963" s="14" t="s">
        <v>71</v>
      </c>
      <c r="E963" t="s">
        <v>72</v>
      </c>
      <c r="F963">
        <f t="shared" si="60"/>
        <v>4260000</v>
      </c>
      <c r="G963">
        <v>30</v>
      </c>
      <c r="H963">
        <v>142</v>
      </c>
      <c r="I963" s="15">
        <v>31517</v>
      </c>
      <c r="J963" s="15" t="str">
        <f t="shared" si="63"/>
        <v>1986</v>
      </c>
      <c r="K963">
        <v>4</v>
      </c>
      <c r="L963" t="s">
        <v>77</v>
      </c>
      <c r="M963" t="s">
        <v>87</v>
      </c>
    </row>
    <row r="964" spans="1:13" ht="14.4" hidden="1" x14ac:dyDescent="0.3">
      <c r="A964" t="str">
        <f t="shared" si="61"/>
        <v>CNG</v>
      </c>
      <c r="C964">
        <f t="shared" si="62"/>
        <v>12403652.947000002</v>
      </c>
      <c r="D964" s="14" t="s">
        <v>71</v>
      </c>
      <c r="E964" t="s">
        <v>72</v>
      </c>
      <c r="F964">
        <f t="shared" si="60"/>
        <v>3276700.0000000005</v>
      </c>
      <c r="G964">
        <v>31</v>
      </c>
      <c r="H964">
        <v>105.7</v>
      </c>
      <c r="I964" s="15">
        <v>31547</v>
      </c>
      <c r="J964" s="15" t="str">
        <f t="shared" si="63"/>
        <v>1986</v>
      </c>
      <c r="K964">
        <v>5</v>
      </c>
      <c r="L964" t="s">
        <v>78</v>
      </c>
      <c r="M964" t="s">
        <v>87</v>
      </c>
    </row>
    <row r="965" spans="1:13" ht="14.4" hidden="1" x14ac:dyDescent="0.3">
      <c r="A965" t="str">
        <f t="shared" si="61"/>
        <v>CNG</v>
      </c>
      <c r="C965">
        <f t="shared" si="62"/>
        <v>10425019.140000001</v>
      </c>
      <c r="D965" s="14" t="s">
        <v>71</v>
      </c>
      <c r="E965" t="s">
        <v>72</v>
      </c>
      <c r="F965">
        <f t="shared" si="60"/>
        <v>2754000</v>
      </c>
      <c r="G965">
        <v>30</v>
      </c>
      <c r="H965">
        <v>91.8</v>
      </c>
      <c r="I965" s="15">
        <v>31578</v>
      </c>
      <c r="J965" s="15" t="str">
        <f t="shared" si="63"/>
        <v>1986</v>
      </c>
      <c r="K965">
        <v>6</v>
      </c>
      <c r="L965" t="s">
        <v>79</v>
      </c>
      <c r="M965" t="s">
        <v>87</v>
      </c>
    </row>
    <row r="966" spans="1:13" ht="14.4" hidden="1" x14ac:dyDescent="0.3">
      <c r="A966" t="str">
        <f t="shared" si="61"/>
        <v>CNG</v>
      </c>
      <c r="C966">
        <f t="shared" si="62"/>
        <v>9141386.6090000011</v>
      </c>
      <c r="D966" s="14" t="s">
        <v>71</v>
      </c>
      <c r="E966" t="s">
        <v>72</v>
      </c>
      <c r="F966">
        <f t="shared" si="60"/>
        <v>2414900</v>
      </c>
      <c r="G966">
        <v>31</v>
      </c>
      <c r="H966">
        <v>77.900000000000006</v>
      </c>
      <c r="I966" s="15">
        <v>31608</v>
      </c>
      <c r="J966" s="15" t="str">
        <f t="shared" si="63"/>
        <v>1986</v>
      </c>
      <c r="K966">
        <v>7</v>
      </c>
      <c r="L966" t="s">
        <v>80</v>
      </c>
      <c r="M966" t="s">
        <v>87</v>
      </c>
    </row>
    <row r="967" spans="1:13" ht="14.4" hidden="1" x14ac:dyDescent="0.3">
      <c r="A967" t="str">
        <f t="shared" si="61"/>
        <v>CNG</v>
      </c>
      <c r="C967">
        <f t="shared" si="62"/>
        <v>9833738.0979999993</v>
      </c>
      <c r="D967" s="14" t="s">
        <v>71</v>
      </c>
      <c r="E967" t="s">
        <v>72</v>
      </c>
      <c r="F967">
        <f t="shared" si="60"/>
        <v>2597799.9999999995</v>
      </c>
      <c r="G967">
        <v>31</v>
      </c>
      <c r="H967">
        <v>83.8</v>
      </c>
      <c r="I967" s="15">
        <v>31639</v>
      </c>
      <c r="J967" s="15" t="str">
        <f t="shared" si="63"/>
        <v>1986</v>
      </c>
      <c r="K967">
        <v>8</v>
      </c>
      <c r="L967" t="s">
        <v>81</v>
      </c>
      <c r="M967" t="s">
        <v>87</v>
      </c>
    </row>
    <row r="968" spans="1:13" ht="14.4" hidden="1" x14ac:dyDescent="0.3">
      <c r="A968" t="str">
        <f t="shared" si="61"/>
        <v>CNG</v>
      </c>
      <c r="C968">
        <f t="shared" si="62"/>
        <v>13729682.07</v>
      </c>
      <c r="D968" s="14" t="s">
        <v>71</v>
      </c>
      <c r="E968" t="s">
        <v>72</v>
      </c>
      <c r="F968">
        <f t="shared" si="60"/>
        <v>3627000</v>
      </c>
      <c r="G968">
        <v>30</v>
      </c>
      <c r="H968">
        <v>120.9</v>
      </c>
      <c r="I968" s="15">
        <v>31670</v>
      </c>
      <c r="J968" s="15" t="str">
        <f t="shared" si="63"/>
        <v>1986</v>
      </c>
      <c r="K968">
        <v>9</v>
      </c>
      <c r="L968" t="s">
        <v>82</v>
      </c>
      <c r="M968" t="s">
        <v>87</v>
      </c>
    </row>
    <row r="969" spans="1:13" ht="14.4" hidden="1" x14ac:dyDescent="0.3">
      <c r="A969" t="str">
        <f t="shared" si="61"/>
        <v>CNG</v>
      </c>
      <c r="C969">
        <f t="shared" si="62"/>
        <v>16592966.194000004</v>
      </c>
      <c r="D969" s="14" t="s">
        <v>71</v>
      </c>
      <c r="E969" t="s">
        <v>72</v>
      </c>
      <c r="F969">
        <f t="shared" si="60"/>
        <v>4383400.0000000009</v>
      </c>
      <c r="G969">
        <v>31</v>
      </c>
      <c r="H969">
        <v>141.4</v>
      </c>
      <c r="I969" s="15">
        <v>31700</v>
      </c>
      <c r="J969" s="15" t="str">
        <f t="shared" si="63"/>
        <v>1986</v>
      </c>
      <c r="K969">
        <v>10</v>
      </c>
      <c r="L969" t="s">
        <v>83</v>
      </c>
      <c r="M969" t="s">
        <v>87</v>
      </c>
    </row>
    <row r="970" spans="1:13" ht="14.4" hidden="1" x14ac:dyDescent="0.3">
      <c r="A970" t="str">
        <f t="shared" si="61"/>
        <v>CNG</v>
      </c>
      <c r="C970">
        <f t="shared" si="62"/>
        <v>21292931.25</v>
      </c>
      <c r="D970" s="14" t="s">
        <v>71</v>
      </c>
      <c r="E970" t="s">
        <v>72</v>
      </c>
      <c r="F970">
        <f t="shared" si="60"/>
        <v>5625000</v>
      </c>
      <c r="G970">
        <v>30</v>
      </c>
      <c r="H970">
        <v>187.5</v>
      </c>
      <c r="I970" s="15">
        <v>31731</v>
      </c>
      <c r="J970" s="15" t="str">
        <f t="shared" si="63"/>
        <v>1986</v>
      </c>
      <c r="K970">
        <v>11</v>
      </c>
      <c r="L970" t="s">
        <v>84</v>
      </c>
      <c r="M970" t="s">
        <v>87</v>
      </c>
    </row>
    <row r="971" spans="1:13" ht="14.4" hidden="1" x14ac:dyDescent="0.3">
      <c r="A971" t="str">
        <f t="shared" si="61"/>
        <v>CNG</v>
      </c>
      <c r="C971">
        <f t="shared" si="62"/>
        <v>24279241.199000005</v>
      </c>
      <c r="D971" s="14" t="s">
        <v>71</v>
      </c>
      <c r="E971" t="s">
        <v>72</v>
      </c>
      <c r="F971">
        <f t="shared" si="60"/>
        <v>6413900.0000000009</v>
      </c>
      <c r="G971">
        <v>31</v>
      </c>
      <c r="H971">
        <v>206.9</v>
      </c>
      <c r="I971" s="15">
        <v>31761</v>
      </c>
      <c r="J971" s="15" t="str">
        <f t="shared" si="63"/>
        <v>1986</v>
      </c>
      <c r="K971">
        <v>12</v>
      </c>
      <c r="L971" t="s">
        <v>85</v>
      </c>
      <c r="M971" t="s">
        <v>87</v>
      </c>
    </row>
    <row r="972" spans="1:13" ht="14.4" hidden="1" x14ac:dyDescent="0.3">
      <c r="A972" t="str">
        <f t="shared" si="61"/>
        <v>CNG</v>
      </c>
      <c r="C972">
        <f t="shared" si="62"/>
        <v>30428261.203000002</v>
      </c>
      <c r="D972" s="14" t="s">
        <v>71</v>
      </c>
      <c r="E972" t="s">
        <v>72</v>
      </c>
      <c r="F972">
        <f t="shared" si="60"/>
        <v>8038300</v>
      </c>
      <c r="G972">
        <v>31</v>
      </c>
      <c r="H972">
        <v>259.3</v>
      </c>
      <c r="I972" s="15">
        <v>31792</v>
      </c>
      <c r="J972" s="15" t="str">
        <f t="shared" si="63"/>
        <v>1987</v>
      </c>
      <c r="K972">
        <v>1</v>
      </c>
      <c r="L972" t="s">
        <v>73</v>
      </c>
      <c r="M972" t="s">
        <v>87</v>
      </c>
    </row>
    <row r="973" spans="1:13" ht="14.4" hidden="1" x14ac:dyDescent="0.3">
      <c r="A973" t="str">
        <f t="shared" si="61"/>
        <v>CNG</v>
      </c>
      <c r="C973">
        <f t="shared" si="62"/>
        <v>26031507.488000002</v>
      </c>
      <c r="D973" s="14" t="s">
        <v>71</v>
      </c>
      <c r="E973" t="s">
        <v>72</v>
      </c>
      <c r="F973">
        <f t="shared" si="60"/>
        <v>6876800</v>
      </c>
      <c r="G973">
        <v>28</v>
      </c>
      <c r="H973">
        <v>245.6</v>
      </c>
      <c r="I973" s="15">
        <v>31823</v>
      </c>
      <c r="J973" s="15" t="str">
        <f t="shared" si="63"/>
        <v>1987</v>
      </c>
      <c r="K973">
        <v>2</v>
      </c>
      <c r="L973" t="s">
        <v>75</v>
      </c>
      <c r="M973" t="s">
        <v>87</v>
      </c>
    </row>
    <row r="974" spans="1:13" ht="14.4" hidden="1" x14ac:dyDescent="0.3">
      <c r="A974" t="str">
        <f t="shared" si="61"/>
        <v>CNG</v>
      </c>
      <c r="C974">
        <f t="shared" si="62"/>
        <v>23023620.702</v>
      </c>
      <c r="D974" s="14" t="s">
        <v>71</v>
      </c>
      <c r="E974" t="s">
        <v>72</v>
      </c>
      <c r="F974">
        <f t="shared" si="60"/>
        <v>6082200</v>
      </c>
      <c r="G974">
        <v>31</v>
      </c>
      <c r="H974">
        <v>196.2</v>
      </c>
      <c r="I974" s="15">
        <v>31851</v>
      </c>
      <c r="J974" s="15" t="str">
        <f t="shared" si="63"/>
        <v>1987</v>
      </c>
      <c r="K974">
        <v>3</v>
      </c>
      <c r="L974" t="s">
        <v>76</v>
      </c>
      <c r="M974" t="s">
        <v>87</v>
      </c>
    </row>
    <row r="975" spans="1:13" ht="14.4" hidden="1" x14ac:dyDescent="0.3">
      <c r="A975" t="str">
        <f t="shared" si="61"/>
        <v>CNG</v>
      </c>
      <c r="C975">
        <f t="shared" si="62"/>
        <v>14819880.15</v>
      </c>
      <c r="D975" s="14" t="s">
        <v>71</v>
      </c>
      <c r="E975" t="s">
        <v>72</v>
      </c>
      <c r="F975">
        <f t="shared" si="60"/>
        <v>3915000</v>
      </c>
      <c r="G975">
        <v>30</v>
      </c>
      <c r="H975">
        <v>130.5</v>
      </c>
      <c r="I975" s="15">
        <v>31882</v>
      </c>
      <c r="J975" s="15" t="str">
        <f t="shared" si="63"/>
        <v>1987</v>
      </c>
      <c r="K975">
        <v>4</v>
      </c>
      <c r="L975" t="s">
        <v>77</v>
      </c>
      <c r="M975" t="s">
        <v>87</v>
      </c>
    </row>
    <row r="976" spans="1:13" ht="14.4" hidden="1" x14ac:dyDescent="0.3">
      <c r="A976" t="str">
        <f t="shared" si="61"/>
        <v>CNG</v>
      </c>
      <c r="C976">
        <f t="shared" si="62"/>
        <v>9927616.2660000008</v>
      </c>
      <c r="D976" s="14" t="s">
        <v>71</v>
      </c>
      <c r="E976" t="s">
        <v>72</v>
      </c>
      <c r="F976">
        <f t="shared" si="60"/>
        <v>2622600</v>
      </c>
      <c r="G976">
        <v>31</v>
      </c>
      <c r="H976">
        <v>84.6</v>
      </c>
      <c r="I976" s="15">
        <v>31912</v>
      </c>
      <c r="J976" s="15" t="str">
        <f t="shared" si="63"/>
        <v>1987</v>
      </c>
      <c r="K976">
        <v>5</v>
      </c>
      <c r="L976" t="s">
        <v>78</v>
      </c>
      <c r="M976" t="s">
        <v>87</v>
      </c>
    </row>
    <row r="977" spans="1:13" ht="14.4" hidden="1" x14ac:dyDescent="0.3">
      <c r="A977" t="str">
        <f t="shared" si="61"/>
        <v>CNG</v>
      </c>
      <c r="C977">
        <f t="shared" si="62"/>
        <v>11185886.550000001</v>
      </c>
      <c r="D977" s="14" t="s">
        <v>71</v>
      </c>
      <c r="E977" t="s">
        <v>72</v>
      </c>
      <c r="F977">
        <f t="shared" si="60"/>
        <v>2955000</v>
      </c>
      <c r="G977">
        <v>30</v>
      </c>
      <c r="H977">
        <v>98.5</v>
      </c>
      <c r="I977" s="15">
        <v>31943</v>
      </c>
      <c r="J977" s="15" t="str">
        <f t="shared" si="63"/>
        <v>1987</v>
      </c>
      <c r="K977">
        <v>6</v>
      </c>
      <c r="L977" t="s">
        <v>79</v>
      </c>
      <c r="M977" t="s">
        <v>87</v>
      </c>
    </row>
    <row r="978" spans="1:13" ht="14.4" hidden="1" x14ac:dyDescent="0.3">
      <c r="A978" t="str">
        <f t="shared" si="61"/>
        <v>CNG</v>
      </c>
      <c r="C978">
        <f t="shared" si="62"/>
        <v>10702111.152000003</v>
      </c>
      <c r="D978" s="14" t="s">
        <v>71</v>
      </c>
      <c r="E978" t="s">
        <v>72</v>
      </c>
      <c r="F978">
        <f t="shared" si="60"/>
        <v>2827200.0000000005</v>
      </c>
      <c r="G978">
        <v>31</v>
      </c>
      <c r="H978">
        <v>91.2</v>
      </c>
      <c r="I978" s="15">
        <v>31973</v>
      </c>
      <c r="J978" s="15" t="str">
        <f t="shared" si="63"/>
        <v>1987</v>
      </c>
      <c r="K978">
        <v>7</v>
      </c>
      <c r="L978" t="s">
        <v>80</v>
      </c>
      <c r="M978" t="s">
        <v>87</v>
      </c>
    </row>
    <row r="979" spans="1:13" ht="14.4" hidden="1" x14ac:dyDescent="0.3">
      <c r="A979" t="str">
        <f t="shared" si="61"/>
        <v>CNG</v>
      </c>
      <c r="C979">
        <f t="shared" si="62"/>
        <v>9282203.8609999996</v>
      </c>
      <c r="D979" s="14" t="s">
        <v>71</v>
      </c>
      <c r="E979" t="s">
        <v>72</v>
      </c>
      <c r="F979">
        <f t="shared" si="60"/>
        <v>2452100</v>
      </c>
      <c r="G979">
        <v>31</v>
      </c>
      <c r="H979">
        <v>79.099999999999994</v>
      </c>
      <c r="I979" s="15">
        <v>32004</v>
      </c>
      <c r="J979" s="15" t="str">
        <f t="shared" si="63"/>
        <v>1987</v>
      </c>
      <c r="K979">
        <v>8</v>
      </c>
      <c r="L979" t="s">
        <v>81</v>
      </c>
      <c r="M979" t="s">
        <v>87</v>
      </c>
    </row>
    <row r="980" spans="1:13" ht="14.4" hidden="1" x14ac:dyDescent="0.3">
      <c r="A980" t="str">
        <f t="shared" si="61"/>
        <v>CNG</v>
      </c>
      <c r="C980">
        <f t="shared" si="62"/>
        <v>18079118.16</v>
      </c>
      <c r="D980" s="14" t="s">
        <v>71</v>
      </c>
      <c r="E980" t="s">
        <v>72</v>
      </c>
      <c r="F980">
        <f t="shared" si="60"/>
        <v>4776000</v>
      </c>
      <c r="G980">
        <v>30</v>
      </c>
      <c r="H980">
        <v>159.19999999999999</v>
      </c>
      <c r="I980" s="15">
        <v>32035</v>
      </c>
      <c r="J980" s="15" t="str">
        <f t="shared" si="63"/>
        <v>1987</v>
      </c>
      <c r="K980">
        <v>9</v>
      </c>
      <c r="L980" t="s">
        <v>82</v>
      </c>
      <c r="M980" t="s">
        <v>87</v>
      </c>
    </row>
    <row r="981" spans="1:13" ht="14.4" hidden="1" x14ac:dyDescent="0.3">
      <c r="A981" t="str">
        <f t="shared" si="61"/>
        <v>CNG</v>
      </c>
      <c r="C981">
        <f t="shared" si="62"/>
        <v>20383297.227000002</v>
      </c>
      <c r="D981" s="14" t="s">
        <v>71</v>
      </c>
      <c r="E981" t="s">
        <v>72</v>
      </c>
      <c r="F981">
        <f t="shared" si="60"/>
        <v>5384700</v>
      </c>
      <c r="G981">
        <v>31</v>
      </c>
      <c r="H981">
        <v>173.7</v>
      </c>
      <c r="I981" s="15">
        <v>32065</v>
      </c>
      <c r="J981" s="15" t="str">
        <f t="shared" si="63"/>
        <v>1987</v>
      </c>
      <c r="K981">
        <v>10</v>
      </c>
      <c r="L981" t="s">
        <v>83</v>
      </c>
      <c r="M981" t="s">
        <v>87</v>
      </c>
    </row>
    <row r="982" spans="1:13" ht="14.4" hidden="1" x14ac:dyDescent="0.3">
      <c r="A982" t="str">
        <f t="shared" si="61"/>
        <v>CNG</v>
      </c>
      <c r="C982">
        <f t="shared" si="62"/>
        <v>21224793.870000001</v>
      </c>
      <c r="D982" s="14" t="s">
        <v>71</v>
      </c>
      <c r="E982" t="s">
        <v>72</v>
      </c>
      <c r="F982">
        <f t="shared" si="60"/>
        <v>5607000</v>
      </c>
      <c r="G982">
        <v>30</v>
      </c>
      <c r="H982">
        <v>186.9</v>
      </c>
      <c r="I982" s="15">
        <v>32096</v>
      </c>
      <c r="J982" s="15" t="str">
        <f t="shared" si="63"/>
        <v>1987</v>
      </c>
      <c r="K982">
        <v>11</v>
      </c>
      <c r="L982" t="s">
        <v>84</v>
      </c>
      <c r="M982" t="s">
        <v>87</v>
      </c>
    </row>
    <row r="983" spans="1:13" ht="14.4" hidden="1" x14ac:dyDescent="0.3">
      <c r="A983" t="str">
        <f t="shared" si="61"/>
        <v>CNG</v>
      </c>
      <c r="C983">
        <f t="shared" si="62"/>
        <v>24631284.329000004</v>
      </c>
      <c r="D983" s="14" t="s">
        <v>71</v>
      </c>
      <c r="E983" t="s">
        <v>72</v>
      </c>
      <c r="F983">
        <f t="shared" si="60"/>
        <v>6506900.0000000009</v>
      </c>
      <c r="G983">
        <v>31</v>
      </c>
      <c r="H983">
        <v>209.9</v>
      </c>
      <c r="I983" s="15">
        <v>32126</v>
      </c>
      <c r="J983" s="15" t="str">
        <f t="shared" si="63"/>
        <v>1987</v>
      </c>
      <c r="K983">
        <v>12</v>
      </c>
      <c r="L983" t="s">
        <v>85</v>
      </c>
      <c r="M983" t="s">
        <v>87</v>
      </c>
    </row>
    <row r="984" spans="1:13" ht="14.4" hidden="1" x14ac:dyDescent="0.3">
      <c r="A984" t="str">
        <f t="shared" si="61"/>
        <v>CNG</v>
      </c>
      <c r="C984">
        <f t="shared" si="62"/>
        <v>29031823.454000004</v>
      </c>
      <c r="D984" s="14" t="s">
        <v>71</v>
      </c>
      <c r="E984" t="s">
        <v>72</v>
      </c>
      <c r="F984">
        <f t="shared" si="60"/>
        <v>7669400.0000000009</v>
      </c>
      <c r="G984">
        <v>31</v>
      </c>
      <c r="H984">
        <v>247.4</v>
      </c>
      <c r="I984" s="15">
        <v>32157</v>
      </c>
      <c r="J984" s="15" t="str">
        <f t="shared" si="63"/>
        <v>1988</v>
      </c>
      <c r="K984">
        <v>1</v>
      </c>
      <c r="L984" t="s">
        <v>73</v>
      </c>
      <c r="M984" t="s">
        <v>87</v>
      </c>
    </row>
    <row r="985" spans="1:13" ht="14.4" hidden="1" x14ac:dyDescent="0.3">
      <c r="A985" t="str">
        <f t="shared" si="61"/>
        <v>CNG</v>
      </c>
      <c r="C985">
        <f t="shared" si="62"/>
        <v>27202713.342000004</v>
      </c>
      <c r="D985" s="14" t="s">
        <v>71</v>
      </c>
      <c r="E985" t="s">
        <v>72</v>
      </c>
      <c r="F985">
        <f t="shared" si="60"/>
        <v>7186200.0000000009</v>
      </c>
      <c r="G985">
        <v>29</v>
      </c>
      <c r="H985">
        <v>247.8</v>
      </c>
      <c r="I985" s="15">
        <v>32188</v>
      </c>
      <c r="J985" s="15" t="str">
        <f t="shared" si="63"/>
        <v>1988</v>
      </c>
      <c r="K985">
        <v>2</v>
      </c>
      <c r="L985" t="s">
        <v>75</v>
      </c>
      <c r="M985" t="s">
        <v>87</v>
      </c>
    </row>
    <row r="986" spans="1:13" ht="14.4" hidden="1" x14ac:dyDescent="0.3">
      <c r="A986" t="str">
        <f t="shared" si="61"/>
        <v>CNG</v>
      </c>
      <c r="C986">
        <f t="shared" si="62"/>
        <v>22237391.045000002</v>
      </c>
      <c r="D986" s="14" t="s">
        <v>71</v>
      </c>
      <c r="E986" t="s">
        <v>72</v>
      </c>
      <c r="F986">
        <f t="shared" si="60"/>
        <v>5874500</v>
      </c>
      <c r="G986">
        <v>31</v>
      </c>
      <c r="H986">
        <v>189.5</v>
      </c>
      <c r="I986" s="15">
        <v>32217</v>
      </c>
      <c r="J986" s="15" t="str">
        <f t="shared" si="63"/>
        <v>1988</v>
      </c>
      <c r="K986">
        <v>3</v>
      </c>
      <c r="L986" t="s">
        <v>76</v>
      </c>
      <c r="M986" t="s">
        <v>87</v>
      </c>
    </row>
    <row r="987" spans="1:13" ht="14.4" hidden="1" x14ac:dyDescent="0.3">
      <c r="A987" t="str">
        <f t="shared" si="61"/>
        <v>CNG</v>
      </c>
      <c r="C987">
        <f t="shared" si="62"/>
        <v>13718325.84</v>
      </c>
      <c r="D987" s="14" t="s">
        <v>71</v>
      </c>
      <c r="E987" t="s">
        <v>72</v>
      </c>
      <c r="F987">
        <f t="shared" si="60"/>
        <v>3624000</v>
      </c>
      <c r="G987">
        <v>30</v>
      </c>
      <c r="H987">
        <v>120.8</v>
      </c>
      <c r="I987" s="15">
        <v>32248</v>
      </c>
      <c r="J987" s="15" t="str">
        <f t="shared" si="63"/>
        <v>1988</v>
      </c>
      <c r="K987">
        <v>4</v>
      </c>
      <c r="L987" t="s">
        <v>77</v>
      </c>
      <c r="M987" t="s">
        <v>87</v>
      </c>
    </row>
    <row r="988" spans="1:13" ht="14.4" hidden="1" x14ac:dyDescent="0.3">
      <c r="A988" t="str">
        <f t="shared" si="61"/>
        <v>CNG</v>
      </c>
      <c r="C988">
        <f t="shared" si="62"/>
        <v>11183236.762999998</v>
      </c>
      <c r="D988" s="14" t="s">
        <v>71</v>
      </c>
      <c r="E988" t="s">
        <v>72</v>
      </c>
      <c r="F988">
        <f t="shared" si="60"/>
        <v>2954299.9999999995</v>
      </c>
      <c r="G988">
        <v>31</v>
      </c>
      <c r="H988">
        <v>95.3</v>
      </c>
      <c r="I988" s="15">
        <v>32278</v>
      </c>
      <c r="J988" s="15" t="str">
        <f t="shared" si="63"/>
        <v>1988</v>
      </c>
      <c r="K988">
        <v>5</v>
      </c>
      <c r="L988" t="s">
        <v>78</v>
      </c>
      <c r="M988" t="s">
        <v>87</v>
      </c>
    </row>
    <row r="989" spans="1:13" ht="14.4" hidden="1" x14ac:dyDescent="0.3">
      <c r="A989" t="str">
        <f t="shared" si="61"/>
        <v>CNG</v>
      </c>
      <c r="C989">
        <f t="shared" si="62"/>
        <v>10640787.51</v>
      </c>
      <c r="D989" s="14" t="s">
        <v>71</v>
      </c>
      <c r="E989" t="s">
        <v>72</v>
      </c>
      <c r="F989">
        <f t="shared" si="60"/>
        <v>2811000</v>
      </c>
      <c r="G989">
        <v>30</v>
      </c>
      <c r="H989">
        <v>93.7</v>
      </c>
      <c r="I989" s="15">
        <v>32309</v>
      </c>
      <c r="J989" s="15" t="str">
        <f t="shared" si="63"/>
        <v>1988</v>
      </c>
      <c r="K989">
        <v>6</v>
      </c>
      <c r="L989" t="s">
        <v>79</v>
      </c>
      <c r="M989" t="s">
        <v>87</v>
      </c>
    </row>
    <row r="990" spans="1:13" ht="14.4" hidden="1" x14ac:dyDescent="0.3">
      <c r="A990" t="str">
        <f t="shared" si="61"/>
        <v>CNG</v>
      </c>
      <c r="C990">
        <f t="shared" si="62"/>
        <v>8319952.6390000004</v>
      </c>
      <c r="D990" s="14" t="s">
        <v>71</v>
      </c>
      <c r="E990" t="s">
        <v>72</v>
      </c>
      <c r="F990">
        <f t="shared" si="60"/>
        <v>2197900</v>
      </c>
      <c r="G990">
        <v>31</v>
      </c>
      <c r="H990">
        <v>70.900000000000006</v>
      </c>
      <c r="I990" s="15">
        <v>32339</v>
      </c>
      <c r="J990" s="15" t="str">
        <f t="shared" si="63"/>
        <v>1988</v>
      </c>
      <c r="K990">
        <v>7</v>
      </c>
      <c r="L990" t="s">
        <v>80</v>
      </c>
      <c r="M990" t="s">
        <v>87</v>
      </c>
    </row>
    <row r="991" spans="1:13" ht="14.4" hidden="1" x14ac:dyDescent="0.3">
      <c r="A991" t="str">
        <f t="shared" si="61"/>
        <v>CNG</v>
      </c>
      <c r="C991">
        <f t="shared" si="62"/>
        <v>11511810.351</v>
      </c>
      <c r="D991" s="14" t="s">
        <v>71</v>
      </c>
      <c r="E991" t="s">
        <v>72</v>
      </c>
      <c r="F991">
        <f t="shared" si="60"/>
        <v>3041100</v>
      </c>
      <c r="G991">
        <v>31</v>
      </c>
      <c r="H991">
        <v>98.1</v>
      </c>
      <c r="I991" s="15">
        <v>32370</v>
      </c>
      <c r="J991" s="15" t="str">
        <f t="shared" si="63"/>
        <v>1988</v>
      </c>
      <c r="K991">
        <v>8</v>
      </c>
      <c r="L991" t="s">
        <v>81</v>
      </c>
      <c r="M991" t="s">
        <v>87</v>
      </c>
    </row>
    <row r="992" spans="1:13" ht="14.4" hidden="1" x14ac:dyDescent="0.3">
      <c r="A992" t="str">
        <f t="shared" si="61"/>
        <v>CNG</v>
      </c>
      <c r="C992">
        <f t="shared" si="62"/>
        <v>15762447.24</v>
      </c>
      <c r="D992" s="14" t="s">
        <v>71</v>
      </c>
      <c r="E992" t="s">
        <v>72</v>
      </c>
      <c r="F992">
        <f t="shared" si="60"/>
        <v>4164000</v>
      </c>
      <c r="G992">
        <v>30</v>
      </c>
      <c r="H992">
        <v>138.80000000000001</v>
      </c>
      <c r="I992" s="15">
        <v>32401</v>
      </c>
      <c r="J992" s="15" t="str">
        <f t="shared" si="63"/>
        <v>1988</v>
      </c>
      <c r="K992">
        <v>9</v>
      </c>
      <c r="L992" t="s">
        <v>82</v>
      </c>
      <c r="M992" t="s">
        <v>87</v>
      </c>
    </row>
    <row r="993" spans="1:13" ht="14.4" hidden="1" x14ac:dyDescent="0.3">
      <c r="A993" t="str">
        <f t="shared" si="61"/>
        <v>CNG</v>
      </c>
      <c r="C993">
        <f t="shared" si="62"/>
        <v>18799103.142000001</v>
      </c>
      <c r="D993" s="14" t="s">
        <v>71</v>
      </c>
      <c r="E993" t="s">
        <v>72</v>
      </c>
      <c r="F993">
        <f t="shared" si="60"/>
        <v>4966200</v>
      </c>
      <c r="G993">
        <v>31</v>
      </c>
      <c r="H993">
        <v>160.19999999999999</v>
      </c>
      <c r="I993" s="15">
        <v>32431</v>
      </c>
      <c r="J993" s="15" t="str">
        <f t="shared" si="63"/>
        <v>1988</v>
      </c>
      <c r="K993">
        <v>10</v>
      </c>
      <c r="L993" t="s">
        <v>83</v>
      </c>
      <c r="M993" t="s">
        <v>87</v>
      </c>
    </row>
    <row r="994" spans="1:13" ht="14.4" hidden="1" x14ac:dyDescent="0.3">
      <c r="A994" t="str">
        <f t="shared" si="61"/>
        <v>CNG</v>
      </c>
      <c r="C994">
        <f t="shared" si="62"/>
        <v>21860742.75</v>
      </c>
      <c r="D994" s="14" t="s">
        <v>71</v>
      </c>
      <c r="E994" t="s">
        <v>72</v>
      </c>
      <c r="F994">
        <f t="shared" si="60"/>
        <v>5775000</v>
      </c>
      <c r="G994">
        <v>30</v>
      </c>
      <c r="H994">
        <v>192.5</v>
      </c>
      <c r="I994" s="15">
        <v>32462</v>
      </c>
      <c r="J994" s="15" t="str">
        <f t="shared" si="63"/>
        <v>1988</v>
      </c>
      <c r="K994">
        <v>11</v>
      </c>
      <c r="L994" t="s">
        <v>84</v>
      </c>
      <c r="M994" t="s">
        <v>87</v>
      </c>
    </row>
    <row r="995" spans="1:13" ht="14.4" hidden="1" x14ac:dyDescent="0.3">
      <c r="A995" t="str">
        <f t="shared" si="61"/>
        <v>CNG</v>
      </c>
      <c r="C995">
        <f t="shared" si="62"/>
        <v>23645563.565000001</v>
      </c>
      <c r="D995" s="14" t="s">
        <v>71</v>
      </c>
      <c r="E995" t="s">
        <v>72</v>
      </c>
      <c r="F995">
        <f t="shared" si="60"/>
        <v>6246500</v>
      </c>
      <c r="G995">
        <v>31</v>
      </c>
      <c r="H995">
        <v>201.5</v>
      </c>
      <c r="I995" s="15">
        <v>32492</v>
      </c>
      <c r="J995" s="15" t="str">
        <f t="shared" si="63"/>
        <v>1988</v>
      </c>
      <c r="K995">
        <v>12</v>
      </c>
      <c r="L995" t="s">
        <v>85</v>
      </c>
      <c r="M995" t="s">
        <v>87</v>
      </c>
    </row>
    <row r="996" spans="1:13" ht="14.4" hidden="1" x14ac:dyDescent="0.3">
      <c r="A996" t="str">
        <f t="shared" si="61"/>
        <v>CNG</v>
      </c>
      <c r="C996">
        <f t="shared" si="62"/>
        <v>26309356.582000002</v>
      </c>
      <c r="D996" s="14" t="s">
        <v>71</v>
      </c>
      <c r="E996" t="s">
        <v>72</v>
      </c>
      <c r="F996">
        <f t="shared" si="60"/>
        <v>6950200</v>
      </c>
      <c r="G996">
        <v>31</v>
      </c>
      <c r="H996">
        <v>224.2</v>
      </c>
      <c r="I996" s="15">
        <v>32523</v>
      </c>
      <c r="J996" s="15" t="str">
        <f t="shared" si="63"/>
        <v>1989</v>
      </c>
      <c r="K996">
        <v>1</v>
      </c>
      <c r="L996" t="s">
        <v>73</v>
      </c>
      <c r="M996" t="s">
        <v>87</v>
      </c>
    </row>
    <row r="997" spans="1:13" ht="14.4" hidden="1" x14ac:dyDescent="0.3">
      <c r="A997" t="str">
        <f t="shared" si="61"/>
        <v>CNG</v>
      </c>
      <c r="C997">
        <f t="shared" si="62"/>
        <v>19491833.172000002</v>
      </c>
      <c r="D997" s="14" t="s">
        <v>71</v>
      </c>
      <c r="E997" t="s">
        <v>72</v>
      </c>
      <c r="F997">
        <f t="shared" si="60"/>
        <v>5149200</v>
      </c>
      <c r="G997">
        <v>28</v>
      </c>
      <c r="H997">
        <v>183.9</v>
      </c>
      <c r="I997" s="15">
        <v>32554</v>
      </c>
      <c r="J997" s="15" t="str">
        <f t="shared" si="63"/>
        <v>1989</v>
      </c>
      <c r="K997">
        <v>2</v>
      </c>
      <c r="L997" t="s">
        <v>75</v>
      </c>
      <c r="M997" t="s">
        <v>87</v>
      </c>
    </row>
    <row r="998" spans="1:13" ht="14.4" hidden="1" x14ac:dyDescent="0.3">
      <c r="A998" t="str">
        <f t="shared" si="61"/>
        <v>CNG</v>
      </c>
      <c r="C998">
        <f t="shared" si="62"/>
        <v>19737884.822000001</v>
      </c>
      <c r="D998" s="14" t="s">
        <v>71</v>
      </c>
      <c r="E998" t="s">
        <v>72</v>
      </c>
      <c r="F998">
        <f t="shared" si="60"/>
        <v>5214200</v>
      </c>
      <c r="G998">
        <v>31</v>
      </c>
      <c r="H998">
        <v>168.2</v>
      </c>
      <c r="I998" s="15">
        <v>32582</v>
      </c>
      <c r="J998" s="15" t="str">
        <f t="shared" si="63"/>
        <v>1989</v>
      </c>
      <c r="K998">
        <v>3</v>
      </c>
      <c r="L998" t="s">
        <v>76</v>
      </c>
      <c r="M998" t="s">
        <v>87</v>
      </c>
    </row>
    <row r="999" spans="1:13" ht="14.4" hidden="1" x14ac:dyDescent="0.3">
      <c r="A999" t="str">
        <f t="shared" si="61"/>
        <v>CNG</v>
      </c>
      <c r="C999">
        <f t="shared" si="62"/>
        <v>12128453.640000001</v>
      </c>
      <c r="D999" s="14" t="s">
        <v>71</v>
      </c>
      <c r="E999" t="s">
        <v>72</v>
      </c>
      <c r="F999">
        <f t="shared" si="60"/>
        <v>3204000</v>
      </c>
      <c r="G999">
        <v>30</v>
      </c>
      <c r="H999">
        <v>106.8</v>
      </c>
      <c r="I999" s="15">
        <v>32613</v>
      </c>
      <c r="J999" s="15" t="str">
        <f t="shared" si="63"/>
        <v>1989</v>
      </c>
      <c r="K999">
        <v>4</v>
      </c>
      <c r="L999" t="s">
        <v>77</v>
      </c>
      <c r="M999" t="s">
        <v>87</v>
      </c>
    </row>
    <row r="1000" spans="1:13" ht="14.4" hidden="1" x14ac:dyDescent="0.3">
      <c r="A1000" t="str">
        <f t="shared" si="61"/>
        <v>CNG</v>
      </c>
      <c r="C1000">
        <f t="shared" si="62"/>
        <v>9915881.495000001</v>
      </c>
      <c r="D1000" s="14" t="s">
        <v>71</v>
      </c>
      <c r="E1000" t="s">
        <v>72</v>
      </c>
      <c r="F1000">
        <f t="shared" si="60"/>
        <v>2619500</v>
      </c>
      <c r="G1000">
        <v>31</v>
      </c>
      <c r="H1000">
        <v>84.5</v>
      </c>
      <c r="I1000" s="15">
        <v>32643</v>
      </c>
      <c r="J1000" s="15" t="str">
        <f t="shared" si="63"/>
        <v>1989</v>
      </c>
      <c r="K1000">
        <v>5</v>
      </c>
      <c r="L1000" t="s">
        <v>78</v>
      </c>
      <c r="M1000" t="s">
        <v>87</v>
      </c>
    </row>
    <row r="1001" spans="1:13" ht="14.4" hidden="1" x14ac:dyDescent="0.3">
      <c r="A1001" t="str">
        <f t="shared" si="61"/>
        <v>CNG</v>
      </c>
      <c r="C1001">
        <f t="shared" si="62"/>
        <v>8971421.7000000011</v>
      </c>
      <c r="D1001" s="14" t="s">
        <v>71</v>
      </c>
      <c r="E1001" t="s">
        <v>72</v>
      </c>
      <c r="F1001">
        <f t="shared" si="60"/>
        <v>2370000</v>
      </c>
      <c r="G1001">
        <v>30</v>
      </c>
      <c r="H1001">
        <v>79</v>
      </c>
      <c r="I1001" s="15">
        <v>32674</v>
      </c>
      <c r="J1001" s="15" t="str">
        <f t="shared" si="63"/>
        <v>1989</v>
      </c>
      <c r="K1001">
        <v>6</v>
      </c>
      <c r="L1001" t="s">
        <v>79</v>
      </c>
      <c r="M1001" t="s">
        <v>87</v>
      </c>
    </row>
    <row r="1002" spans="1:13" ht="14.4" hidden="1" x14ac:dyDescent="0.3">
      <c r="A1002" t="str">
        <f t="shared" si="61"/>
        <v>CNG</v>
      </c>
      <c r="C1002">
        <f t="shared" si="62"/>
        <v>7334231.875</v>
      </c>
      <c r="D1002" s="14" t="s">
        <v>71</v>
      </c>
      <c r="E1002" t="s">
        <v>72</v>
      </c>
      <c r="F1002">
        <f t="shared" si="60"/>
        <v>1937500</v>
      </c>
      <c r="G1002">
        <v>31</v>
      </c>
      <c r="H1002">
        <v>62.5</v>
      </c>
      <c r="I1002" s="15">
        <v>32704</v>
      </c>
      <c r="J1002" s="15" t="str">
        <f t="shared" si="63"/>
        <v>1989</v>
      </c>
      <c r="K1002">
        <v>7</v>
      </c>
      <c r="L1002" t="s">
        <v>80</v>
      </c>
      <c r="M1002" t="s">
        <v>87</v>
      </c>
    </row>
    <row r="1003" spans="1:13" ht="14.4" hidden="1" x14ac:dyDescent="0.3">
      <c r="A1003" t="str">
        <f t="shared" si="61"/>
        <v>CNG</v>
      </c>
      <c r="C1003">
        <f t="shared" si="62"/>
        <v>0</v>
      </c>
      <c r="D1003" s="14" t="s">
        <v>71</v>
      </c>
      <c r="E1003" t="s">
        <v>72</v>
      </c>
      <c r="F1003">
        <f t="shared" si="60"/>
        <v>0</v>
      </c>
      <c r="G1003">
        <v>31</v>
      </c>
      <c r="I1003" s="15">
        <v>32735</v>
      </c>
      <c r="J1003" s="15" t="str">
        <f t="shared" si="63"/>
        <v>1989</v>
      </c>
      <c r="K1003">
        <v>8</v>
      </c>
      <c r="L1003" t="s">
        <v>81</v>
      </c>
      <c r="M1003" t="s">
        <v>87</v>
      </c>
    </row>
    <row r="1004" spans="1:13" ht="14.4" hidden="1" x14ac:dyDescent="0.3">
      <c r="A1004" t="str">
        <f t="shared" si="61"/>
        <v>CNG</v>
      </c>
      <c r="C1004">
        <f t="shared" si="62"/>
        <v>9857207.6400000006</v>
      </c>
      <c r="D1004" s="14" t="s">
        <v>71</v>
      </c>
      <c r="E1004" t="s">
        <v>72</v>
      </c>
      <c r="F1004">
        <f t="shared" si="60"/>
        <v>2604000</v>
      </c>
      <c r="G1004">
        <v>30</v>
      </c>
      <c r="H1004">
        <v>86.8</v>
      </c>
      <c r="I1004" s="15">
        <v>32766</v>
      </c>
      <c r="J1004" s="15" t="str">
        <f t="shared" si="63"/>
        <v>1989</v>
      </c>
      <c r="K1004">
        <v>9</v>
      </c>
      <c r="L1004" t="s">
        <v>82</v>
      </c>
      <c r="M1004" t="s">
        <v>87</v>
      </c>
    </row>
    <row r="1005" spans="1:13" ht="14.4" hidden="1" x14ac:dyDescent="0.3">
      <c r="A1005" t="str">
        <f t="shared" si="61"/>
        <v>CNG</v>
      </c>
      <c r="C1005">
        <f t="shared" si="62"/>
        <v>14410298.787999999</v>
      </c>
      <c r="D1005" s="14" t="s">
        <v>71</v>
      </c>
      <c r="E1005" t="s">
        <v>72</v>
      </c>
      <c r="F1005">
        <f t="shared" si="60"/>
        <v>3806799.9999999995</v>
      </c>
      <c r="G1005">
        <v>31</v>
      </c>
      <c r="H1005">
        <v>122.8</v>
      </c>
      <c r="I1005" s="15">
        <v>32796</v>
      </c>
      <c r="J1005" s="15" t="str">
        <f t="shared" si="63"/>
        <v>1989</v>
      </c>
      <c r="K1005">
        <v>10</v>
      </c>
      <c r="L1005" t="s">
        <v>83</v>
      </c>
      <c r="M1005" t="s">
        <v>87</v>
      </c>
    </row>
    <row r="1006" spans="1:13" ht="14.4" hidden="1" x14ac:dyDescent="0.3">
      <c r="A1006" t="str">
        <f t="shared" si="61"/>
        <v>CNG</v>
      </c>
      <c r="C1006">
        <f t="shared" si="62"/>
        <v>14274781.110000001</v>
      </c>
      <c r="D1006" s="14" t="s">
        <v>71</v>
      </c>
      <c r="E1006" t="s">
        <v>72</v>
      </c>
      <c r="F1006">
        <f t="shared" si="60"/>
        <v>3771000</v>
      </c>
      <c r="G1006">
        <v>30</v>
      </c>
      <c r="H1006">
        <v>125.7</v>
      </c>
      <c r="I1006" s="15">
        <v>32827</v>
      </c>
      <c r="J1006" s="15" t="str">
        <f t="shared" si="63"/>
        <v>1989</v>
      </c>
      <c r="K1006">
        <v>11</v>
      </c>
      <c r="L1006" t="s">
        <v>84</v>
      </c>
      <c r="M1006" t="s">
        <v>87</v>
      </c>
    </row>
    <row r="1007" spans="1:13" ht="14.4" hidden="1" x14ac:dyDescent="0.3">
      <c r="A1007" t="str">
        <f t="shared" si="61"/>
        <v>CNG</v>
      </c>
      <c r="C1007">
        <f t="shared" si="62"/>
        <v>18857776.997000001</v>
      </c>
      <c r="D1007" s="14" t="s">
        <v>71</v>
      </c>
      <c r="E1007" t="s">
        <v>72</v>
      </c>
      <c r="F1007">
        <f t="shared" si="60"/>
        <v>4981700</v>
      </c>
      <c r="G1007">
        <v>31</v>
      </c>
      <c r="H1007">
        <v>160.69999999999999</v>
      </c>
      <c r="I1007" s="15">
        <v>32857</v>
      </c>
      <c r="J1007" s="15" t="str">
        <f t="shared" si="63"/>
        <v>1989</v>
      </c>
      <c r="K1007">
        <v>12</v>
      </c>
      <c r="L1007" t="s">
        <v>85</v>
      </c>
      <c r="M1007" t="s">
        <v>87</v>
      </c>
    </row>
    <row r="1008" spans="1:13" ht="14.4" hidden="1" x14ac:dyDescent="0.3">
      <c r="A1008" t="str">
        <f t="shared" si="61"/>
        <v>CNG</v>
      </c>
      <c r="C1008">
        <f t="shared" si="62"/>
        <v>29853257.424000006</v>
      </c>
      <c r="D1008" s="14" t="s">
        <v>71</v>
      </c>
      <c r="E1008" t="s">
        <v>72</v>
      </c>
      <c r="F1008">
        <f t="shared" si="60"/>
        <v>7886400.0000000009</v>
      </c>
      <c r="G1008">
        <v>31</v>
      </c>
      <c r="H1008">
        <v>254.4</v>
      </c>
      <c r="I1008" s="15">
        <v>32888</v>
      </c>
      <c r="J1008" s="15" t="str">
        <f t="shared" si="63"/>
        <v>1990</v>
      </c>
      <c r="K1008">
        <v>1</v>
      </c>
      <c r="L1008" t="s">
        <v>73</v>
      </c>
      <c r="M1008" t="s">
        <v>87</v>
      </c>
    </row>
    <row r="1009" spans="1:13" ht="14.4" hidden="1" x14ac:dyDescent="0.3">
      <c r="A1009" t="str">
        <f t="shared" si="61"/>
        <v>CNG</v>
      </c>
      <c r="C1009">
        <f t="shared" si="62"/>
        <v>0</v>
      </c>
      <c r="D1009" s="14" t="s">
        <v>71</v>
      </c>
      <c r="E1009" t="s">
        <v>72</v>
      </c>
      <c r="F1009">
        <f t="shared" si="60"/>
        <v>0</v>
      </c>
      <c r="G1009">
        <v>28</v>
      </c>
      <c r="I1009" s="15">
        <v>32919</v>
      </c>
      <c r="J1009" s="15" t="str">
        <f t="shared" si="63"/>
        <v>1990</v>
      </c>
      <c r="K1009">
        <v>2</v>
      </c>
      <c r="L1009" t="s">
        <v>75</v>
      </c>
      <c r="M1009" t="s">
        <v>87</v>
      </c>
    </row>
    <row r="1010" spans="1:13" ht="14.4" hidden="1" x14ac:dyDescent="0.3">
      <c r="A1010" t="str">
        <f t="shared" si="61"/>
        <v>CNG</v>
      </c>
      <c r="C1010">
        <f t="shared" si="62"/>
        <v>14492442.185000001</v>
      </c>
      <c r="D1010" s="14" t="s">
        <v>71</v>
      </c>
      <c r="E1010" t="s">
        <v>72</v>
      </c>
      <c r="F1010">
        <f t="shared" si="60"/>
        <v>3828500</v>
      </c>
      <c r="G1010">
        <v>31</v>
      </c>
      <c r="H1010">
        <v>123.5</v>
      </c>
      <c r="I1010" s="15">
        <v>32947</v>
      </c>
      <c r="J1010" s="15" t="str">
        <f t="shared" si="63"/>
        <v>1990</v>
      </c>
      <c r="K1010">
        <v>3</v>
      </c>
      <c r="L1010" t="s">
        <v>76</v>
      </c>
      <c r="M1010" t="s">
        <v>87</v>
      </c>
    </row>
    <row r="1011" spans="1:13" ht="14.4" hidden="1" x14ac:dyDescent="0.3">
      <c r="A1011" t="str">
        <f t="shared" si="61"/>
        <v>CNG</v>
      </c>
      <c r="C1011">
        <f t="shared" si="62"/>
        <v>12491853</v>
      </c>
      <c r="D1011" s="14" t="s">
        <v>71</v>
      </c>
      <c r="E1011" t="s">
        <v>72</v>
      </c>
      <c r="F1011">
        <f t="shared" si="60"/>
        <v>3300000</v>
      </c>
      <c r="G1011">
        <v>30</v>
      </c>
      <c r="H1011">
        <v>110</v>
      </c>
      <c r="I1011" s="15">
        <v>32978</v>
      </c>
      <c r="J1011" s="15" t="str">
        <f t="shared" si="63"/>
        <v>1990</v>
      </c>
      <c r="K1011">
        <v>4</v>
      </c>
      <c r="L1011" t="s">
        <v>77</v>
      </c>
      <c r="M1011" t="s">
        <v>87</v>
      </c>
    </row>
    <row r="1012" spans="1:13" ht="14.4" hidden="1" x14ac:dyDescent="0.3">
      <c r="A1012" t="str">
        <f t="shared" si="61"/>
        <v>CNG</v>
      </c>
      <c r="C1012">
        <f t="shared" si="62"/>
        <v>8812813.0209999997</v>
      </c>
      <c r="D1012" s="14" t="s">
        <v>71</v>
      </c>
      <c r="E1012" t="s">
        <v>72</v>
      </c>
      <c r="F1012">
        <f t="shared" si="60"/>
        <v>2328100</v>
      </c>
      <c r="G1012">
        <v>31</v>
      </c>
      <c r="H1012">
        <v>75.099999999999994</v>
      </c>
      <c r="I1012" s="15">
        <v>33008</v>
      </c>
      <c r="J1012" s="15" t="str">
        <f t="shared" si="63"/>
        <v>1990</v>
      </c>
      <c r="K1012">
        <v>5</v>
      </c>
      <c r="L1012" t="s">
        <v>78</v>
      </c>
      <c r="M1012" t="s">
        <v>87</v>
      </c>
    </row>
    <row r="1013" spans="1:13" ht="14.4" hidden="1" x14ac:dyDescent="0.3">
      <c r="A1013" t="str">
        <f t="shared" si="61"/>
        <v>CNG</v>
      </c>
      <c r="C1013">
        <f t="shared" si="62"/>
        <v>0</v>
      </c>
      <c r="D1013" s="14" t="s">
        <v>71</v>
      </c>
      <c r="E1013" t="s">
        <v>72</v>
      </c>
      <c r="F1013">
        <f t="shared" si="60"/>
        <v>0</v>
      </c>
      <c r="G1013">
        <v>30</v>
      </c>
      <c r="I1013" s="15">
        <v>33039</v>
      </c>
      <c r="J1013" s="15" t="str">
        <f t="shared" si="63"/>
        <v>1990</v>
      </c>
      <c r="K1013">
        <v>6</v>
      </c>
      <c r="L1013" t="s">
        <v>79</v>
      </c>
      <c r="M1013" t="s">
        <v>87</v>
      </c>
    </row>
    <row r="1014" spans="1:13" ht="14.4" hidden="1" x14ac:dyDescent="0.3">
      <c r="A1014" t="str">
        <f t="shared" si="61"/>
        <v>CNG</v>
      </c>
      <c r="C1014">
        <f t="shared" si="62"/>
        <v>0</v>
      </c>
      <c r="D1014" s="14" t="s">
        <v>71</v>
      </c>
      <c r="E1014" t="s">
        <v>72</v>
      </c>
      <c r="F1014">
        <f t="shared" si="60"/>
        <v>0</v>
      </c>
      <c r="G1014">
        <v>31</v>
      </c>
      <c r="I1014" s="15">
        <v>33069</v>
      </c>
      <c r="J1014" s="15" t="str">
        <f t="shared" si="63"/>
        <v>1990</v>
      </c>
      <c r="K1014">
        <v>7</v>
      </c>
      <c r="L1014" t="s">
        <v>80</v>
      </c>
      <c r="M1014" t="s">
        <v>87</v>
      </c>
    </row>
    <row r="1015" spans="1:13" ht="14.4" hidden="1" x14ac:dyDescent="0.3">
      <c r="A1015" t="str">
        <f t="shared" si="61"/>
        <v>CNG</v>
      </c>
      <c r="C1015">
        <f t="shared" si="62"/>
        <v>0</v>
      </c>
      <c r="D1015" s="14" t="s">
        <v>71</v>
      </c>
      <c r="E1015" t="s">
        <v>72</v>
      </c>
      <c r="F1015">
        <f t="shared" si="60"/>
        <v>0</v>
      </c>
      <c r="G1015">
        <v>31</v>
      </c>
      <c r="I1015" s="15">
        <v>33100</v>
      </c>
      <c r="J1015" s="15" t="str">
        <f t="shared" si="63"/>
        <v>1990</v>
      </c>
      <c r="K1015">
        <v>8</v>
      </c>
      <c r="L1015" t="s">
        <v>81</v>
      </c>
      <c r="M1015" t="s">
        <v>87</v>
      </c>
    </row>
    <row r="1016" spans="1:13" ht="14.4" hidden="1" x14ac:dyDescent="0.3">
      <c r="A1016" t="str">
        <f t="shared" si="61"/>
        <v>CNG</v>
      </c>
      <c r="C1016">
        <f t="shared" si="62"/>
        <v>7824442.4700000007</v>
      </c>
      <c r="D1016" s="14" t="s">
        <v>71</v>
      </c>
      <c r="E1016" t="s">
        <v>72</v>
      </c>
      <c r="F1016">
        <f t="shared" si="60"/>
        <v>2067000</v>
      </c>
      <c r="G1016">
        <v>30</v>
      </c>
      <c r="H1016">
        <v>68.900000000000006</v>
      </c>
      <c r="I1016" s="15">
        <v>33131</v>
      </c>
      <c r="J1016" s="15" t="str">
        <f t="shared" si="63"/>
        <v>1990</v>
      </c>
      <c r="K1016">
        <v>9</v>
      </c>
      <c r="L1016" t="s">
        <v>82</v>
      </c>
      <c r="M1016" t="s">
        <v>87</v>
      </c>
    </row>
    <row r="1017" spans="1:13" ht="14.4" hidden="1" x14ac:dyDescent="0.3">
      <c r="A1017" t="str">
        <f t="shared" si="61"/>
        <v>CNG</v>
      </c>
      <c r="C1017">
        <f t="shared" si="62"/>
        <v>0</v>
      </c>
      <c r="D1017" s="14" t="s">
        <v>71</v>
      </c>
      <c r="E1017" t="s">
        <v>72</v>
      </c>
      <c r="F1017">
        <f t="shared" si="60"/>
        <v>0</v>
      </c>
      <c r="G1017">
        <v>31</v>
      </c>
      <c r="I1017" s="15">
        <v>33161</v>
      </c>
      <c r="J1017" s="15" t="str">
        <f t="shared" si="63"/>
        <v>1990</v>
      </c>
      <c r="K1017">
        <v>10</v>
      </c>
      <c r="L1017" t="s">
        <v>83</v>
      </c>
      <c r="M1017" t="s">
        <v>87</v>
      </c>
    </row>
    <row r="1018" spans="1:13" ht="14.4" hidden="1" x14ac:dyDescent="0.3">
      <c r="A1018" t="str">
        <f t="shared" si="61"/>
        <v>CNG</v>
      </c>
      <c r="C1018">
        <f t="shared" si="62"/>
        <v>13082376.960000001</v>
      </c>
      <c r="D1018" s="14" t="s">
        <v>71</v>
      </c>
      <c r="E1018" t="s">
        <v>72</v>
      </c>
      <c r="F1018">
        <f t="shared" si="60"/>
        <v>3456000</v>
      </c>
      <c r="G1018">
        <v>30</v>
      </c>
      <c r="H1018">
        <v>115.2</v>
      </c>
      <c r="I1018" s="15">
        <v>33192</v>
      </c>
      <c r="J1018" s="15" t="str">
        <f t="shared" si="63"/>
        <v>1990</v>
      </c>
      <c r="K1018">
        <v>11</v>
      </c>
      <c r="L1018" t="s">
        <v>84</v>
      </c>
      <c r="M1018" t="s">
        <v>87</v>
      </c>
    </row>
    <row r="1019" spans="1:13" ht="14.4" hidden="1" x14ac:dyDescent="0.3">
      <c r="A1019" t="str">
        <f t="shared" si="61"/>
        <v>CNG</v>
      </c>
      <c r="C1019">
        <f t="shared" si="62"/>
        <v>13166413.062000003</v>
      </c>
      <c r="D1019" s="14" t="s">
        <v>71</v>
      </c>
      <c r="E1019" t="s">
        <v>72</v>
      </c>
      <c r="F1019">
        <f t="shared" ref="F1019:F1082" si="64">G1019*H1019*1000</f>
        <v>3478200.0000000005</v>
      </c>
      <c r="G1019">
        <v>31</v>
      </c>
      <c r="H1019">
        <v>112.2</v>
      </c>
      <c r="I1019" s="15">
        <v>33222</v>
      </c>
      <c r="J1019" s="15" t="str">
        <f t="shared" si="63"/>
        <v>1990</v>
      </c>
      <c r="K1019">
        <v>12</v>
      </c>
      <c r="L1019" t="s">
        <v>85</v>
      </c>
      <c r="M1019" t="s">
        <v>87</v>
      </c>
    </row>
    <row r="1020" spans="1:13" ht="14.4" hidden="1" x14ac:dyDescent="0.3">
      <c r="A1020" t="str">
        <f t="shared" si="61"/>
        <v>CNG</v>
      </c>
      <c r="C1020">
        <f t="shared" si="62"/>
        <v>0</v>
      </c>
      <c r="D1020" s="14" t="s">
        <v>71</v>
      </c>
      <c r="E1020" t="s">
        <v>72</v>
      </c>
      <c r="F1020">
        <f t="shared" si="64"/>
        <v>0</v>
      </c>
      <c r="G1020">
        <v>31</v>
      </c>
      <c r="I1020" s="15">
        <v>33253</v>
      </c>
      <c r="J1020" s="15" t="str">
        <f t="shared" si="63"/>
        <v>1991</v>
      </c>
      <c r="K1020">
        <v>1</v>
      </c>
      <c r="L1020" t="s">
        <v>73</v>
      </c>
      <c r="M1020" t="s">
        <v>87</v>
      </c>
    </row>
    <row r="1021" spans="1:13" ht="14.4" hidden="1" x14ac:dyDescent="0.3">
      <c r="A1021" t="str">
        <f t="shared" si="61"/>
        <v>CNG</v>
      </c>
      <c r="C1021">
        <f t="shared" si="62"/>
        <v>0</v>
      </c>
      <c r="D1021" s="14" t="s">
        <v>71</v>
      </c>
      <c r="E1021" t="s">
        <v>72</v>
      </c>
      <c r="F1021">
        <f t="shared" si="64"/>
        <v>0</v>
      </c>
      <c r="G1021">
        <v>28</v>
      </c>
      <c r="I1021" s="15">
        <v>33284</v>
      </c>
      <c r="J1021" s="15" t="str">
        <f t="shared" si="63"/>
        <v>1991</v>
      </c>
      <c r="K1021">
        <v>2</v>
      </c>
      <c r="L1021" t="s">
        <v>75</v>
      </c>
      <c r="M1021" t="s">
        <v>87</v>
      </c>
    </row>
    <row r="1022" spans="1:13" ht="14.4" hidden="1" x14ac:dyDescent="0.3">
      <c r="A1022" t="str">
        <f t="shared" si="61"/>
        <v>CNG</v>
      </c>
      <c r="C1022">
        <f t="shared" si="62"/>
        <v>0</v>
      </c>
      <c r="D1022" s="14" t="s">
        <v>71</v>
      </c>
      <c r="E1022" t="s">
        <v>72</v>
      </c>
      <c r="F1022">
        <f t="shared" si="64"/>
        <v>0</v>
      </c>
      <c r="G1022">
        <v>31</v>
      </c>
      <c r="I1022" s="15">
        <v>33312</v>
      </c>
      <c r="J1022" s="15" t="str">
        <f t="shared" si="63"/>
        <v>1991</v>
      </c>
      <c r="K1022">
        <v>3</v>
      </c>
      <c r="L1022" t="s">
        <v>76</v>
      </c>
      <c r="M1022" t="s">
        <v>87</v>
      </c>
    </row>
    <row r="1023" spans="1:13" ht="14.4" hidden="1" x14ac:dyDescent="0.3">
      <c r="A1023" t="str">
        <f t="shared" si="61"/>
        <v>CNG</v>
      </c>
      <c r="C1023">
        <f t="shared" si="62"/>
        <v>11049611.790000001</v>
      </c>
      <c r="D1023" s="14" t="s">
        <v>71</v>
      </c>
      <c r="E1023" t="s">
        <v>72</v>
      </c>
      <c r="F1023">
        <f t="shared" si="64"/>
        <v>2919000</v>
      </c>
      <c r="G1023">
        <v>30</v>
      </c>
      <c r="H1023">
        <v>97.3</v>
      </c>
      <c r="I1023" s="15">
        <v>33343</v>
      </c>
      <c r="J1023" s="15" t="str">
        <f t="shared" si="63"/>
        <v>1991</v>
      </c>
      <c r="K1023">
        <v>4</v>
      </c>
      <c r="L1023" t="s">
        <v>77</v>
      </c>
      <c r="M1023" t="s">
        <v>87</v>
      </c>
    </row>
    <row r="1024" spans="1:13" ht="14.4" hidden="1" x14ac:dyDescent="0.3">
      <c r="A1024" t="str">
        <f t="shared" si="61"/>
        <v>CNG</v>
      </c>
      <c r="C1024">
        <f t="shared" si="62"/>
        <v>8308217.8679999989</v>
      </c>
      <c r="D1024" s="14" t="s">
        <v>71</v>
      </c>
      <c r="E1024" t="s">
        <v>72</v>
      </c>
      <c r="F1024">
        <f t="shared" si="64"/>
        <v>2194799.9999999995</v>
      </c>
      <c r="G1024">
        <v>31</v>
      </c>
      <c r="H1024">
        <v>70.8</v>
      </c>
      <c r="I1024" s="15">
        <v>33373</v>
      </c>
      <c r="J1024" s="15" t="str">
        <f t="shared" si="63"/>
        <v>1991</v>
      </c>
      <c r="K1024">
        <v>5</v>
      </c>
      <c r="L1024" t="s">
        <v>78</v>
      </c>
      <c r="M1024" t="s">
        <v>87</v>
      </c>
    </row>
    <row r="1025" spans="1:13" ht="14.4" hidden="1" x14ac:dyDescent="0.3">
      <c r="A1025" t="str">
        <f t="shared" si="61"/>
        <v>CNG</v>
      </c>
      <c r="C1025">
        <f t="shared" si="62"/>
        <v>0</v>
      </c>
      <c r="D1025" s="14" t="s">
        <v>71</v>
      </c>
      <c r="E1025" t="s">
        <v>72</v>
      </c>
      <c r="F1025">
        <f t="shared" si="64"/>
        <v>0</v>
      </c>
      <c r="G1025">
        <v>30</v>
      </c>
      <c r="I1025" s="15">
        <v>33404</v>
      </c>
      <c r="J1025" s="15" t="str">
        <f t="shared" si="63"/>
        <v>1991</v>
      </c>
      <c r="K1025">
        <v>6</v>
      </c>
      <c r="L1025" t="s">
        <v>79</v>
      </c>
      <c r="M1025" t="s">
        <v>87</v>
      </c>
    </row>
    <row r="1026" spans="1:13" ht="14.4" hidden="1" x14ac:dyDescent="0.3">
      <c r="A1026" t="str">
        <f t="shared" ref="A1026:A1089" si="65">IF(M1026="GASOLINE","G",IF(M1026="PROPANE","CNG",IF(M1026="DIESEL","D", "OUTRO")))</f>
        <v>CNG</v>
      </c>
      <c r="C1026">
        <f t="shared" ref="C1026:C1089" si="66">3.78541*F1026</f>
        <v>0</v>
      </c>
      <c r="D1026" s="14" t="s">
        <v>71</v>
      </c>
      <c r="E1026" t="s">
        <v>72</v>
      </c>
      <c r="F1026">
        <f t="shared" si="64"/>
        <v>0</v>
      </c>
      <c r="G1026">
        <v>31</v>
      </c>
      <c r="I1026" s="15">
        <v>33434</v>
      </c>
      <c r="J1026" s="15" t="str">
        <f t="shared" ref="J1026:J1089" si="67">TEXT(I1026,"aaaa")</f>
        <v>1991</v>
      </c>
      <c r="K1026">
        <v>7</v>
      </c>
      <c r="L1026" t="s">
        <v>80</v>
      </c>
      <c r="M1026" t="s">
        <v>87</v>
      </c>
    </row>
    <row r="1027" spans="1:13" ht="14.4" hidden="1" x14ac:dyDescent="0.3">
      <c r="A1027" t="str">
        <f t="shared" si="65"/>
        <v>CNG</v>
      </c>
      <c r="C1027">
        <f t="shared" si="66"/>
        <v>0</v>
      </c>
      <c r="D1027" s="14" t="s">
        <v>71</v>
      </c>
      <c r="E1027" t="s">
        <v>72</v>
      </c>
      <c r="F1027">
        <f t="shared" si="64"/>
        <v>0</v>
      </c>
      <c r="G1027">
        <v>31</v>
      </c>
      <c r="I1027" s="15">
        <v>33465</v>
      </c>
      <c r="J1027" s="15" t="str">
        <f t="shared" si="67"/>
        <v>1991</v>
      </c>
      <c r="K1027">
        <v>8</v>
      </c>
      <c r="L1027" t="s">
        <v>81</v>
      </c>
      <c r="M1027" t="s">
        <v>87</v>
      </c>
    </row>
    <row r="1028" spans="1:13" ht="14.4" hidden="1" x14ac:dyDescent="0.3">
      <c r="A1028" t="str">
        <f t="shared" si="65"/>
        <v>CNG</v>
      </c>
      <c r="C1028">
        <f t="shared" si="66"/>
        <v>13059664.5</v>
      </c>
      <c r="D1028" s="14" t="s">
        <v>71</v>
      </c>
      <c r="E1028" t="s">
        <v>72</v>
      </c>
      <c r="F1028">
        <f t="shared" si="64"/>
        <v>3450000</v>
      </c>
      <c r="G1028">
        <v>30</v>
      </c>
      <c r="H1028">
        <v>115</v>
      </c>
      <c r="I1028" s="15">
        <v>33496</v>
      </c>
      <c r="J1028" s="15" t="str">
        <f t="shared" si="67"/>
        <v>1991</v>
      </c>
      <c r="K1028">
        <v>9</v>
      </c>
      <c r="L1028" t="s">
        <v>82</v>
      </c>
      <c r="M1028" t="s">
        <v>87</v>
      </c>
    </row>
    <row r="1029" spans="1:13" ht="14.4" hidden="1" x14ac:dyDescent="0.3">
      <c r="A1029" t="str">
        <f t="shared" si="65"/>
        <v>CNG</v>
      </c>
      <c r="C1029">
        <f t="shared" si="66"/>
        <v>12122018.442999998</v>
      </c>
      <c r="D1029" s="14" t="s">
        <v>71</v>
      </c>
      <c r="E1029" t="s">
        <v>72</v>
      </c>
      <c r="F1029">
        <f t="shared" si="64"/>
        <v>3202299.9999999995</v>
      </c>
      <c r="G1029">
        <v>31</v>
      </c>
      <c r="H1029">
        <v>103.3</v>
      </c>
      <c r="I1029" s="15">
        <v>33526</v>
      </c>
      <c r="J1029" s="15" t="str">
        <f t="shared" si="67"/>
        <v>1991</v>
      </c>
      <c r="K1029">
        <v>10</v>
      </c>
      <c r="L1029" t="s">
        <v>83</v>
      </c>
      <c r="M1029" t="s">
        <v>87</v>
      </c>
    </row>
    <row r="1030" spans="1:13" ht="14.4" hidden="1" x14ac:dyDescent="0.3">
      <c r="A1030" t="str">
        <f t="shared" si="65"/>
        <v>CNG</v>
      </c>
      <c r="C1030">
        <f t="shared" si="66"/>
        <v>12264728.4</v>
      </c>
      <c r="D1030" s="14" t="s">
        <v>71</v>
      </c>
      <c r="E1030" t="s">
        <v>72</v>
      </c>
      <c r="F1030">
        <f t="shared" si="64"/>
        <v>3240000</v>
      </c>
      <c r="G1030">
        <v>30</v>
      </c>
      <c r="H1030">
        <v>108</v>
      </c>
      <c r="I1030" s="15">
        <v>33557</v>
      </c>
      <c r="J1030" s="15" t="str">
        <f t="shared" si="67"/>
        <v>1991</v>
      </c>
      <c r="K1030">
        <v>11</v>
      </c>
      <c r="L1030" t="s">
        <v>84</v>
      </c>
      <c r="M1030" t="s">
        <v>87</v>
      </c>
    </row>
    <row r="1031" spans="1:13" ht="14.4" hidden="1" x14ac:dyDescent="0.3">
      <c r="A1031" t="str">
        <f t="shared" si="65"/>
        <v>CNG</v>
      </c>
      <c r="C1031">
        <f t="shared" si="66"/>
        <v>0</v>
      </c>
      <c r="D1031" s="14" t="s">
        <v>71</v>
      </c>
      <c r="E1031" t="s">
        <v>72</v>
      </c>
      <c r="F1031">
        <f t="shared" si="64"/>
        <v>0</v>
      </c>
      <c r="G1031">
        <v>31</v>
      </c>
      <c r="I1031" s="15">
        <v>33587</v>
      </c>
      <c r="J1031" s="15" t="str">
        <f t="shared" si="67"/>
        <v>1991</v>
      </c>
      <c r="K1031">
        <v>12</v>
      </c>
      <c r="L1031" t="s">
        <v>85</v>
      </c>
      <c r="M1031" t="s">
        <v>87</v>
      </c>
    </row>
    <row r="1032" spans="1:13" ht="14.4" hidden="1" x14ac:dyDescent="0.3">
      <c r="A1032" t="str">
        <f t="shared" si="65"/>
        <v>CNG</v>
      </c>
      <c r="C1032">
        <f t="shared" si="66"/>
        <v>0</v>
      </c>
      <c r="D1032" s="14" t="s">
        <v>71</v>
      </c>
      <c r="E1032" t="s">
        <v>72</v>
      </c>
      <c r="F1032">
        <f t="shared" si="64"/>
        <v>0</v>
      </c>
      <c r="G1032">
        <v>31</v>
      </c>
      <c r="I1032" s="15">
        <v>33618</v>
      </c>
      <c r="J1032" s="15" t="str">
        <f t="shared" si="67"/>
        <v>1992</v>
      </c>
      <c r="K1032">
        <v>1</v>
      </c>
      <c r="L1032" t="s">
        <v>73</v>
      </c>
      <c r="M1032" t="s">
        <v>87</v>
      </c>
    </row>
    <row r="1033" spans="1:13" ht="14.4" hidden="1" x14ac:dyDescent="0.3">
      <c r="A1033" t="str">
        <f t="shared" si="65"/>
        <v>CNG</v>
      </c>
      <c r="C1033">
        <f t="shared" si="66"/>
        <v>0</v>
      </c>
      <c r="D1033" s="14" t="s">
        <v>71</v>
      </c>
      <c r="E1033" t="s">
        <v>72</v>
      </c>
      <c r="F1033">
        <f t="shared" si="64"/>
        <v>0</v>
      </c>
      <c r="G1033">
        <v>29</v>
      </c>
      <c r="I1033" s="15">
        <v>33649</v>
      </c>
      <c r="J1033" s="15" t="str">
        <f t="shared" si="67"/>
        <v>1992</v>
      </c>
      <c r="K1033">
        <v>2</v>
      </c>
      <c r="L1033" t="s">
        <v>75</v>
      </c>
      <c r="M1033" t="s">
        <v>87</v>
      </c>
    </row>
    <row r="1034" spans="1:13" ht="14.4" hidden="1" x14ac:dyDescent="0.3">
      <c r="A1034" t="str">
        <f t="shared" si="65"/>
        <v>CNG</v>
      </c>
      <c r="C1034">
        <f t="shared" si="66"/>
        <v>0</v>
      </c>
      <c r="D1034" s="14" t="s">
        <v>71</v>
      </c>
      <c r="E1034" t="s">
        <v>72</v>
      </c>
      <c r="F1034">
        <f t="shared" si="64"/>
        <v>0</v>
      </c>
      <c r="G1034">
        <v>31</v>
      </c>
      <c r="I1034" s="15">
        <v>33678</v>
      </c>
      <c r="J1034" s="15" t="str">
        <f t="shared" si="67"/>
        <v>1992</v>
      </c>
      <c r="K1034">
        <v>3</v>
      </c>
      <c r="L1034" t="s">
        <v>76</v>
      </c>
      <c r="M1034" t="s">
        <v>87</v>
      </c>
    </row>
    <row r="1035" spans="1:13" ht="14.4" hidden="1" x14ac:dyDescent="0.3">
      <c r="A1035" t="str">
        <f t="shared" si="65"/>
        <v>CNG</v>
      </c>
      <c r="C1035">
        <f t="shared" si="66"/>
        <v>0</v>
      </c>
      <c r="D1035" s="14" t="s">
        <v>71</v>
      </c>
      <c r="E1035" t="s">
        <v>72</v>
      </c>
      <c r="F1035">
        <f t="shared" si="64"/>
        <v>0</v>
      </c>
      <c r="G1035">
        <v>30</v>
      </c>
      <c r="I1035" s="15">
        <v>33709</v>
      </c>
      <c r="J1035" s="15" t="str">
        <f t="shared" si="67"/>
        <v>1992</v>
      </c>
      <c r="K1035">
        <v>4</v>
      </c>
      <c r="L1035" t="s">
        <v>77</v>
      </c>
      <c r="M1035" t="s">
        <v>87</v>
      </c>
    </row>
    <row r="1036" spans="1:13" ht="14.4" hidden="1" x14ac:dyDescent="0.3">
      <c r="A1036" t="str">
        <f t="shared" si="65"/>
        <v>CNG</v>
      </c>
      <c r="C1036">
        <f t="shared" si="66"/>
        <v>0</v>
      </c>
      <c r="D1036" s="14" t="s">
        <v>71</v>
      </c>
      <c r="E1036" t="s">
        <v>72</v>
      </c>
      <c r="F1036">
        <f t="shared" si="64"/>
        <v>0</v>
      </c>
      <c r="G1036">
        <v>31</v>
      </c>
      <c r="I1036" s="15">
        <v>33739</v>
      </c>
      <c r="J1036" s="15" t="str">
        <f t="shared" si="67"/>
        <v>1992</v>
      </c>
      <c r="K1036">
        <v>5</v>
      </c>
      <c r="L1036" t="s">
        <v>78</v>
      </c>
      <c r="M1036" t="s">
        <v>87</v>
      </c>
    </row>
    <row r="1037" spans="1:13" ht="14.4" hidden="1" x14ac:dyDescent="0.3">
      <c r="A1037" t="str">
        <f t="shared" si="65"/>
        <v>CNG</v>
      </c>
      <c r="C1037">
        <f t="shared" si="66"/>
        <v>0</v>
      </c>
      <c r="D1037" s="14" t="s">
        <v>71</v>
      </c>
      <c r="E1037" t="s">
        <v>72</v>
      </c>
      <c r="F1037">
        <f t="shared" si="64"/>
        <v>0</v>
      </c>
      <c r="G1037">
        <v>30</v>
      </c>
      <c r="I1037" s="15">
        <v>33770</v>
      </c>
      <c r="J1037" s="15" t="str">
        <f t="shared" si="67"/>
        <v>1992</v>
      </c>
      <c r="K1037">
        <v>6</v>
      </c>
      <c r="L1037" t="s">
        <v>79</v>
      </c>
      <c r="M1037" t="s">
        <v>87</v>
      </c>
    </row>
    <row r="1038" spans="1:13" ht="14.4" hidden="1" x14ac:dyDescent="0.3">
      <c r="A1038" t="str">
        <f t="shared" si="65"/>
        <v>CNG</v>
      </c>
      <c r="C1038">
        <f t="shared" si="66"/>
        <v>0</v>
      </c>
      <c r="D1038" s="14" t="s">
        <v>71</v>
      </c>
      <c r="E1038" t="s">
        <v>72</v>
      </c>
      <c r="F1038">
        <f t="shared" si="64"/>
        <v>0</v>
      </c>
      <c r="G1038">
        <v>31</v>
      </c>
      <c r="I1038" s="15">
        <v>33800</v>
      </c>
      <c r="J1038" s="15" t="str">
        <f t="shared" si="67"/>
        <v>1992</v>
      </c>
      <c r="K1038">
        <v>7</v>
      </c>
      <c r="L1038" t="s">
        <v>80</v>
      </c>
      <c r="M1038" t="s">
        <v>87</v>
      </c>
    </row>
    <row r="1039" spans="1:13" ht="14.4" hidden="1" x14ac:dyDescent="0.3">
      <c r="A1039" t="str">
        <f t="shared" si="65"/>
        <v>CNG</v>
      </c>
      <c r="C1039">
        <f t="shared" si="66"/>
        <v>0</v>
      </c>
      <c r="D1039" s="14" t="s">
        <v>71</v>
      </c>
      <c r="E1039" t="s">
        <v>72</v>
      </c>
      <c r="F1039">
        <f t="shared" si="64"/>
        <v>0</v>
      </c>
      <c r="G1039">
        <v>31</v>
      </c>
      <c r="I1039" s="15">
        <v>33831</v>
      </c>
      <c r="J1039" s="15" t="str">
        <f t="shared" si="67"/>
        <v>1992</v>
      </c>
      <c r="K1039">
        <v>8</v>
      </c>
      <c r="L1039" t="s">
        <v>81</v>
      </c>
      <c r="M1039" t="s">
        <v>87</v>
      </c>
    </row>
    <row r="1040" spans="1:13" ht="14.4" hidden="1" x14ac:dyDescent="0.3">
      <c r="A1040" t="str">
        <f t="shared" si="65"/>
        <v>CNG</v>
      </c>
      <c r="C1040">
        <f t="shared" si="66"/>
        <v>0</v>
      </c>
      <c r="D1040" s="14" t="s">
        <v>71</v>
      </c>
      <c r="E1040" t="s">
        <v>72</v>
      </c>
      <c r="F1040">
        <f t="shared" si="64"/>
        <v>0</v>
      </c>
      <c r="G1040">
        <v>30</v>
      </c>
      <c r="I1040" s="15">
        <v>33862</v>
      </c>
      <c r="J1040" s="15" t="str">
        <f t="shared" si="67"/>
        <v>1992</v>
      </c>
      <c r="K1040">
        <v>9</v>
      </c>
      <c r="L1040" t="s">
        <v>82</v>
      </c>
      <c r="M1040" t="s">
        <v>87</v>
      </c>
    </row>
    <row r="1041" spans="1:13" ht="14.4" hidden="1" x14ac:dyDescent="0.3">
      <c r="A1041" t="str">
        <f t="shared" si="65"/>
        <v>CNG</v>
      </c>
      <c r="C1041">
        <f t="shared" si="66"/>
        <v>0</v>
      </c>
      <c r="D1041" s="14" t="s">
        <v>71</v>
      </c>
      <c r="E1041" t="s">
        <v>72</v>
      </c>
      <c r="F1041">
        <f t="shared" si="64"/>
        <v>0</v>
      </c>
      <c r="G1041">
        <v>31</v>
      </c>
      <c r="I1041" s="15">
        <v>33892</v>
      </c>
      <c r="J1041" s="15" t="str">
        <f t="shared" si="67"/>
        <v>1992</v>
      </c>
      <c r="K1041">
        <v>10</v>
      </c>
      <c r="L1041" t="s">
        <v>83</v>
      </c>
      <c r="M1041" t="s">
        <v>87</v>
      </c>
    </row>
    <row r="1042" spans="1:13" ht="14.4" hidden="1" x14ac:dyDescent="0.3">
      <c r="A1042" t="str">
        <f t="shared" si="65"/>
        <v>CNG</v>
      </c>
      <c r="C1042">
        <f t="shared" si="66"/>
        <v>13752394.530000001</v>
      </c>
      <c r="D1042" s="14" t="s">
        <v>71</v>
      </c>
      <c r="E1042" t="s">
        <v>72</v>
      </c>
      <c r="F1042">
        <f t="shared" si="64"/>
        <v>3633000</v>
      </c>
      <c r="G1042">
        <v>30</v>
      </c>
      <c r="H1042">
        <v>121.1</v>
      </c>
      <c r="I1042" s="15">
        <v>33923</v>
      </c>
      <c r="J1042" s="15" t="str">
        <f t="shared" si="67"/>
        <v>1992</v>
      </c>
      <c r="K1042">
        <v>11</v>
      </c>
      <c r="L1042" t="s">
        <v>84</v>
      </c>
      <c r="M1042" t="s">
        <v>87</v>
      </c>
    </row>
    <row r="1043" spans="1:13" ht="14.4" hidden="1" x14ac:dyDescent="0.3">
      <c r="A1043" t="str">
        <f t="shared" si="65"/>
        <v>CNG</v>
      </c>
      <c r="C1043">
        <f t="shared" si="66"/>
        <v>0</v>
      </c>
      <c r="D1043" s="14" t="s">
        <v>71</v>
      </c>
      <c r="E1043" t="s">
        <v>72</v>
      </c>
      <c r="F1043">
        <f t="shared" si="64"/>
        <v>0</v>
      </c>
      <c r="G1043">
        <v>31</v>
      </c>
      <c r="I1043" s="15">
        <v>33953</v>
      </c>
      <c r="J1043" s="15" t="str">
        <f t="shared" si="67"/>
        <v>1992</v>
      </c>
      <c r="K1043">
        <v>12</v>
      </c>
      <c r="L1043" t="s">
        <v>85</v>
      </c>
      <c r="M1043" t="s">
        <v>87</v>
      </c>
    </row>
    <row r="1044" spans="1:13" ht="14.4" hidden="1" x14ac:dyDescent="0.3">
      <c r="A1044" t="str">
        <f t="shared" si="65"/>
        <v>CNG</v>
      </c>
      <c r="C1044">
        <f t="shared" si="66"/>
        <v>0</v>
      </c>
      <c r="D1044" s="14" t="s">
        <v>71</v>
      </c>
      <c r="E1044" t="s">
        <v>72</v>
      </c>
      <c r="F1044">
        <f t="shared" si="64"/>
        <v>0</v>
      </c>
      <c r="G1044">
        <v>31</v>
      </c>
      <c r="I1044" s="15">
        <v>33984</v>
      </c>
      <c r="J1044" s="15" t="str">
        <f t="shared" si="67"/>
        <v>1993</v>
      </c>
      <c r="K1044">
        <v>1</v>
      </c>
      <c r="L1044" t="s">
        <v>73</v>
      </c>
      <c r="M1044" t="s">
        <v>87</v>
      </c>
    </row>
    <row r="1045" spans="1:13" ht="14.4" hidden="1" x14ac:dyDescent="0.3">
      <c r="A1045" t="str">
        <f t="shared" si="65"/>
        <v>CNG</v>
      </c>
      <c r="C1045">
        <f t="shared" si="66"/>
        <v>19438837.432</v>
      </c>
      <c r="D1045" s="14" t="s">
        <v>71</v>
      </c>
      <c r="E1045" t="s">
        <v>72</v>
      </c>
      <c r="F1045">
        <f t="shared" si="64"/>
        <v>5135200</v>
      </c>
      <c r="G1045">
        <v>28</v>
      </c>
      <c r="H1045">
        <v>183.4</v>
      </c>
      <c r="I1045" s="15">
        <v>34015</v>
      </c>
      <c r="J1045" s="15" t="str">
        <f t="shared" si="67"/>
        <v>1993</v>
      </c>
      <c r="K1045">
        <v>2</v>
      </c>
      <c r="L1045" t="s">
        <v>75</v>
      </c>
      <c r="M1045" t="s">
        <v>87</v>
      </c>
    </row>
    <row r="1046" spans="1:13" ht="14.4" hidden="1" x14ac:dyDescent="0.3">
      <c r="A1046" t="str">
        <f t="shared" si="65"/>
        <v>CNG</v>
      </c>
      <c r="C1046">
        <f t="shared" si="66"/>
        <v>20993505.319000006</v>
      </c>
      <c r="D1046" s="14" t="s">
        <v>71</v>
      </c>
      <c r="E1046" t="s">
        <v>72</v>
      </c>
      <c r="F1046">
        <f t="shared" si="64"/>
        <v>5545900.0000000009</v>
      </c>
      <c r="G1046">
        <v>31</v>
      </c>
      <c r="H1046">
        <v>178.9</v>
      </c>
      <c r="I1046" s="15">
        <v>34043</v>
      </c>
      <c r="J1046" s="15" t="str">
        <f t="shared" si="67"/>
        <v>1993</v>
      </c>
      <c r="K1046">
        <v>3</v>
      </c>
      <c r="L1046" t="s">
        <v>76</v>
      </c>
      <c r="M1046" t="s">
        <v>87</v>
      </c>
    </row>
    <row r="1047" spans="1:13" ht="14.4" hidden="1" x14ac:dyDescent="0.3">
      <c r="A1047" t="str">
        <f t="shared" si="65"/>
        <v>CNG</v>
      </c>
      <c r="C1047">
        <f t="shared" si="66"/>
        <v>12775758.75</v>
      </c>
      <c r="D1047" s="14" t="s">
        <v>71</v>
      </c>
      <c r="E1047" t="s">
        <v>72</v>
      </c>
      <c r="F1047">
        <f t="shared" si="64"/>
        <v>3375000</v>
      </c>
      <c r="G1047">
        <v>30</v>
      </c>
      <c r="H1047">
        <v>112.5</v>
      </c>
      <c r="I1047" s="15">
        <v>34074</v>
      </c>
      <c r="J1047" s="15" t="str">
        <f t="shared" si="67"/>
        <v>1993</v>
      </c>
      <c r="K1047">
        <v>4</v>
      </c>
      <c r="L1047" t="s">
        <v>77</v>
      </c>
      <c r="M1047" t="s">
        <v>87</v>
      </c>
    </row>
    <row r="1048" spans="1:13" ht="14.4" hidden="1" x14ac:dyDescent="0.3">
      <c r="A1048" t="str">
        <f t="shared" si="65"/>
        <v>CNG</v>
      </c>
      <c r="C1048">
        <f t="shared" si="66"/>
        <v>0</v>
      </c>
      <c r="D1048" s="14" t="s">
        <v>71</v>
      </c>
      <c r="E1048" t="s">
        <v>72</v>
      </c>
      <c r="F1048">
        <f t="shared" si="64"/>
        <v>0</v>
      </c>
      <c r="G1048">
        <v>31</v>
      </c>
      <c r="I1048" s="15">
        <v>34104</v>
      </c>
      <c r="J1048" s="15" t="str">
        <f t="shared" si="67"/>
        <v>1993</v>
      </c>
      <c r="K1048">
        <v>5</v>
      </c>
      <c r="L1048" t="s">
        <v>78</v>
      </c>
      <c r="M1048" t="s">
        <v>87</v>
      </c>
    </row>
    <row r="1049" spans="1:13" ht="14.4" hidden="1" x14ac:dyDescent="0.3">
      <c r="A1049" t="str">
        <f t="shared" si="65"/>
        <v>CNG</v>
      </c>
      <c r="C1049">
        <f t="shared" si="66"/>
        <v>7654099.0200000014</v>
      </c>
      <c r="D1049" s="14" t="s">
        <v>71</v>
      </c>
      <c r="E1049" t="s">
        <v>72</v>
      </c>
      <c r="F1049">
        <f t="shared" si="64"/>
        <v>2022000.0000000002</v>
      </c>
      <c r="G1049">
        <v>30</v>
      </c>
      <c r="H1049">
        <v>67.400000000000006</v>
      </c>
      <c r="I1049" s="15">
        <v>34135</v>
      </c>
      <c r="J1049" s="15" t="str">
        <f t="shared" si="67"/>
        <v>1993</v>
      </c>
      <c r="K1049">
        <v>6</v>
      </c>
      <c r="L1049" t="s">
        <v>79</v>
      </c>
      <c r="M1049" t="s">
        <v>87</v>
      </c>
    </row>
    <row r="1050" spans="1:13" ht="14.4" hidden="1" x14ac:dyDescent="0.3">
      <c r="A1050" t="str">
        <f t="shared" si="65"/>
        <v>CNG</v>
      </c>
      <c r="C1050">
        <f t="shared" si="66"/>
        <v>0</v>
      </c>
      <c r="D1050" s="14" t="s">
        <v>71</v>
      </c>
      <c r="E1050" t="s">
        <v>72</v>
      </c>
      <c r="F1050">
        <f t="shared" si="64"/>
        <v>0</v>
      </c>
      <c r="G1050">
        <v>31</v>
      </c>
      <c r="I1050" s="15">
        <v>34165</v>
      </c>
      <c r="J1050" s="15" t="str">
        <f t="shared" si="67"/>
        <v>1993</v>
      </c>
      <c r="K1050">
        <v>7</v>
      </c>
      <c r="L1050" t="s">
        <v>80</v>
      </c>
      <c r="M1050" t="s">
        <v>87</v>
      </c>
    </row>
    <row r="1051" spans="1:13" ht="14.4" hidden="1" x14ac:dyDescent="0.3">
      <c r="A1051" t="str">
        <f t="shared" si="65"/>
        <v>CNG</v>
      </c>
      <c r="C1051">
        <f t="shared" si="66"/>
        <v>0</v>
      </c>
      <c r="D1051" s="14" t="s">
        <v>71</v>
      </c>
      <c r="E1051" t="s">
        <v>72</v>
      </c>
      <c r="F1051">
        <f t="shared" si="64"/>
        <v>0</v>
      </c>
      <c r="G1051">
        <v>31</v>
      </c>
      <c r="I1051" s="15">
        <v>34196</v>
      </c>
      <c r="J1051" s="15" t="str">
        <f t="shared" si="67"/>
        <v>1993</v>
      </c>
      <c r="K1051">
        <v>8</v>
      </c>
      <c r="L1051" t="s">
        <v>81</v>
      </c>
      <c r="M1051" t="s">
        <v>87</v>
      </c>
    </row>
    <row r="1052" spans="1:13" ht="14.4" hidden="1" x14ac:dyDescent="0.3">
      <c r="A1052" t="str">
        <f t="shared" si="65"/>
        <v>CNG</v>
      </c>
      <c r="C1052">
        <f t="shared" si="66"/>
        <v>0</v>
      </c>
      <c r="D1052" s="14" t="s">
        <v>71</v>
      </c>
      <c r="E1052" t="s">
        <v>72</v>
      </c>
      <c r="F1052">
        <f t="shared" si="64"/>
        <v>0</v>
      </c>
      <c r="G1052">
        <v>30</v>
      </c>
      <c r="I1052" s="15">
        <v>34227</v>
      </c>
      <c r="J1052" s="15" t="str">
        <f t="shared" si="67"/>
        <v>1993</v>
      </c>
      <c r="K1052">
        <v>9</v>
      </c>
      <c r="L1052" t="s">
        <v>82</v>
      </c>
      <c r="M1052" t="s">
        <v>87</v>
      </c>
    </row>
    <row r="1053" spans="1:13" ht="14.4" hidden="1" x14ac:dyDescent="0.3">
      <c r="A1053" t="str">
        <f t="shared" si="65"/>
        <v>CNG</v>
      </c>
      <c r="C1053">
        <f t="shared" si="66"/>
        <v>0</v>
      </c>
      <c r="D1053" s="14" t="s">
        <v>71</v>
      </c>
      <c r="E1053" t="s">
        <v>72</v>
      </c>
      <c r="F1053">
        <f t="shared" si="64"/>
        <v>0</v>
      </c>
      <c r="G1053">
        <v>31</v>
      </c>
      <c r="I1053" s="15">
        <v>34257</v>
      </c>
      <c r="J1053" s="15" t="str">
        <f t="shared" si="67"/>
        <v>1993</v>
      </c>
      <c r="K1053">
        <v>10</v>
      </c>
      <c r="L1053" t="s">
        <v>83</v>
      </c>
      <c r="M1053" t="s">
        <v>87</v>
      </c>
    </row>
    <row r="1054" spans="1:13" ht="14.4" hidden="1" x14ac:dyDescent="0.3">
      <c r="A1054" t="str">
        <f t="shared" si="65"/>
        <v>CNG</v>
      </c>
      <c r="C1054">
        <f t="shared" si="66"/>
        <v>0</v>
      </c>
      <c r="D1054" s="14" t="s">
        <v>71</v>
      </c>
      <c r="E1054" t="s">
        <v>72</v>
      </c>
      <c r="F1054">
        <f t="shared" si="64"/>
        <v>0</v>
      </c>
      <c r="G1054">
        <v>30</v>
      </c>
      <c r="I1054" s="15">
        <v>34288</v>
      </c>
      <c r="J1054" s="15" t="str">
        <f t="shared" si="67"/>
        <v>1993</v>
      </c>
      <c r="K1054">
        <v>11</v>
      </c>
      <c r="L1054" t="s">
        <v>84</v>
      </c>
      <c r="M1054" t="s">
        <v>87</v>
      </c>
    </row>
    <row r="1055" spans="1:13" ht="14.4" hidden="1" x14ac:dyDescent="0.3">
      <c r="A1055" t="str">
        <f t="shared" si="65"/>
        <v>CNG</v>
      </c>
      <c r="C1055">
        <f t="shared" si="66"/>
        <v>17719504.210000001</v>
      </c>
      <c r="D1055" s="14" t="s">
        <v>71</v>
      </c>
      <c r="E1055" t="s">
        <v>72</v>
      </c>
      <c r="F1055">
        <f t="shared" si="64"/>
        <v>4681000</v>
      </c>
      <c r="G1055">
        <v>31</v>
      </c>
      <c r="H1055">
        <v>151</v>
      </c>
      <c r="I1055" s="15">
        <v>34318</v>
      </c>
      <c r="J1055" s="15" t="str">
        <f t="shared" si="67"/>
        <v>1993</v>
      </c>
      <c r="K1055">
        <v>12</v>
      </c>
      <c r="L1055" t="s">
        <v>85</v>
      </c>
      <c r="M1055" t="s">
        <v>87</v>
      </c>
    </row>
    <row r="1056" spans="1:13" ht="14.4" hidden="1" x14ac:dyDescent="0.3">
      <c r="A1056" t="str">
        <f t="shared" si="65"/>
        <v>CNG</v>
      </c>
      <c r="C1056">
        <f t="shared" si="66"/>
        <v>26943034.215999998</v>
      </c>
      <c r="D1056" s="14" t="s">
        <v>71</v>
      </c>
      <c r="E1056" t="s">
        <v>72</v>
      </c>
      <c r="F1056">
        <f t="shared" si="64"/>
        <v>7117599.9999999991</v>
      </c>
      <c r="G1056">
        <v>31</v>
      </c>
      <c r="H1056">
        <v>229.6</v>
      </c>
      <c r="I1056" s="15">
        <v>34349</v>
      </c>
      <c r="J1056" s="15" t="str">
        <f t="shared" si="67"/>
        <v>1994</v>
      </c>
      <c r="K1056">
        <v>1</v>
      </c>
      <c r="L1056" t="s">
        <v>73</v>
      </c>
      <c r="M1056" t="s">
        <v>87</v>
      </c>
    </row>
    <row r="1057" spans="1:13" ht="14.4" hidden="1" x14ac:dyDescent="0.3">
      <c r="A1057" t="str">
        <f t="shared" si="65"/>
        <v>CNG</v>
      </c>
      <c r="C1057">
        <f t="shared" si="66"/>
        <v>25639339.012000002</v>
      </c>
      <c r="D1057" s="14" t="s">
        <v>71</v>
      </c>
      <c r="E1057" t="s">
        <v>72</v>
      </c>
      <c r="F1057">
        <f t="shared" si="64"/>
        <v>6773200</v>
      </c>
      <c r="G1057">
        <v>28</v>
      </c>
      <c r="H1057">
        <v>241.9</v>
      </c>
      <c r="I1057" s="15">
        <v>34380</v>
      </c>
      <c r="J1057" s="15" t="str">
        <f t="shared" si="67"/>
        <v>1994</v>
      </c>
      <c r="K1057">
        <v>2</v>
      </c>
      <c r="L1057" t="s">
        <v>75</v>
      </c>
      <c r="M1057" t="s">
        <v>87</v>
      </c>
    </row>
    <row r="1058" spans="1:13" ht="14.4" hidden="1" x14ac:dyDescent="0.3">
      <c r="A1058" t="str">
        <f t="shared" si="65"/>
        <v>CNG</v>
      </c>
      <c r="C1058">
        <f t="shared" si="66"/>
        <v>25100675.169000003</v>
      </c>
      <c r="D1058" s="14" t="s">
        <v>71</v>
      </c>
      <c r="E1058" t="s">
        <v>72</v>
      </c>
      <c r="F1058">
        <f t="shared" si="64"/>
        <v>6630900.0000000009</v>
      </c>
      <c r="G1058">
        <v>31</v>
      </c>
      <c r="H1058">
        <v>213.9</v>
      </c>
      <c r="I1058" s="15">
        <v>34408</v>
      </c>
      <c r="J1058" s="15" t="str">
        <f t="shared" si="67"/>
        <v>1994</v>
      </c>
      <c r="K1058">
        <v>3</v>
      </c>
      <c r="L1058" t="s">
        <v>76</v>
      </c>
      <c r="M1058" t="s">
        <v>87</v>
      </c>
    </row>
    <row r="1059" spans="1:13" ht="14.4" hidden="1" x14ac:dyDescent="0.3">
      <c r="A1059" t="str">
        <f t="shared" si="65"/>
        <v>CNG</v>
      </c>
      <c r="C1059">
        <f t="shared" si="66"/>
        <v>12469140.540000001</v>
      </c>
      <c r="D1059" s="14" t="s">
        <v>71</v>
      </c>
      <c r="E1059" t="s">
        <v>72</v>
      </c>
      <c r="F1059">
        <f t="shared" si="64"/>
        <v>3294000</v>
      </c>
      <c r="G1059">
        <v>30</v>
      </c>
      <c r="H1059">
        <v>109.8</v>
      </c>
      <c r="I1059" s="15">
        <v>34439</v>
      </c>
      <c r="J1059" s="15" t="str">
        <f t="shared" si="67"/>
        <v>1994</v>
      </c>
      <c r="K1059">
        <v>4</v>
      </c>
      <c r="L1059" t="s">
        <v>77</v>
      </c>
      <c r="M1059" t="s">
        <v>87</v>
      </c>
    </row>
    <row r="1060" spans="1:13" ht="14.4" hidden="1" x14ac:dyDescent="0.3">
      <c r="A1060" t="str">
        <f t="shared" si="65"/>
        <v>CNG</v>
      </c>
      <c r="C1060">
        <f t="shared" si="66"/>
        <v>8718934.8529999983</v>
      </c>
      <c r="D1060" s="14" t="s">
        <v>71</v>
      </c>
      <c r="E1060" t="s">
        <v>72</v>
      </c>
      <c r="F1060">
        <f t="shared" si="64"/>
        <v>2303299.9999999995</v>
      </c>
      <c r="G1060">
        <v>31</v>
      </c>
      <c r="H1060">
        <v>74.3</v>
      </c>
      <c r="I1060" s="15">
        <v>34469</v>
      </c>
      <c r="J1060" s="15" t="str">
        <f t="shared" si="67"/>
        <v>1994</v>
      </c>
      <c r="K1060">
        <v>5</v>
      </c>
      <c r="L1060" t="s">
        <v>78</v>
      </c>
      <c r="M1060" t="s">
        <v>87</v>
      </c>
    </row>
    <row r="1061" spans="1:13" ht="14.4" hidden="1" x14ac:dyDescent="0.3">
      <c r="A1061" t="str">
        <f t="shared" si="65"/>
        <v>CNG</v>
      </c>
      <c r="C1061">
        <f t="shared" si="66"/>
        <v>9289396.1400000006</v>
      </c>
      <c r="D1061" s="14" t="s">
        <v>71</v>
      </c>
      <c r="E1061" t="s">
        <v>72</v>
      </c>
      <c r="F1061">
        <f t="shared" si="64"/>
        <v>2454000</v>
      </c>
      <c r="G1061">
        <v>30</v>
      </c>
      <c r="H1061">
        <v>81.8</v>
      </c>
      <c r="I1061" s="15">
        <v>34500</v>
      </c>
      <c r="J1061" s="15" t="str">
        <f t="shared" si="67"/>
        <v>1994</v>
      </c>
      <c r="K1061">
        <v>6</v>
      </c>
      <c r="L1061" t="s">
        <v>79</v>
      </c>
      <c r="M1061" t="s">
        <v>87</v>
      </c>
    </row>
    <row r="1062" spans="1:13" ht="14.4" hidden="1" x14ac:dyDescent="0.3">
      <c r="A1062" t="str">
        <f t="shared" si="65"/>
        <v>CNG</v>
      </c>
      <c r="C1062">
        <f t="shared" si="66"/>
        <v>6430654.5080000004</v>
      </c>
      <c r="D1062" s="14" t="s">
        <v>71</v>
      </c>
      <c r="E1062" t="s">
        <v>72</v>
      </c>
      <c r="F1062">
        <f t="shared" si="64"/>
        <v>1698800</v>
      </c>
      <c r="G1062">
        <v>31</v>
      </c>
      <c r="H1062">
        <v>54.8</v>
      </c>
      <c r="I1062" s="15">
        <v>34530</v>
      </c>
      <c r="J1062" s="15" t="str">
        <f t="shared" si="67"/>
        <v>1994</v>
      </c>
      <c r="K1062">
        <v>7</v>
      </c>
      <c r="L1062" t="s">
        <v>80</v>
      </c>
      <c r="M1062" t="s">
        <v>87</v>
      </c>
    </row>
    <row r="1063" spans="1:13" ht="14.4" hidden="1" x14ac:dyDescent="0.3">
      <c r="A1063" t="str">
        <f t="shared" si="65"/>
        <v>CNG</v>
      </c>
      <c r="C1063">
        <f t="shared" si="66"/>
        <v>8226074.4709999999</v>
      </c>
      <c r="D1063" s="14" t="s">
        <v>71</v>
      </c>
      <c r="E1063" t="s">
        <v>72</v>
      </c>
      <c r="F1063">
        <f t="shared" si="64"/>
        <v>2173100</v>
      </c>
      <c r="G1063">
        <v>31</v>
      </c>
      <c r="H1063">
        <v>70.099999999999994</v>
      </c>
      <c r="I1063" s="15">
        <v>34561</v>
      </c>
      <c r="J1063" s="15" t="str">
        <f t="shared" si="67"/>
        <v>1994</v>
      </c>
      <c r="K1063">
        <v>8</v>
      </c>
      <c r="L1063" t="s">
        <v>81</v>
      </c>
      <c r="M1063" t="s">
        <v>87</v>
      </c>
    </row>
    <row r="1064" spans="1:13" ht="14.4" hidden="1" x14ac:dyDescent="0.3">
      <c r="A1064" t="str">
        <f t="shared" si="65"/>
        <v>CNG</v>
      </c>
      <c r="C1064">
        <f t="shared" si="66"/>
        <v>0</v>
      </c>
      <c r="D1064" s="14" t="s">
        <v>71</v>
      </c>
      <c r="E1064" t="s">
        <v>72</v>
      </c>
      <c r="F1064">
        <f t="shared" si="64"/>
        <v>0</v>
      </c>
      <c r="G1064">
        <v>30</v>
      </c>
      <c r="I1064" s="15">
        <v>34592</v>
      </c>
      <c r="J1064" s="15" t="str">
        <f t="shared" si="67"/>
        <v>1994</v>
      </c>
      <c r="K1064">
        <v>9</v>
      </c>
      <c r="L1064" t="s">
        <v>82</v>
      </c>
      <c r="M1064" t="s">
        <v>87</v>
      </c>
    </row>
    <row r="1065" spans="1:13" ht="14.4" hidden="1" x14ac:dyDescent="0.3">
      <c r="A1065" t="str">
        <f t="shared" si="65"/>
        <v>CNG</v>
      </c>
      <c r="C1065">
        <f t="shared" si="66"/>
        <v>13436312.795</v>
      </c>
      <c r="D1065" s="14" t="s">
        <v>71</v>
      </c>
      <c r="E1065" t="s">
        <v>72</v>
      </c>
      <c r="F1065">
        <f t="shared" si="64"/>
        <v>3549500</v>
      </c>
      <c r="G1065">
        <v>31</v>
      </c>
      <c r="H1065">
        <v>114.5</v>
      </c>
      <c r="I1065" s="15">
        <v>34622</v>
      </c>
      <c r="J1065" s="15" t="str">
        <f t="shared" si="67"/>
        <v>1994</v>
      </c>
      <c r="K1065">
        <v>10</v>
      </c>
      <c r="L1065" t="s">
        <v>83</v>
      </c>
      <c r="M1065" t="s">
        <v>87</v>
      </c>
    </row>
    <row r="1066" spans="1:13" ht="14.4" hidden="1" x14ac:dyDescent="0.3">
      <c r="A1066" t="str">
        <f t="shared" si="65"/>
        <v>CNG</v>
      </c>
      <c r="C1066">
        <f t="shared" si="66"/>
        <v>18646929.66</v>
      </c>
      <c r="D1066" s="14" t="s">
        <v>71</v>
      </c>
      <c r="E1066" t="s">
        <v>72</v>
      </c>
      <c r="F1066">
        <f t="shared" si="64"/>
        <v>4926000</v>
      </c>
      <c r="G1066">
        <v>30</v>
      </c>
      <c r="H1066">
        <v>164.2</v>
      </c>
      <c r="I1066" s="15">
        <v>34653</v>
      </c>
      <c r="J1066" s="15" t="str">
        <f t="shared" si="67"/>
        <v>1994</v>
      </c>
      <c r="K1066">
        <v>11</v>
      </c>
      <c r="L1066" t="s">
        <v>84</v>
      </c>
      <c r="M1066" t="s">
        <v>87</v>
      </c>
    </row>
    <row r="1067" spans="1:13" ht="14.4" hidden="1" x14ac:dyDescent="0.3">
      <c r="A1067" t="str">
        <f t="shared" si="65"/>
        <v>CNG</v>
      </c>
      <c r="C1067">
        <f t="shared" si="66"/>
        <v>26145069.788000003</v>
      </c>
      <c r="D1067" s="14" t="s">
        <v>71</v>
      </c>
      <c r="E1067" t="s">
        <v>72</v>
      </c>
      <c r="F1067">
        <f t="shared" si="64"/>
        <v>6906800</v>
      </c>
      <c r="G1067">
        <v>31</v>
      </c>
      <c r="H1067">
        <v>222.8</v>
      </c>
      <c r="I1067" s="15">
        <v>34683</v>
      </c>
      <c r="J1067" s="15" t="str">
        <f t="shared" si="67"/>
        <v>1994</v>
      </c>
      <c r="K1067">
        <v>12</v>
      </c>
      <c r="L1067" t="s">
        <v>85</v>
      </c>
      <c r="M1067" t="s">
        <v>87</v>
      </c>
    </row>
    <row r="1068" spans="1:13" ht="14.4" hidden="1" x14ac:dyDescent="0.3">
      <c r="A1068" t="str">
        <f t="shared" si="65"/>
        <v>CNG</v>
      </c>
      <c r="C1068">
        <f t="shared" si="66"/>
        <v>0</v>
      </c>
      <c r="D1068" s="14" t="s">
        <v>71</v>
      </c>
      <c r="E1068" t="s">
        <v>72</v>
      </c>
      <c r="F1068">
        <f t="shared" si="64"/>
        <v>0</v>
      </c>
      <c r="G1068">
        <v>31</v>
      </c>
      <c r="I1068" s="15">
        <v>34714</v>
      </c>
      <c r="J1068" s="15" t="str">
        <f t="shared" si="67"/>
        <v>1995</v>
      </c>
      <c r="K1068">
        <v>1</v>
      </c>
      <c r="L1068" t="s">
        <v>73</v>
      </c>
      <c r="M1068" t="s">
        <v>87</v>
      </c>
    </row>
    <row r="1069" spans="1:13" ht="14.4" hidden="1" x14ac:dyDescent="0.3">
      <c r="A1069" t="str">
        <f t="shared" si="65"/>
        <v>CNG</v>
      </c>
      <c r="C1069">
        <f t="shared" si="66"/>
        <v>26784046.995999999</v>
      </c>
      <c r="D1069" s="14" t="s">
        <v>71</v>
      </c>
      <c r="E1069" t="s">
        <v>72</v>
      </c>
      <c r="F1069">
        <f t="shared" si="64"/>
        <v>7075599.9999999991</v>
      </c>
      <c r="G1069">
        <v>28</v>
      </c>
      <c r="H1069">
        <v>252.7</v>
      </c>
      <c r="I1069" s="15">
        <v>34745</v>
      </c>
      <c r="J1069" s="15" t="str">
        <f t="shared" si="67"/>
        <v>1995</v>
      </c>
      <c r="K1069">
        <v>2</v>
      </c>
      <c r="L1069" t="s">
        <v>75</v>
      </c>
      <c r="M1069" t="s">
        <v>87</v>
      </c>
    </row>
    <row r="1070" spans="1:13" ht="14.4" hidden="1" x14ac:dyDescent="0.3">
      <c r="A1070" t="str">
        <f t="shared" si="65"/>
        <v>CNG</v>
      </c>
      <c r="C1070">
        <f t="shared" si="66"/>
        <v>0</v>
      </c>
      <c r="D1070" s="14" t="s">
        <v>71</v>
      </c>
      <c r="E1070" t="s">
        <v>72</v>
      </c>
      <c r="F1070">
        <f t="shared" si="64"/>
        <v>0</v>
      </c>
      <c r="G1070">
        <v>31</v>
      </c>
      <c r="I1070" s="15">
        <v>34773</v>
      </c>
      <c r="J1070" s="15" t="str">
        <f t="shared" si="67"/>
        <v>1995</v>
      </c>
      <c r="K1070">
        <v>3</v>
      </c>
      <c r="L1070" t="s">
        <v>76</v>
      </c>
      <c r="M1070" t="s">
        <v>87</v>
      </c>
    </row>
    <row r="1071" spans="1:13" ht="14.4" hidden="1" x14ac:dyDescent="0.3">
      <c r="A1071" t="str">
        <f t="shared" si="65"/>
        <v>CNG</v>
      </c>
      <c r="C1071">
        <f t="shared" si="66"/>
        <v>11503860.99</v>
      </c>
      <c r="D1071" s="14" t="s">
        <v>71</v>
      </c>
      <c r="E1071" t="s">
        <v>72</v>
      </c>
      <c r="F1071">
        <f t="shared" si="64"/>
        <v>3039000</v>
      </c>
      <c r="G1071">
        <v>30</v>
      </c>
      <c r="H1071">
        <v>101.3</v>
      </c>
      <c r="I1071" s="15">
        <v>34804</v>
      </c>
      <c r="J1071" s="15" t="str">
        <f t="shared" si="67"/>
        <v>1995</v>
      </c>
      <c r="K1071">
        <v>4</v>
      </c>
      <c r="L1071" t="s">
        <v>77</v>
      </c>
      <c r="M1071" t="s">
        <v>87</v>
      </c>
    </row>
    <row r="1072" spans="1:13" ht="14.4" hidden="1" x14ac:dyDescent="0.3">
      <c r="A1072" t="str">
        <f t="shared" si="65"/>
        <v>CNG</v>
      </c>
      <c r="C1072">
        <f t="shared" si="66"/>
        <v>9200060.4639999997</v>
      </c>
      <c r="D1072" s="14" t="s">
        <v>71</v>
      </c>
      <c r="E1072" t="s">
        <v>72</v>
      </c>
      <c r="F1072">
        <f t="shared" si="64"/>
        <v>2430400</v>
      </c>
      <c r="G1072">
        <v>31</v>
      </c>
      <c r="H1072">
        <v>78.400000000000006</v>
      </c>
      <c r="I1072" s="15">
        <v>34834</v>
      </c>
      <c r="J1072" s="15" t="str">
        <f t="shared" si="67"/>
        <v>1995</v>
      </c>
      <c r="K1072">
        <v>5</v>
      </c>
      <c r="L1072" t="s">
        <v>78</v>
      </c>
      <c r="M1072" t="s">
        <v>87</v>
      </c>
    </row>
    <row r="1073" spans="1:13" ht="14.4" hidden="1" x14ac:dyDescent="0.3">
      <c r="A1073" t="str">
        <f t="shared" si="65"/>
        <v>CNG</v>
      </c>
      <c r="C1073">
        <f t="shared" si="66"/>
        <v>8710228.4100000001</v>
      </c>
      <c r="D1073" s="14" t="s">
        <v>71</v>
      </c>
      <c r="E1073" t="s">
        <v>72</v>
      </c>
      <c r="F1073">
        <f t="shared" si="64"/>
        <v>2301000</v>
      </c>
      <c r="G1073">
        <v>30</v>
      </c>
      <c r="H1073">
        <v>76.7</v>
      </c>
      <c r="I1073" s="15">
        <v>34865</v>
      </c>
      <c r="J1073" s="15" t="str">
        <f t="shared" si="67"/>
        <v>1995</v>
      </c>
      <c r="K1073">
        <v>6</v>
      </c>
      <c r="L1073" t="s">
        <v>79</v>
      </c>
      <c r="M1073" t="s">
        <v>87</v>
      </c>
    </row>
    <row r="1074" spans="1:13" ht="14.4" hidden="1" x14ac:dyDescent="0.3">
      <c r="A1074" t="str">
        <f t="shared" si="65"/>
        <v>CNG</v>
      </c>
      <c r="C1074">
        <f t="shared" si="66"/>
        <v>6665349.9280000003</v>
      </c>
      <c r="D1074" s="14" t="s">
        <v>71</v>
      </c>
      <c r="E1074" t="s">
        <v>72</v>
      </c>
      <c r="F1074">
        <f t="shared" si="64"/>
        <v>1760800</v>
      </c>
      <c r="G1074">
        <v>31</v>
      </c>
      <c r="H1074">
        <v>56.8</v>
      </c>
      <c r="I1074" s="15">
        <v>34895</v>
      </c>
      <c r="J1074" s="15" t="str">
        <f t="shared" si="67"/>
        <v>1995</v>
      </c>
      <c r="K1074">
        <v>7</v>
      </c>
      <c r="L1074" t="s">
        <v>80</v>
      </c>
      <c r="M1074" t="s">
        <v>87</v>
      </c>
    </row>
    <row r="1075" spans="1:13" ht="14.4" hidden="1" x14ac:dyDescent="0.3">
      <c r="A1075" t="str">
        <f t="shared" si="65"/>
        <v>CNG</v>
      </c>
      <c r="C1075">
        <f t="shared" si="66"/>
        <v>0</v>
      </c>
      <c r="D1075" s="14" t="s">
        <v>71</v>
      </c>
      <c r="E1075" t="s">
        <v>72</v>
      </c>
      <c r="F1075">
        <f t="shared" si="64"/>
        <v>0</v>
      </c>
      <c r="G1075">
        <v>31</v>
      </c>
      <c r="I1075" s="15">
        <v>34926</v>
      </c>
      <c r="J1075" s="15" t="str">
        <f t="shared" si="67"/>
        <v>1995</v>
      </c>
      <c r="K1075">
        <v>8</v>
      </c>
      <c r="L1075" t="s">
        <v>81</v>
      </c>
      <c r="M1075" t="s">
        <v>87</v>
      </c>
    </row>
    <row r="1076" spans="1:13" ht="14.4" hidden="1" x14ac:dyDescent="0.3">
      <c r="A1076" t="str">
        <f t="shared" si="65"/>
        <v>CNG</v>
      </c>
      <c r="C1076">
        <f t="shared" si="66"/>
        <v>12060316.26</v>
      </c>
      <c r="D1076" s="14" t="s">
        <v>71</v>
      </c>
      <c r="E1076" t="s">
        <v>72</v>
      </c>
      <c r="F1076">
        <f t="shared" si="64"/>
        <v>3186000</v>
      </c>
      <c r="G1076">
        <v>30</v>
      </c>
      <c r="H1076">
        <v>106.2</v>
      </c>
      <c r="I1076" s="15">
        <v>34957</v>
      </c>
      <c r="J1076" s="15" t="str">
        <f t="shared" si="67"/>
        <v>1995</v>
      </c>
      <c r="K1076">
        <v>9</v>
      </c>
      <c r="L1076" t="s">
        <v>82</v>
      </c>
      <c r="M1076" t="s">
        <v>87</v>
      </c>
    </row>
    <row r="1077" spans="1:13" ht="14.4" hidden="1" x14ac:dyDescent="0.3">
      <c r="A1077" t="str">
        <f t="shared" si="65"/>
        <v>CNG</v>
      </c>
      <c r="C1077">
        <f t="shared" si="66"/>
        <v>17390930.622000001</v>
      </c>
      <c r="D1077" s="14" t="s">
        <v>71</v>
      </c>
      <c r="E1077" t="s">
        <v>72</v>
      </c>
      <c r="F1077">
        <f t="shared" si="64"/>
        <v>4594200</v>
      </c>
      <c r="G1077">
        <v>31</v>
      </c>
      <c r="H1077">
        <v>148.19999999999999</v>
      </c>
      <c r="I1077" s="15">
        <v>34987</v>
      </c>
      <c r="J1077" s="15" t="str">
        <f t="shared" si="67"/>
        <v>1995</v>
      </c>
      <c r="K1077">
        <v>10</v>
      </c>
      <c r="L1077" t="s">
        <v>83</v>
      </c>
      <c r="M1077" t="s">
        <v>87</v>
      </c>
    </row>
    <row r="1078" spans="1:13" ht="14.4" hidden="1" x14ac:dyDescent="0.3">
      <c r="A1078" t="str">
        <f t="shared" si="65"/>
        <v>CNG</v>
      </c>
      <c r="C1078">
        <f t="shared" si="66"/>
        <v>24643019.100000001</v>
      </c>
      <c r="D1078" s="14" t="s">
        <v>71</v>
      </c>
      <c r="E1078" t="s">
        <v>72</v>
      </c>
      <c r="F1078">
        <f t="shared" si="64"/>
        <v>6510000</v>
      </c>
      <c r="G1078">
        <v>30</v>
      </c>
      <c r="H1078">
        <v>217</v>
      </c>
      <c r="I1078" s="15">
        <v>35018</v>
      </c>
      <c r="J1078" s="15" t="str">
        <f t="shared" si="67"/>
        <v>1995</v>
      </c>
      <c r="K1078">
        <v>11</v>
      </c>
      <c r="L1078" t="s">
        <v>84</v>
      </c>
      <c r="M1078" t="s">
        <v>87</v>
      </c>
    </row>
    <row r="1079" spans="1:13" ht="14.4" hidden="1" x14ac:dyDescent="0.3">
      <c r="A1079" t="str">
        <f t="shared" si="65"/>
        <v>CNG</v>
      </c>
      <c r="C1079">
        <f t="shared" si="66"/>
        <v>0</v>
      </c>
      <c r="D1079" s="14" t="s">
        <v>71</v>
      </c>
      <c r="E1079" t="s">
        <v>72</v>
      </c>
      <c r="F1079">
        <f t="shared" si="64"/>
        <v>0</v>
      </c>
      <c r="G1079">
        <v>31</v>
      </c>
      <c r="I1079" s="15">
        <v>35048</v>
      </c>
      <c r="J1079" s="15" t="str">
        <f t="shared" si="67"/>
        <v>1995</v>
      </c>
      <c r="K1079">
        <v>12</v>
      </c>
      <c r="L1079" t="s">
        <v>85</v>
      </c>
      <c r="M1079" t="s">
        <v>87</v>
      </c>
    </row>
    <row r="1080" spans="1:13" ht="14.4" hidden="1" x14ac:dyDescent="0.3">
      <c r="A1080" t="str">
        <f t="shared" si="65"/>
        <v>CNG</v>
      </c>
      <c r="C1080">
        <f t="shared" si="66"/>
        <v>35603295.214000002</v>
      </c>
      <c r="D1080" s="14" t="s">
        <v>71</v>
      </c>
      <c r="E1080" t="s">
        <v>72</v>
      </c>
      <c r="F1080">
        <f t="shared" si="64"/>
        <v>9405400</v>
      </c>
      <c r="G1080">
        <v>31</v>
      </c>
      <c r="H1080">
        <v>303.39999999999998</v>
      </c>
      <c r="I1080" s="15">
        <v>35079</v>
      </c>
      <c r="J1080" s="15" t="str">
        <f t="shared" si="67"/>
        <v>1996</v>
      </c>
      <c r="K1080">
        <v>1</v>
      </c>
      <c r="L1080" t="s">
        <v>73</v>
      </c>
      <c r="M1080" t="s">
        <v>87</v>
      </c>
    </row>
    <row r="1081" spans="1:13" ht="14.4" hidden="1" x14ac:dyDescent="0.3">
      <c r="A1081" t="str">
        <f t="shared" si="65"/>
        <v>CNG</v>
      </c>
      <c r="C1081">
        <f t="shared" si="66"/>
        <v>39859988.759000011</v>
      </c>
      <c r="D1081" s="14" t="s">
        <v>71</v>
      </c>
      <c r="E1081" t="s">
        <v>72</v>
      </c>
      <c r="F1081">
        <f t="shared" si="64"/>
        <v>10529900.000000002</v>
      </c>
      <c r="G1081">
        <v>29</v>
      </c>
      <c r="H1081">
        <v>363.1</v>
      </c>
      <c r="I1081" s="15">
        <v>35110</v>
      </c>
      <c r="J1081" s="15" t="str">
        <f t="shared" si="67"/>
        <v>1996</v>
      </c>
      <c r="K1081">
        <v>2</v>
      </c>
      <c r="L1081" t="s">
        <v>75</v>
      </c>
      <c r="M1081" t="s">
        <v>87</v>
      </c>
    </row>
    <row r="1082" spans="1:13" ht="14.4" hidden="1" x14ac:dyDescent="0.3">
      <c r="A1082" t="str">
        <f t="shared" si="65"/>
        <v>CNG</v>
      </c>
      <c r="C1082">
        <f t="shared" si="66"/>
        <v>22202186.732000001</v>
      </c>
      <c r="D1082" s="14" t="s">
        <v>71</v>
      </c>
      <c r="E1082" t="s">
        <v>72</v>
      </c>
      <c r="F1082">
        <f t="shared" si="64"/>
        <v>5865200</v>
      </c>
      <c r="G1082">
        <v>31</v>
      </c>
      <c r="H1082">
        <v>189.2</v>
      </c>
      <c r="I1082" s="15">
        <v>35139</v>
      </c>
      <c r="J1082" s="15" t="str">
        <f t="shared" si="67"/>
        <v>1996</v>
      </c>
      <c r="K1082">
        <v>3</v>
      </c>
      <c r="L1082" t="s">
        <v>76</v>
      </c>
      <c r="M1082" t="s">
        <v>87</v>
      </c>
    </row>
    <row r="1083" spans="1:13" ht="14.4" hidden="1" x14ac:dyDescent="0.3">
      <c r="A1083" t="str">
        <f t="shared" si="65"/>
        <v>CNG</v>
      </c>
      <c r="C1083">
        <f t="shared" si="66"/>
        <v>13831888.140000001</v>
      </c>
      <c r="D1083" s="14" t="s">
        <v>71</v>
      </c>
      <c r="E1083" t="s">
        <v>72</v>
      </c>
      <c r="F1083">
        <f t="shared" ref="F1083:F1146" si="68">G1083*H1083*1000</f>
        <v>3654000</v>
      </c>
      <c r="G1083">
        <v>30</v>
      </c>
      <c r="H1083">
        <v>121.8</v>
      </c>
      <c r="I1083" s="15">
        <v>35170</v>
      </c>
      <c r="J1083" s="15" t="str">
        <f t="shared" si="67"/>
        <v>1996</v>
      </c>
      <c r="K1083">
        <v>4</v>
      </c>
      <c r="L1083" t="s">
        <v>77</v>
      </c>
      <c r="M1083" t="s">
        <v>87</v>
      </c>
    </row>
    <row r="1084" spans="1:13" ht="14.4" hidden="1" x14ac:dyDescent="0.3">
      <c r="A1084" t="str">
        <f t="shared" si="65"/>
        <v>CNG</v>
      </c>
      <c r="C1084">
        <f t="shared" si="66"/>
        <v>9387816.8000000007</v>
      </c>
      <c r="D1084" s="14" t="s">
        <v>71</v>
      </c>
      <c r="E1084" t="s">
        <v>72</v>
      </c>
      <c r="F1084">
        <f t="shared" si="68"/>
        <v>2480000</v>
      </c>
      <c r="G1084">
        <v>31</v>
      </c>
      <c r="H1084">
        <v>80</v>
      </c>
      <c r="I1084" s="15">
        <v>35200</v>
      </c>
      <c r="J1084" s="15" t="str">
        <f t="shared" si="67"/>
        <v>1996</v>
      </c>
      <c r="K1084">
        <v>5</v>
      </c>
      <c r="L1084" t="s">
        <v>78</v>
      </c>
      <c r="M1084" t="s">
        <v>87</v>
      </c>
    </row>
    <row r="1085" spans="1:13" ht="14.4" hidden="1" x14ac:dyDescent="0.3">
      <c r="A1085" t="str">
        <f t="shared" si="65"/>
        <v>CNG</v>
      </c>
      <c r="C1085">
        <f t="shared" si="66"/>
        <v>0</v>
      </c>
      <c r="D1085" s="14" t="s">
        <v>71</v>
      </c>
      <c r="E1085" t="s">
        <v>72</v>
      </c>
      <c r="F1085">
        <f t="shared" si="68"/>
        <v>0</v>
      </c>
      <c r="G1085">
        <v>30</v>
      </c>
      <c r="I1085" s="15">
        <v>35231</v>
      </c>
      <c r="J1085" s="15" t="str">
        <f t="shared" si="67"/>
        <v>1996</v>
      </c>
      <c r="K1085">
        <v>6</v>
      </c>
      <c r="L1085" t="s">
        <v>79</v>
      </c>
      <c r="M1085" t="s">
        <v>87</v>
      </c>
    </row>
    <row r="1086" spans="1:13" ht="14.4" hidden="1" x14ac:dyDescent="0.3">
      <c r="A1086" t="str">
        <f t="shared" si="65"/>
        <v>CNG</v>
      </c>
      <c r="C1086">
        <f t="shared" si="66"/>
        <v>7463314.3560000015</v>
      </c>
      <c r="D1086" s="14" t="s">
        <v>71</v>
      </c>
      <c r="E1086" t="s">
        <v>72</v>
      </c>
      <c r="F1086">
        <f t="shared" si="68"/>
        <v>1971600.0000000002</v>
      </c>
      <c r="G1086">
        <v>31</v>
      </c>
      <c r="H1086">
        <v>63.6</v>
      </c>
      <c r="I1086" s="15">
        <v>35261</v>
      </c>
      <c r="J1086" s="15" t="str">
        <f t="shared" si="67"/>
        <v>1996</v>
      </c>
      <c r="K1086">
        <v>7</v>
      </c>
      <c r="L1086" t="s">
        <v>80</v>
      </c>
      <c r="M1086" t="s">
        <v>87</v>
      </c>
    </row>
    <row r="1087" spans="1:13" ht="14.4" hidden="1" x14ac:dyDescent="0.3">
      <c r="A1087" t="str">
        <f t="shared" si="65"/>
        <v>CNG</v>
      </c>
      <c r="C1087">
        <f t="shared" si="66"/>
        <v>9000569.3570000026</v>
      </c>
      <c r="D1087" s="14" t="s">
        <v>71</v>
      </c>
      <c r="E1087" t="s">
        <v>72</v>
      </c>
      <c r="F1087">
        <f t="shared" si="68"/>
        <v>2377700.0000000005</v>
      </c>
      <c r="G1087">
        <v>31</v>
      </c>
      <c r="H1087">
        <v>76.7</v>
      </c>
      <c r="I1087" s="15">
        <v>35292</v>
      </c>
      <c r="J1087" s="15" t="str">
        <f t="shared" si="67"/>
        <v>1996</v>
      </c>
      <c r="K1087">
        <v>8</v>
      </c>
      <c r="L1087" t="s">
        <v>81</v>
      </c>
      <c r="M1087" t="s">
        <v>87</v>
      </c>
    </row>
    <row r="1088" spans="1:13" ht="14.4" hidden="1" x14ac:dyDescent="0.3">
      <c r="A1088" t="str">
        <f t="shared" si="65"/>
        <v>CNG</v>
      </c>
      <c r="C1088">
        <f t="shared" si="66"/>
        <v>14581399.32</v>
      </c>
      <c r="D1088" s="14" t="s">
        <v>71</v>
      </c>
      <c r="E1088" t="s">
        <v>72</v>
      </c>
      <c r="F1088">
        <f t="shared" si="68"/>
        <v>3852000</v>
      </c>
      <c r="G1088">
        <v>30</v>
      </c>
      <c r="H1088">
        <v>128.4</v>
      </c>
      <c r="I1088" s="15">
        <v>35323</v>
      </c>
      <c r="J1088" s="15" t="str">
        <f t="shared" si="67"/>
        <v>1996</v>
      </c>
      <c r="K1088">
        <v>9</v>
      </c>
      <c r="L1088" t="s">
        <v>82</v>
      </c>
      <c r="M1088" t="s">
        <v>87</v>
      </c>
    </row>
    <row r="1089" spans="1:13" ht="14.4" hidden="1" x14ac:dyDescent="0.3">
      <c r="A1089" t="str">
        <f t="shared" si="65"/>
        <v>CNG</v>
      </c>
      <c r="C1089">
        <f t="shared" si="66"/>
        <v>14210807.681</v>
      </c>
      <c r="D1089" s="14" t="s">
        <v>71</v>
      </c>
      <c r="E1089" t="s">
        <v>72</v>
      </c>
      <c r="F1089">
        <f t="shared" si="68"/>
        <v>3754100</v>
      </c>
      <c r="G1089">
        <v>31</v>
      </c>
      <c r="H1089">
        <v>121.1</v>
      </c>
      <c r="I1089" s="15">
        <v>35353</v>
      </c>
      <c r="J1089" s="15" t="str">
        <f t="shared" si="67"/>
        <v>1996</v>
      </c>
      <c r="K1089">
        <v>10</v>
      </c>
      <c r="L1089" t="s">
        <v>83</v>
      </c>
      <c r="M1089" t="s">
        <v>87</v>
      </c>
    </row>
    <row r="1090" spans="1:13" ht="14.4" hidden="1" x14ac:dyDescent="0.3">
      <c r="A1090" t="str">
        <f t="shared" ref="A1090:A1153" si="69">IF(M1090="GASOLINE","G",IF(M1090="PROPANE","CNG",IF(M1090="DIESEL","D", "OUTRO")))</f>
        <v>CNG</v>
      </c>
      <c r="C1090">
        <f t="shared" ref="C1090:C1153" si="70">3.78541*F1090</f>
        <v>18397092.600000001</v>
      </c>
      <c r="D1090" s="14" t="s">
        <v>71</v>
      </c>
      <c r="E1090" t="s">
        <v>72</v>
      </c>
      <c r="F1090">
        <f t="shared" si="68"/>
        <v>4860000</v>
      </c>
      <c r="G1090">
        <v>30</v>
      </c>
      <c r="H1090">
        <v>162</v>
      </c>
      <c r="I1090" s="15">
        <v>35384</v>
      </c>
      <c r="J1090" s="15" t="str">
        <f t="shared" ref="J1090:J1153" si="71">TEXT(I1090,"aaaa")</f>
        <v>1996</v>
      </c>
      <c r="K1090">
        <v>11</v>
      </c>
      <c r="L1090" t="s">
        <v>84</v>
      </c>
      <c r="M1090" t="s">
        <v>87</v>
      </c>
    </row>
    <row r="1091" spans="1:13" ht="14.4" hidden="1" x14ac:dyDescent="0.3">
      <c r="A1091" t="str">
        <f t="shared" si="69"/>
        <v>CNG</v>
      </c>
      <c r="C1091">
        <f t="shared" si="70"/>
        <v>23387398.603</v>
      </c>
      <c r="D1091" s="14" t="s">
        <v>71</v>
      </c>
      <c r="E1091" t="s">
        <v>72</v>
      </c>
      <c r="F1091">
        <f t="shared" si="68"/>
        <v>6178300</v>
      </c>
      <c r="G1091">
        <v>31</v>
      </c>
      <c r="H1091">
        <v>199.3</v>
      </c>
      <c r="I1091" s="15">
        <v>35414</v>
      </c>
      <c r="J1091" s="15" t="str">
        <f t="shared" si="71"/>
        <v>1996</v>
      </c>
      <c r="K1091">
        <v>12</v>
      </c>
      <c r="L1091" t="s">
        <v>85</v>
      </c>
      <c r="M1091" t="s">
        <v>87</v>
      </c>
    </row>
    <row r="1092" spans="1:13" ht="14.4" hidden="1" x14ac:dyDescent="0.3">
      <c r="A1092" t="str">
        <f t="shared" si="69"/>
        <v>CNG</v>
      </c>
      <c r="C1092">
        <f t="shared" si="70"/>
        <v>25933843.91</v>
      </c>
      <c r="D1092" s="14" t="s">
        <v>71</v>
      </c>
      <c r="E1092" t="s">
        <v>72</v>
      </c>
      <c r="F1092">
        <f t="shared" si="68"/>
        <v>6851000</v>
      </c>
      <c r="G1092">
        <v>31</v>
      </c>
      <c r="H1092">
        <v>221</v>
      </c>
      <c r="I1092" s="15">
        <v>35445</v>
      </c>
      <c r="J1092" s="15" t="str">
        <f t="shared" si="71"/>
        <v>1997</v>
      </c>
      <c r="K1092">
        <v>1</v>
      </c>
      <c r="L1092" t="s">
        <v>73</v>
      </c>
      <c r="M1092" t="s">
        <v>87</v>
      </c>
    </row>
    <row r="1093" spans="1:13" ht="14.4" hidden="1" x14ac:dyDescent="0.3">
      <c r="A1093" t="str">
        <f t="shared" si="69"/>
        <v>CNG</v>
      </c>
      <c r="C1093">
        <f t="shared" si="70"/>
        <v>20456355.640000001</v>
      </c>
      <c r="D1093" s="14" t="s">
        <v>71</v>
      </c>
      <c r="E1093" t="s">
        <v>72</v>
      </c>
      <c r="F1093">
        <f t="shared" si="68"/>
        <v>5404000</v>
      </c>
      <c r="G1093">
        <v>28</v>
      </c>
      <c r="H1093">
        <v>193</v>
      </c>
      <c r="I1093" s="15">
        <v>35476</v>
      </c>
      <c r="J1093" s="15" t="str">
        <f t="shared" si="71"/>
        <v>1997</v>
      </c>
      <c r="K1093">
        <v>2</v>
      </c>
      <c r="L1093" t="s">
        <v>75</v>
      </c>
      <c r="M1093" t="s">
        <v>87</v>
      </c>
    </row>
    <row r="1094" spans="1:13" ht="14.4" hidden="1" x14ac:dyDescent="0.3">
      <c r="A1094" t="str">
        <f t="shared" si="69"/>
        <v>CNG</v>
      </c>
      <c r="C1094">
        <f t="shared" si="70"/>
        <v>17167969.973000001</v>
      </c>
      <c r="D1094" s="14" t="s">
        <v>71</v>
      </c>
      <c r="E1094" t="s">
        <v>72</v>
      </c>
      <c r="F1094">
        <f t="shared" si="68"/>
        <v>4535300</v>
      </c>
      <c r="G1094">
        <v>31</v>
      </c>
      <c r="H1094">
        <v>146.30000000000001</v>
      </c>
      <c r="I1094" s="15">
        <v>35504</v>
      </c>
      <c r="J1094" s="15" t="str">
        <f t="shared" si="71"/>
        <v>1997</v>
      </c>
      <c r="K1094">
        <v>3</v>
      </c>
      <c r="L1094" t="s">
        <v>76</v>
      </c>
      <c r="M1094" t="s">
        <v>87</v>
      </c>
    </row>
    <row r="1095" spans="1:13" ht="14.4" hidden="1" x14ac:dyDescent="0.3">
      <c r="A1095" t="str">
        <f t="shared" si="69"/>
        <v>CNG</v>
      </c>
      <c r="C1095">
        <f t="shared" si="70"/>
        <v>12525921.690000001</v>
      </c>
      <c r="D1095" s="14" t="s">
        <v>71</v>
      </c>
      <c r="E1095" t="s">
        <v>72</v>
      </c>
      <c r="F1095">
        <f t="shared" si="68"/>
        <v>3309000</v>
      </c>
      <c r="G1095">
        <v>30</v>
      </c>
      <c r="H1095">
        <v>110.3</v>
      </c>
      <c r="I1095" s="15">
        <v>35535</v>
      </c>
      <c r="J1095" s="15" t="str">
        <f t="shared" si="71"/>
        <v>1997</v>
      </c>
      <c r="K1095">
        <v>4</v>
      </c>
      <c r="L1095" t="s">
        <v>77</v>
      </c>
      <c r="M1095" t="s">
        <v>87</v>
      </c>
    </row>
    <row r="1096" spans="1:13" ht="14.4" hidden="1" x14ac:dyDescent="0.3">
      <c r="A1096" t="str">
        <f t="shared" si="69"/>
        <v>CNG</v>
      </c>
      <c r="C1096">
        <f t="shared" si="70"/>
        <v>10889867.487999998</v>
      </c>
      <c r="D1096" s="14" t="s">
        <v>71</v>
      </c>
      <c r="E1096" t="s">
        <v>72</v>
      </c>
      <c r="F1096">
        <f t="shared" si="68"/>
        <v>2876799.9999999995</v>
      </c>
      <c r="G1096">
        <v>31</v>
      </c>
      <c r="H1096">
        <v>92.8</v>
      </c>
      <c r="I1096" s="15">
        <v>35565</v>
      </c>
      <c r="J1096" s="15" t="str">
        <f t="shared" si="71"/>
        <v>1997</v>
      </c>
      <c r="K1096">
        <v>5</v>
      </c>
      <c r="L1096" t="s">
        <v>78</v>
      </c>
      <c r="M1096" t="s">
        <v>87</v>
      </c>
    </row>
    <row r="1097" spans="1:13" ht="14.4" hidden="1" x14ac:dyDescent="0.3">
      <c r="A1097" t="str">
        <f t="shared" si="69"/>
        <v>CNG</v>
      </c>
      <c r="C1097">
        <f t="shared" si="70"/>
        <v>9561945.6600000001</v>
      </c>
      <c r="D1097" s="14" t="s">
        <v>71</v>
      </c>
      <c r="E1097" t="s">
        <v>72</v>
      </c>
      <c r="F1097">
        <f t="shared" si="68"/>
        <v>2526000</v>
      </c>
      <c r="G1097">
        <v>30</v>
      </c>
      <c r="H1097">
        <v>84.2</v>
      </c>
      <c r="I1097" s="15">
        <v>35596</v>
      </c>
      <c r="J1097" s="15" t="str">
        <f t="shared" si="71"/>
        <v>1997</v>
      </c>
      <c r="K1097">
        <v>6</v>
      </c>
      <c r="L1097" t="s">
        <v>79</v>
      </c>
      <c r="M1097" t="s">
        <v>87</v>
      </c>
    </row>
    <row r="1098" spans="1:13" ht="14.4" hidden="1" x14ac:dyDescent="0.3">
      <c r="A1098" t="str">
        <f t="shared" si="69"/>
        <v>CNG</v>
      </c>
      <c r="C1098">
        <f t="shared" si="70"/>
        <v>0</v>
      </c>
      <c r="D1098" s="14" t="s">
        <v>71</v>
      </c>
      <c r="E1098" t="s">
        <v>72</v>
      </c>
      <c r="F1098">
        <f t="shared" si="68"/>
        <v>0</v>
      </c>
      <c r="G1098">
        <v>31</v>
      </c>
      <c r="I1098" s="15">
        <v>35626</v>
      </c>
      <c r="J1098" s="15" t="str">
        <f t="shared" si="71"/>
        <v>1997</v>
      </c>
      <c r="K1098">
        <v>7</v>
      </c>
      <c r="L1098" t="s">
        <v>80</v>
      </c>
      <c r="M1098" t="s">
        <v>87</v>
      </c>
    </row>
    <row r="1099" spans="1:13" ht="14.4" hidden="1" x14ac:dyDescent="0.3">
      <c r="A1099" t="str">
        <f t="shared" si="69"/>
        <v>CNG</v>
      </c>
      <c r="C1099">
        <f t="shared" si="70"/>
        <v>0</v>
      </c>
      <c r="D1099" s="14" t="s">
        <v>71</v>
      </c>
      <c r="E1099" t="s">
        <v>72</v>
      </c>
      <c r="F1099">
        <f t="shared" si="68"/>
        <v>0</v>
      </c>
      <c r="G1099">
        <v>31</v>
      </c>
      <c r="I1099" s="15">
        <v>35657</v>
      </c>
      <c r="J1099" s="15" t="str">
        <f t="shared" si="71"/>
        <v>1997</v>
      </c>
      <c r="K1099">
        <v>8</v>
      </c>
      <c r="L1099" t="s">
        <v>81</v>
      </c>
      <c r="M1099" t="s">
        <v>87</v>
      </c>
    </row>
    <row r="1100" spans="1:13" ht="14.4" hidden="1" x14ac:dyDescent="0.3">
      <c r="A1100" t="str">
        <f t="shared" si="69"/>
        <v>CNG</v>
      </c>
      <c r="C1100">
        <f t="shared" si="70"/>
        <v>12843896.130000001</v>
      </c>
      <c r="D1100" s="14" t="s">
        <v>71</v>
      </c>
      <c r="E1100" t="s">
        <v>72</v>
      </c>
      <c r="F1100">
        <f t="shared" si="68"/>
        <v>3393000</v>
      </c>
      <c r="G1100">
        <v>30</v>
      </c>
      <c r="H1100">
        <v>113.1</v>
      </c>
      <c r="I1100" s="15">
        <v>35688</v>
      </c>
      <c r="J1100" s="15" t="str">
        <f t="shared" si="71"/>
        <v>1997</v>
      </c>
      <c r="K1100">
        <v>9</v>
      </c>
      <c r="L1100" t="s">
        <v>82</v>
      </c>
      <c r="M1100" t="s">
        <v>87</v>
      </c>
    </row>
    <row r="1101" spans="1:13" ht="14.4" hidden="1" x14ac:dyDescent="0.3">
      <c r="A1101" t="str">
        <f t="shared" si="69"/>
        <v>CNG</v>
      </c>
      <c r="C1101">
        <f t="shared" si="70"/>
        <v>15349080.468</v>
      </c>
      <c r="D1101" s="14" t="s">
        <v>71</v>
      </c>
      <c r="E1101" t="s">
        <v>72</v>
      </c>
      <c r="F1101">
        <f t="shared" si="68"/>
        <v>4054800</v>
      </c>
      <c r="G1101">
        <v>31</v>
      </c>
      <c r="H1101">
        <v>130.80000000000001</v>
      </c>
      <c r="I1101" s="15">
        <v>35718</v>
      </c>
      <c r="J1101" s="15" t="str">
        <f t="shared" si="71"/>
        <v>1997</v>
      </c>
      <c r="K1101">
        <v>10</v>
      </c>
      <c r="L1101" t="s">
        <v>83</v>
      </c>
      <c r="M1101" t="s">
        <v>87</v>
      </c>
    </row>
    <row r="1102" spans="1:13" ht="14.4" hidden="1" x14ac:dyDescent="0.3">
      <c r="A1102" t="str">
        <f t="shared" si="69"/>
        <v>CNG</v>
      </c>
      <c r="C1102">
        <f t="shared" si="70"/>
        <v>22451266.710000001</v>
      </c>
      <c r="D1102" s="14" t="s">
        <v>71</v>
      </c>
      <c r="E1102" t="s">
        <v>72</v>
      </c>
      <c r="F1102">
        <f t="shared" si="68"/>
        <v>5931000</v>
      </c>
      <c r="G1102">
        <v>30</v>
      </c>
      <c r="H1102">
        <v>197.7</v>
      </c>
      <c r="I1102" s="15">
        <v>35749</v>
      </c>
      <c r="J1102" s="15" t="str">
        <f t="shared" si="71"/>
        <v>1997</v>
      </c>
      <c r="K1102">
        <v>11</v>
      </c>
      <c r="L1102" t="s">
        <v>84</v>
      </c>
      <c r="M1102" t="s">
        <v>87</v>
      </c>
    </row>
    <row r="1103" spans="1:13" ht="14.4" hidden="1" x14ac:dyDescent="0.3">
      <c r="A1103" t="str">
        <f t="shared" si="69"/>
        <v>CNG</v>
      </c>
      <c r="C1103">
        <f t="shared" si="70"/>
        <v>36929324.336999997</v>
      </c>
      <c r="D1103" s="14" t="s">
        <v>71</v>
      </c>
      <c r="E1103" t="s">
        <v>72</v>
      </c>
      <c r="F1103">
        <f t="shared" si="68"/>
        <v>9755699.9999999981</v>
      </c>
      <c r="G1103">
        <v>31</v>
      </c>
      <c r="H1103">
        <v>314.7</v>
      </c>
      <c r="I1103" s="15">
        <v>35779</v>
      </c>
      <c r="J1103" s="15" t="str">
        <f t="shared" si="71"/>
        <v>1997</v>
      </c>
      <c r="K1103">
        <v>12</v>
      </c>
      <c r="L1103" t="s">
        <v>85</v>
      </c>
      <c r="M1103" t="s">
        <v>87</v>
      </c>
    </row>
    <row r="1104" spans="1:13" ht="14.4" hidden="1" x14ac:dyDescent="0.3">
      <c r="A1104" t="str">
        <f t="shared" si="69"/>
        <v>CNG</v>
      </c>
      <c r="C1104">
        <f t="shared" si="70"/>
        <v>22554229.862</v>
      </c>
      <c r="D1104" s="14" t="s">
        <v>71</v>
      </c>
      <c r="E1104" t="s">
        <v>72</v>
      </c>
      <c r="F1104">
        <f t="shared" si="68"/>
        <v>5958200</v>
      </c>
      <c r="G1104">
        <v>31</v>
      </c>
      <c r="H1104">
        <v>192.2</v>
      </c>
      <c r="I1104" s="15">
        <v>35810</v>
      </c>
      <c r="J1104" s="15" t="str">
        <f t="shared" si="71"/>
        <v>1998</v>
      </c>
      <c r="K1104">
        <v>1</v>
      </c>
      <c r="L1104" t="s">
        <v>73</v>
      </c>
      <c r="M1104" t="s">
        <v>87</v>
      </c>
    </row>
    <row r="1105" spans="1:13" ht="14.4" hidden="1" x14ac:dyDescent="0.3">
      <c r="A1105" t="str">
        <f t="shared" si="69"/>
        <v>CNG</v>
      </c>
      <c r="C1105">
        <f t="shared" si="70"/>
        <v>19099664.695999999</v>
      </c>
      <c r="D1105" s="14" t="s">
        <v>71</v>
      </c>
      <c r="E1105" t="s">
        <v>72</v>
      </c>
      <c r="F1105">
        <f t="shared" si="68"/>
        <v>5045599.9999999991</v>
      </c>
      <c r="G1105">
        <v>28</v>
      </c>
      <c r="H1105">
        <v>180.2</v>
      </c>
      <c r="I1105" s="15">
        <v>35841</v>
      </c>
      <c r="J1105" s="15" t="str">
        <f t="shared" si="71"/>
        <v>1998</v>
      </c>
      <c r="K1105">
        <v>2</v>
      </c>
      <c r="L1105" t="s">
        <v>75</v>
      </c>
      <c r="M1105" t="s">
        <v>87</v>
      </c>
    </row>
    <row r="1106" spans="1:13" ht="14.4" hidden="1" x14ac:dyDescent="0.3">
      <c r="A1106" t="str">
        <f t="shared" si="69"/>
        <v>CNG</v>
      </c>
      <c r="C1106">
        <f t="shared" si="70"/>
        <v>20230745.204000004</v>
      </c>
      <c r="D1106" s="14" t="s">
        <v>71</v>
      </c>
      <c r="E1106" t="s">
        <v>72</v>
      </c>
      <c r="F1106">
        <f t="shared" si="68"/>
        <v>5344400.0000000009</v>
      </c>
      <c r="G1106">
        <v>31</v>
      </c>
      <c r="H1106">
        <v>172.4</v>
      </c>
      <c r="I1106" s="15">
        <v>35869</v>
      </c>
      <c r="J1106" s="15" t="str">
        <f t="shared" si="71"/>
        <v>1998</v>
      </c>
      <c r="K1106">
        <v>3</v>
      </c>
      <c r="L1106" t="s">
        <v>76</v>
      </c>
      <c r="M1106" t="s">
        <v>87</v>
      </c>
    </row>
    <row r="1107" spans="1:13" ht="14.4" hidden="1" x14ac:dyDescent="0.3">
      <c r="A1107" t="str">
        <f t="shared" si="69"/>
        <v>CNG</v>
      </c>
      <c r="C1107">
        <f t="shared" si="70"/>
        <v>12287440.860000001</v>
      </c>
      <c r="D1107" s="14" t="s">
        <v>71</v>
      </c>
      <c r="E1107" t="s">
        <v>72</v>
      </c>
      <c r="F1107">
        <f t="shared" si="68"/>
        <v>3246000</v>
      </c>
      <c r="G1107">
        <v>30</v>
      </c>
      <c r="H1107">
        <v>108.2</v>
      </c>
      <c r="I1107" s="15">
        <v>35900</v>
      </c>
      <c r="J1107" s="15" t="str">
        <f t="shared" si="71"/>
        <v>1998</v>
      </c>
      <c r="K1107">
        <v>4</v>
      </c>
      <c r="L1107" t="s">
        <v>77</v>
      </c>
      <c r="M1107" t="s">
        <v>87</v>
      </c>
    </row>
    <row r="1108" spans="1:13" ht="14.4" hidden="1" x14ac:dyDescent="0.3">
      <c r="A1108" t="str">
        <f t="shared" si="69"/>
        <v>CNG</v>
      </c>
      <c r="C1108">
        <f t="shared" si="70"/>
        <v>8202604.9290000005</v>
      </c>
      <c r="D1108" s="14" t="s">
        <v>71</v>
      </c>
      <c r="E1108" t="s">
        <v>72</v>
      </c>
      <c r="F1108">
        <f t="shared" si="68"/>
        <v>2166900</v>
      </c>
      <c r="G1108">
        <v>31</v>
      </c>
      <c r="H1108">
        <v>69.900000000000006</v>
      </c>
      <c r="I1108" s="15">
        <v>35930</v>
      </c>
      <c r="J1108" s="15" t="str">
        <f t="shared" si="71"/>
        <v>1998</v>
      </c>
      <c r="K1108">
        <v>5</v>
      </c>
      <c r="L1108" t="s">
        <v>78</v>
      </c>
      <c r="M1108" t="s">
        <v>87</v>
      </c>
    </row>
    <row r="1109" spans="1:13" ht="14.4" hidden="1" x14ac:dyDescent="0.3">
      <c r="A1109" t="str">
        <f t="shared" si="69"/>
        <v>CNG</v>
      </c>
      <c r="C1109">
        <f t="shared" si="70"/>
        <v>0</v>
      </c>
      <c r="D1109" s="14" t="s">
        <v>71</v>
      </c>
      <c r="E1109" t="s">
        <v>72</v>
      </c>
      <c r="F1109">
        <f t="shared" si="68"/>
        <v>0</v>
      </c>
      <c r="G1109">
        <v>30</v>
      </c>
      <c r="I1109" s="15">
        <v>35961</v>
      </c>
      <c r="J1109" s="15" t="str">
        <f t="shared" si="71"/>
        <v>1998</v>
      </c>
      <c r="K1109">
        <v>6</v>
      </c>
      <c r="L1109" t="s">
        <v>79</v>
      </c>
      <c r="M1109" t="s">
        <v>87</v>
      </c>
    </row>
    <row r="1110" spans="1:13" ht="14.4" hidden="1" x14ac:dyDescent="0.3">
      <c r="A1110" t="str">
        <f t="shared" si="69"/>
        <v>CNG</v>
      </c>
      <c r="C1110">
        <f t="shared" si="70"/>
        <v>0</v>
      </c>
      <c r="D1110" s="14" t="s">
        <v>71</v>
      </c>
      <c r="E1110" t="s">
        <v>72</v>
      </c>
      <c r="F1110">
        <f t="shared" si="68"/>
        <v>0</v>
      </c>
      <c r="G1110">
        <v>31</v>
      </c>
      <c r="I1110" s="15">
        <v>35991</v>
      </c>
      <c r="J1110" s="15" t="str">
        <f t="shared" si="71"/>
        <v>1998</v>
      </c>
      <c r="K1110">
        <v>7</v>
      </c>
      <c r="L1110" t="s">
        <v>80</v>
      </c>
      <c r="M1110" t="s">
        <v>87</v>
      </c>
    </row>
    <row r="1111" spans="1:13" ht="14.4" hidden="1" x14ac:dyDescent="0.3">
      <c r="A1111" t="str">
        <f t="shared" si="69"/>
        <v>CNG</v>
      </c>
      <c r="C1111">
        <f t="shared" si="70"/>
        <v>0</v>
      </c>
      <c r="D1111" s="14" t="s">
        <v>71</v>
      </c>
      <c r="E1111" t="s">
        <v>72</v>
      </c>
      <c r="F1111">
        <f t="shared" si="68"/>
        <v>0</v>
      </c>
      <c r="G1111">
        <v>31</v>
      </c>
      <c r="I1111" s="15">
        <v>36022</v>
      </c>
      <c r="J1111" s="15" t="str">
        <f t="shared" si="71"/>
        <v>1998</v>
      </c>
      <c r="K1111">
        <v>8</v>
      </c>
      <c r="L1111" t="s">
        <v>81</v>
      </c>
      <c r="M1111" t="s">
        <v>87</v>
      </c>
    </row>
    <row r="1112" spans="1:13" ht="14.4" hidden="1" x14ac:dyDescent="0.3">
      <c r="A1112" t="str">
        <f t="shared" si="69"/>
        <v>CNG</v>
      </c>
      <c r="C1112">
        <f t="shared" si="70"/>
        <v>10742993.58</v>
      </c>
      <c r="D1112" s="14" t="s">
        <v>71</v>
      </c>
      <c r="E1112" t="s">
        <v>72</v>
      </c>
      <c r="F1112">
        <f t="shared" si="68"/>
        <v>2838000</v>
      </c>
      <c r="G1112">
        <v>30</v>
      </c>
      <c r="H1112">
        <v>94.6</v>
      </c>
      <c r="I1112" s="15">
        <v>36053</v>
      </c>
      <c r="J1112" s="15" t="str">
        <f t="shared" si="71"/>
        <v>1998</v>
      </c>
      <c r="K1112">
        <v>9</v>
      </c>
      <c r="L1112" t="s">
        <v>82</v>
      </c>
      <c r="M1112" t="s">
        <v>87</v>
      </c>
    </row>
    <row r="1113" spans="1:13" ht="14.4" hidden="1" x14ac:dyDescent="0.3">
      <c r="A1113" t="str">
        <f t="shared" si="69"/>
        <v>CNG</v>
      </c>
      <c r="C1113">
        <f t="shared" si="70"/>
        <v>0</v>
      </c>
      <c r="D1113" s="14" t="s">
        <v>71</v>
      </c>
      <c r="E1113" t="s">
        <v>72</v>
      </c>
      <c r="F1113">
        <f t="shared" si="68"/>
        <v>0</v>
      </c>
      <c r="G1113">
        <v>31</v>
      </c>
      <c r="I1113" s="15">
        <v>36083</v>
      </c>
      <c r="J1113" s="15" t="str">
        <f t="shared" si="71"/>
        <v>1998</v>
      </c>
      <c r="K1113">
        <v>10</v>
      </c>
      <c r="L1113" t="s">
        <v>83</v>
      </c>
      <c r="M1113" t="s">
        <v>87</v>
      </c>
    </row>
    <row r="1114" spans="1:13" ht="14.4" hidden="1" x14ac:dyDescent="0.3">
      <c r="A1114" t="str">
        <f t="shared" si="69"/>
        <v>CNG</v>
      </c>
      <c r="C1114">
        <f t="shared" si="70"/>
        <v>17375031.900000002</v>
      </c>
      <c r="D1114" s="14" t="s">
        <v>71</v>
      </c>
      <c r="E1114" t="s">
        <v>72</v>
      </c>
      <c r="F1114">
        <f t="shared" si="68"/>
        <v>4590000</v>
      </c>
      <c r="G1114">
        <v>30</v>
      </c>
      <c r="H1114">
        <v>153</v>
      </c>
      <c r="I1114" s="15">
        <v>36114</v>
      </c>
      <c r="J1114" s="15" t="str">
        <f t="shared" si="71"/>
        <v>1998</v>
      </c>
      <c r="K1114">
        <v>11</v>
      </c>
      <c r="L1114" t="s">
        <v>84</v>
      </c>
      <c r="M1114" t="s">
        <v>87</v>
      </c>
    </row>
    <row r="1115" spans="1:13" ht="14.4" hidden="1" x14ac:dyDescent="0.3">
      <c r="A1115" t="str">
        <f t="shared" si="69"/>
        <v>CNG</v>
      </c>
      <c r="C1115">
        <f t="shared" si="70"/>
        <v>0</v>
      </c>
      <c r="D1115" s="14" t="s">
        <v>71</v>
      </c>
      <c r="E1115" t="s">
        <v>72</v>
      </c>
      <c r="F1115">
        <f t="shared" si="68"/>
        <v>0</v>
      </c>
      <c r="G1115">
        <v>31</v>
      </c>
      <c r="I1115" s="15">
        <v>36144</v>
      </c>
      <c r="J1115" s="15" t="str">
        <f t="shared" si="71"/>
        <v>1998</v>
      </c>
      <c r="K1115">
        <v>12</v>
      </c>
      <c r="L1115" t="s">
        <v>85</v>
      </c>
      <c r="M1115" t="s">
        <v>87</v>
      </c>
    </row>
    <row r="1116" spans="1:13" ht="14.4" hidden="1" x14ac:dyDescent="0.3">
      <c r="A1116" t="str">
        <f t="shared" si="69"/>
        <v>CNG</v>
      </c>
      <c r="C1116">
        <f t="shared" si="70"/>
        <v>0</v>
      </c>
      <c r="D1116" s="14" t="s">
        <v>71</v>
      </c>
      <c r="E1116" t="s">
        <v>72</v>
      </c>
      <c r="F1116">
        <f t="shared" si="68"/>
        <v>0</v>
      </c>
      <c r="G1116">
        <v>31</v>
      </c>
      <c r="I1116" s="15">
        <v>36175</v>
      </c>
      <c r="J1116" s="15" t="str">
        <f t="shared" si="71"/>
        <v>1999</v>
      </c>
      <c r="K1116">
        <v>1</v>
      </c>
      <c r="L1116" t="s">
        <v>73</v>
      </c>
      <c r="M1116" t="s">
        <v>87</v>
      </c>
    </row>
    <row r="1117" spans="1:13" ht="14.4" hidden="1" x14ac:dyDescent="0.3">
      <c r="A1117" t="str">
        <f t="shared" si="69"/>
        <v>CNG</v>
      </c>
      <c r="C1117">
        <f t="shared" si="70"/>
        <v>0</v>
      </c>
      <c r="D1117" s="14" t="s">
        <v>71</v>
      </c>
      <c r="E1117" t="s">
        <v>72</v>
      </c>
      <c r="F1117">
        <f t="shared" si="68"/>
        <v>0</v>
      </c>
      <c r="G1117">
        <v>28</v>
      </c>
      <c r="I1117" s="15">
        <v>36206</v>
      </c>
      <c r="J1117" s="15" t="str">
        <f t="shared" si="71"/>
        <v>1999</v>
      </c>
      <c r="K1117">
        <v>2</v>
      </c>
      <c r="L1117" t="s">
        <v>75</v>
      </c>
      <c r="M1117" t="s">
        <v>87</v>
      </c>
    </row>
    <row r="1118" spans="1:13" ht="14.4" hidden="1" x14ac:dyDescent="0.3">
      <c r="A1118" t="str">
        <f t="shared" si="69"/>
        <v>CNG</v>
      </c>
      <c r="C1118">
        <f t="shared" si="70"/>
        <v>0</v>
      </c>
      <c r="D1118" s="14" t="s">
        <v>71</v>
      </c>
      <c r="E1118" t="s">
        <v>72</v>
      </c>
      <c r="F1118">
        <f t="shared" si="68"/>
        <v>0</v>
      </c>
      <c r="G1118">
        <v>31</v>
      </c>
      <c r="I1118" s="15">
        <v>36234</v>
      </c>
      <c r="J1118" s="15" t="str">
        <f t="shared" si="71"/>
        <v>1999</v>
      </c>
      <c r="K1118">
        <v>3</v>
      </c>
      <c r="L1118" t="s">
        <v>76</v>
      </c>
      <c r="M1118" t="s">
        <v>87</v>
      </c>
    </row>
    <row r="1119" spans="1:13" ht="14.4" hidden="1" x14ac:dyDescent="0.3">
      <c r="A1119" t="str">
        <f t="shared" si="69"/>
        <v>CNG</v>
      </c>
      <c r="C1119">
        <f t="shared" si="70"/>
        <v>0</v>
      </c>
      <c r="D1119" s="14" t="s">
        <v>71</v>
      </c>
      <c r="E1119" t="s">
        <v>72</v>
      </c>
      <c r="F1119">
        <f t="shared" si="68"/>
        <v>0</v>
      </c>
      <c r="G1119">
        <v>30</v>
      </c>
      <c r="I1119" s="15">
        <v>36265</v>
      </c>
      <c r="J1119" s="15" t="str">
        <f t="shared" si="71"/>
        <v>1999</v>
      </c>
      <c r="K1119">
        <v>4</v>
      </c>
      <c r="L1119" t="s">
        <v>77</v>
      </c>
      <c r="M1119" t="s">
        <v>87</v>
      </c>
    </row>
    <row r="1120" spans="1:13" ht="14.4" hidden="1" x14ac:dyDescent="0.3">
      <c r="A1120" t="str">
        <f t="shared" si="69"/>
        <v>CNG</v>
      </c>
      <c r="C1120">
        <f t="shared" si="70"/>
        <v>0</v>
      </c>
      <c r="D1120" s="14" t="s">
        <v>71</v>
      </c>
      <c r="E1120" t="s">
        <v>72</v>
      </c>
      <c r="F1120">
        <f t="shared" si="68"/>
        <v>0</v>
      </c>
      <c r="G1120">
        <v>31</v>
      </c>
      <c r="I1120" s="15">
        <v>36295</v>
      </c>
      <c r="J1120" s="15" t="str">
        <f t="shared" si="71"/>
        <v>1999</v>
      </c>
      <c r="K1120">
        <v>5</v>
      </c>
      <c r="L1120" t="s">
        <v>78</v>
      </c>
      <c r="M1120" t="s">
        <v>87</v>
      </c>
    </row>
    <row r="1121" spans="1:13" ht="14.4" hidden="1" x14ac:dyDescent="0.3">
      <c r="A1121" t="str">
        <f t="shared" si="69"/>
        <v>CNG</v>
      </c>
      <c r="C1121">
        <f t="shared" si="70"/>
        <v>0</v>
      </c>
      <c r="D1121" s="14" t="s">
        <v>71</v>
      </c>
      <c r="E1121" t="s">
        <v>72</v>
      </c>
      <c r="F1121">
        <f t="shared" si="68"/>
        <v>0</v>
      </c>
      <c r="G1121">
        <v>30</v>
      </c>
      <c r="I1121" s="15">
        <v>36326</v>
      </c>
      <c r="J1121" s="15" t="str">
        <f t="shared" si="71"/>
        <v>1999</v>
      </c>
      <c r="K1121">
        <v>6</v>
      </c>
      <c r="L1121" t="s">
        <v>79</v>
      </c>
      <c r="M1121" t="s">
        <v>87</v>
      </c>
    </row>
    <row r="1122" spans="1:13" ht="14.4" hidden="1" x14ac:dyDescent="0.3">
      <c r="A1122" t="str">
        <f t="shared" si="69"/>
        <v>CNG</v>
      </c>
      <c r="C1122">
        <f t="shared" si="70"/>
        <v>7275558.0200000005</v>
      </c>
      <c r="D1122" s="14" t="s">
        <v>71</v>
      </c>
      <c r="E1122" t="s">
        <v>72</v>
      </c>
      <c r="F1122">
        <f t="shared" si="68"/>
        <v>1922000</v>
      </c>
      <c r="G1122">
        <v>31</v>
      </c>
      <c r="H1122">
        <v>62</v>
      </c>
      <c r="I1122" s="15">
        <v>36356</v>
      </c>
      <c r="J1122" s="15" t="str">
        <f t="shared" si="71"/>
        <v>1999</v>
      </c>
      <c r="K1122">
        <v>7</v>
      </c>
      <c r="L1122" t="s">
        <v>80</v>
      </c>
      <c r="M1122" t="s">
        <v>87</v>
      </c>
    </row>
    <row r="1123" spans="1:13" ht="14.4" hidden="1" x14ac:dyDescent="0.3">
      <c r="A1123" t="str">
        <f t="shared" si="69"/>
        <v>CNG</v>
      </c>
      <c r="C1123">
        <f t="shared" si="70"/>
        <v>0</v>
      </c>
      <c r="D1123" s="14" t="s">
        <v>71</v>
      </c>
      <c r="E1123" t="s">
        <v>72</v>
      </c>
      <c r="F1123">
        <f t="shared" si="68"/>
        <v>0</v>
      </c>
      <c r="G1123">
        <v>31</v>
      </c>
      <c r="I1123" s="15">
        <v>36387</v>
      </c>
      <c r="J1123" s="15" t="str">
        <f t="shared" si="71"/>
        <v>1999</v>
      </c>
      <c r="K1123">
        <v>8</v>
      </c>
      <c r="L1123" t="s">
        <v>81</v>
      </c>
      <c r="M1123" t="s">
        <v>87</v>
      </c>
    </row>
    <row r="1124" spans="1:13" ht="14.4" hidden="1" x14ac:dyDescent="0.3">
      <c r="A1124" t="str">
        <f t="shared" si="69"/>
        <v>CNG</v>
      </c>
      <c r="C1124">
        <f t="shared" si="70"/>
        <v>12559990.380000001</v>
      </c>
      <c r="D1124" s="14" t="s">
        <v>71</v>
      </c>
      <c r="E1124" t="s">
        <v>72</v>
      </c>
      <c r="F1124">
        <f t="shared" si="68"/>
        <v>3318000</v>
      </c>
      <c r="G1124">
        <v>30</v>
      </c>
      <c r="H1124">
        <v>110.6</v>
      </c>
      <c r="I1124" s="15">
        <v>36418</v>
      </c>
      <c r="J1124" s="15" t="str">
        <f t="shared" si="71"/>
        <v>1999</v>
      </c>
      <c r="K1124">
        <v>9</v>
      </c>
      <c r="L1124" t="s">
        <v>82</v>
      </c>
      <c r="M1124" t="s">
        <v>87</v>
      </c>
    </row>
    <row r="1125" spans="1:13" ht="14.4" hidden="1" x14ac:dyDescent="0.3">
      <c r="A1125" t="str">
        <f t="shared" si="69"/>
        <v>CNG</v>
      </c>
      <c r="C1125">
        <f t="shared" si="70"/>
        <v>18634816.348000001</v>
      </c>
      <c r="D1125" s="14" t="s">
        <v>71</v>
      </c>
      <c r="E1125" t="s">
        <v>72</v>
      </c>
      <c r="F1125">
        <f t="shared" si="68"/>
        <v>4922800</v>
      </c>
      <c r="G1125">
        <v>31</v>
      </c>
      <c r="H1125">
        <v>158.80000000000001</v>
      </c>
      <c r="I1125" s="15">
        <v>36448</v>
      </c>
      <c r="J1125" s="15" t="str">
        <f t="shared" si="71"/>
        <v>1999</v>
      </c>
      <c r="K1125">
        <v>10</v>
      </c>
      <c r="L1125" t="s">
        <v>83</v>
      </c>
      <c r="M1125" t="s">
        <v>87</v>
      </c>
    </row>
    <row r="1126" spans="1:13" ht="14.4" hidden="1" x14ac:dyDescent="0.3">
      <c r="A1126" t="str">
        <f t="shared" si="69"/>
        <v>CNG</v>
      </c>
      <c r="C1126">
        <f t="shared" si="70"/>
        <v>18317598.990000002</v>
      </c>
      <c r="D1126" s="14" t="s">
        <v>71</v>
      </c>
      <c r="E1126" t="s">
        <v>72</v>
      </c>
      <c r="F1126">
        <f t="shared" si="68"/>
        <v>4839000</v>
      </c>
      <c r="G1126">
        <v>30</v>
      </c>
      <c r="H1126">
        <v>161.30000000000001</v>
      </c>
      <c r="I1126" s="15">
        <v>36479</v>
      </c>
      <c r="J1126" s="15" t="str">
        <f t="shared" si="71"/>
        <v>1999</v>
      </c>
      <c r="K1126">
        <v>11</v>
      </c>
      <c r="L1126" t="s">
        <v>84</v>
      </c>
      <c r="M1126" t="s">
        <v>87</v>
      </c>
    </row>
    <row r="1127" spans="1:13" ht="14.4" hidden="1" x14ac:dyDescent="0.3">
      <c r="A1127" t="str">
        <f t="shared" si="69"/>
        <v>CNG</v>
      </c>
      <c r="C1127">
        <f t="shared" si="70"/>
        <v>0</v>
      </c>
      <c r="D1127" s="14" t="s">
        <v>71</v>
      </c>
      <c r="E1127" t="s">
        <v>72</v>
      </c>
      <c r="F1127">
        <f t="shared" si="68"/>
        <v>0</v>
      </c>
      <c r="G1127">
        <v>31</v>
      </c>
      <c r="I1127" s="15">
        <v>36509</v>
      </c>
      <c r="J1127" s="15" t="str">
        <f t="shared" si="71"/>
        <v>1999</v>
      </c>
      <c r="K1127">
        <v>12</v>
      </c>
      <c r="L1127" t="s">
        <v>85</v>
      </c>
      <c r="M1127" t="s">
        <v>87</v>
      </c>
    </row>
    <row r="1128" spans="1:13" ht="14.4" hidden="1" x14ac:dyDescent="0.3">
      <c r="A1128" t="str">
        <f t="shared" si="69"/>
        <v>CNG</v>
      </c>
      <c r="C1128">
        <f t="shared" si="70"/>
        <v>0</v>
      </c>
      <c r="D1128" s="14" t="s">
        <v>71</v>
      </c>
      <c r="E1128" t="s">
        <v>72</v>
      </c>
      <c r="F1128">
        <f t="shared" si="68"/>
        <v>0</v>
      </c>
      <c r="G1128">
        <v>31</v>
      </c>
      <c r="I1128" s="15">
        <v>36540</v>
      </c>
      <c r="J1128" s="15" t="str">
        <f t="shared" si="71"/>
        <v>2000</v>
      </c>
      <c r="K1128">
        <v>1</v>
      </c>
      <c r="L1128" t="s">
        <v>73</v>
      </c>
      <c r="M1128" t="s">
        <v>87</v>
      </c>
    </row>
    <row r="1129" spans="1:13" ht="14.4" hidden="1" x14ac:dyDescent="0.3">
      <c r="A1129" t="str">
        <f t="shared" si="69"/>
        <v>CNG</v>
      </c>
      <c r="C1129">
        <f t="shared" si="70"/>
        <v>35798243.829000011</v>
      </c>
      <c r="D1129" s="14" t="s">
        <v>71</v>
      </c>
      <c r="E1129" t="s">
        <v>72</v>
      </c>
      <c r="F1129">
        <f t="shared" si="68"/>
        <v>9456900.0000000019</v>
      </c>
      <c r="G1129">
        <v>29</v>
      </c>
      <c r="H1129">
        <v>326.10000000000002</v>
      </c>
      <c r="I1129" s="15">
        <v>36571</v>
      </c>
      <c r="J1129" s="15" t="str">
        <f t="shared" si="71"/>
        <v>2000</v>
      </c>
      <c r="K1129">
        <v>2</v>
      </c>
      <c r="L1129" t="s">
        <v>75</v>
      </c>
      <c r="M1129" t="s">
        <v>87</v>
      </c>
    </row>
    <row r="1130" spans="1:13" ht="14.4" hidden="1" x14ac:dyDescent="0.3">
      <c r="A1130" t="str">
        <f t="shared" si="69"/>
        <v>CNG</v>
      </c>
      <c r="C1130">
        <f t="shared" si="70"/>
        <v>0</v>
      </c>
      <c r="D1130" s="14" t="s">
        <v>71</v>
      </c>
      <c r="E1130" t="s">
        <v>72</v>
      </c>
      <c r="F1130">
        <f t="shared" si="68"/>
        <v>0</v>
      </c>
      <c r="G1130">
        <v>31</v>
      </c>
      <c r="I1130" s="15">
        <v>36600</v>
      </c>
      <c r="J1130" s="15" t="str">
        <f t="shared" si="71"/>
        <v>2000</v>
      </c>
      <c r="K1130">
        <v>3</v>
      </c>
      <c r="L1130" t="s">
        <v>76</v>
      </c>
      <c r="M1130" t="s">
        <v>87</v>
      </c>
    </row>
    <row r="1131" spans="1:13" ht="14.4" hidden="1" x14ac:dyDescent="0.3">
      <c r="A1131" t="str">
        <f t="shared" si="69"/>
        <v>CNG</v>
      </c>
      <c r="C1131">
        <f t="shared" si="70"/>
        <v>11401654.92</v>
      </c>
      <c r="D1131" s="14" t="s">
        <v>71</v>
      </c>
      <c r="E1131" t="s">
        <v>72</v>
      </c>
      <c r="F1131">
        <f t="shared" si="68"/>
        <v>3012000</v>
      </c>
      <c r="G1131">
        <v>30</v>
      </c>
      <c r="H1131">
        <v>100.4</v>
      </c>
      <c r="I1131" s="15">
        <v>36631</v>
      </c>
      <c r="J1131" s="15" t="str">
        <f t="shared" si="71"/>
        <v>2000</v>
      </c>
      <c r="K1131">
        <v>4</v>
      </c>
      <c r="L1131" t="s">
        <v>77</v>
      </c>
      <c r="M1131" t="s">
        <v>87</v>
      </c>
    </row>
    <row r="1132" spans="1:13" ht="14.4" hidden="1" x14ac:dyDescent="0.3">
      <c r="A1132" t="str">
        <f t="shared" si="69"/>
        <v>CNG</v>
      </c>
      <c r="C1132">
        <f t="shared" si="70"/>
        <v>0</v>
      </c>
      <c r="D1132" s="14" t="s">
        <v>71</v>
      </c>
      <c r="E1132" t="s">
        <v>72</v>
      </c>
      <c r="F1132">
        <f t="shared" si="68"/>
        <v>0</v>
      </c>
      <c r="G1132">
        <v>31</v>
      </c>
      <c r="I1132" s="15">
        <v>36661</v>
      </c>
      <c r="J1132" s="15" t="str">
        <f t="shared" si="71"/>
        <v>2000</v>
      </c>
      <c r="K1132">
        <v>5</v>
      </c>
      <c r="L1132" t="s">
        <v>78</v>
      </c>
      <c r="M1132" t="s">
        <v>87</v>
      </c>
    </row>
    <row r="1133" spans="1:13" ht="14.4" hidden="1" x14ac:dyDescent="0.3">
      <c r="A1133" t="str">
        <f t="shared" si="69"/>
        <v>CNG</v>
      </c>
      <c r="C1133">
        <f t="shared" si="70"/>
        <v>0</v>
      </c>
      <c r="D1133" s="14" t="s">
        <v>71</v>
      </c>
      <c r="E1133" t="s">
        <v>72</v>
      </c>
      <c r="F1133">
        <f t="shared" si="68"/>
        <v>0</v>
      </c>
      <c r="G1133">
        <v>30</v>
      </c>
      <c r="I1133" s="15">
        <v>36692</v>
      </c>
      <c r="J1133" s="15" t="str">
        <f t="shared" si="71"/>
        <v>2000</v>
      </c>
      <c r="K1133">
        <v>6</v>
      </c>
      <c r="L1133" t="s">
        <v>79</v>
      </c>
      <c r="M1133" t="s">
        <v>87</v>
      </c>
    </row>
    <row r="1134" spans="1:13" ht="14.4" hidden="1" x14ac:dyDescent="0.3">
      <c r="A1134" t="str">
        <f t="shared" si="69"/>
        <v>CNG</v>
      </c>
      <c r="C1134">
        <f t="shared" si="70"/>
        <v>0</v>
      </c>
      <c r="D1134" s="14" t="s">
        <v>71</v>
      </c>
      <c r="E1134" t="s">
        <v>72</v>
      </c>
      <c r="F1134">
        <f t="shared" si="68"/>
        <v>0</v>
      </c>
      <c r="G1134">
        <v>31</v>
      </c>
      <c r="I1134" s="15">
        <v>36722</v>
      </c>
      <c r="J1134" s="15" t="str">
        <f t="shared" si="71"/>
        <v>2000</v>
      </c>
      <c r="K1134">
        <v>7</v>
      </c>
      <c r="L1134" t="s">
        <v>80</v>
      </c>
      <c r="M1134" t="s">
        <v>87</v>
      </c>
    </row>
    <row r="1135" spans="1:13" ht="14.4" hidden="1" x14ac:dyDescent="0.3">
      <c r="A1135" t="str">
        <f t="shared" si="69"/>
        <v>CNG</v>
      </c>
      <c r="C1135">
        <f t="shared" si="70"/>
        <v>7521988.2110000001</v>
      </c>
      <c r="D1135" s="14" t="s">
        <v>71</v>
      </c>
      <c r="E1135" t="s">
        <v>72</v>
      </c>
      <c r="F1135">
        <f t="shared" si="68"/>
        <v>1987100</v>
      </c>
      <c r="G1135">
        <v>31</v>
      </c>
      <c r="H1135">
        <v>64.099999999999994</v>
      </c>
      <c r="I1135" s="15">
        <v>36753</v>
      </c>
      <c r="J1135" s="15" t="str">
        <f t="shared" si="71"/>
        <v>2000</v>
      </c>
      <c r="K1135">
        <v>8</v>
      </c>
      <c r="L1135" t="s">
        <v>81</v>
      </c>
      <c r="M1135" t="s">
        <v>87</v>
      </c>
    </row>
    <row r="1136" spans="1:13" ht="14.4" hidden="1" x14ac:dyDescent="0.3">
      <c r="A1136" t="str">
        <f t="shared" si="69"/>
        <v>CNG</v>
      </c>
      <c r="C1136">
        <f t="shared" si="70"/>
        <v>15274129.350000001</v>
      </c>
      <c r="D1136" s="14" t="s">
        <v>71</v>
      </c>
      <c r="E1136" t="s">
        <v>72</v>
      </c>
      <c r="F1136">
        <f t="shared" si="68"/>
        <v>4035000</v>
      </c>
      <c r="G1136">
        <v>30</v>
      </c>
      <c r="H1136">
        <v>134.5</v>
      </c>
      <c r="I1136" s="15">
        <v>36784</v>
      </c>
      <c r="J1136" s="15" t="str">
        <f t="shared" si="71"/>
        <v>2000</v>
      </c>
      <c r="K1136">
        <v>9</v>
      </c>
      <c r="L1136" t="s">
        <v>82</v>
      </c>
      <c r="M1136" t="s">
        <v>87</v>
      </c>
    </row>
    <row r="1137" spans="1:13" ht="14.4" hidden="1" x14ac:dyDescent="0.3">
      <c r="A1137" t="str">
        <f t="shared" si="69"/>
        <v>CNG</v>
      </c>
      <c r="C1137">
        <f t="shared" si="70"/>
        <v>17930730.088</v>
      </c>
      <c r="D1137" s="14" t="s">
        <v>71</v>
      </c>
      <c r="E1137" t="s">
        <v>72</v>
      </c>
      <c r="F1137">
        <f t="shared" si="68"/>
        <v>4736800</v>
      </c>
      <c r="G1137">
        <v>31</v>
      </c>
      <c r="H1137">
        <v>152.80000000000001</v>
      </c>
      <c r="I1137" s="15">
        <v>36814</v>
      </c>
      <c r="J1137" s="15" t="str">
        <f t="shared" si="71"/>
        <v>2000</v>
      </c>
      <c r="K1137">
        <v>10</v>
      </c>
      <c r="L1137" t="s">
        <v>83</v>
      </c>
      <c r="M1137" t="s">
        <v>87</v>
      </c>
    </row>
    <row r="1138" spans="1:13" ht="14.4" hidden="1" x14ac:dyDescent="0.3">
      <c r="A1138" t="str">
        <f t="shared" si="69"/>
        <v>CNG</v>
      </c>
      <c r="C1138">
        <f t="shared" si="70"/>
        <v>0</v>
      </c>
      <c r="D1138" s="14" t="s">
        <v>71</v>
      </c>
      <c r="E1138" t="s">
        <v>72</v>
      </c>
      <c r="F1138">
        <f t="shared" si="68"/>
        <v>0</v>
      </c>
      <c r="G1138">
        <v>30</v>
      </c>
      <c r="I1138" s="15">
        <v>36845</v>
      </c>
      <c r="J1138" s="15" t="str">
        <f t="shared" si="71"/>
        <v>2000</v>
      </c>
      <c r="K1138">
        <v>11</v>
      </c>
      <c r="L1138" t="s">
        <v>84</v>
      </c>
      <c r="M1138" t="s">
        <v>87</v>
      </c>
    </row>
    <row r="1139" spans="1:13" ht="14.4" hidden="1" x14ac:dyDescent="0.3">
      <c r="A1139" t="str">
        <f t="shared" si="69"/>
        <v>CNG</v>
      </c>
      <c r="C1139">
        <f t="shared" si="70"/>
        <v>33291545.326999996</v>
      </c>
      <c r="D1139" s="14" t="s">
        <v>71</v>
      </c>
      <c r="E1139" t="s">
        <v>72</v>
      </c>
      <c r="F1139">
        <f t="shared" si="68"/>
        <v>8794699.9999999981</v>
      </c>
      <c r="G1139">
        <v>31</v>
      </c>
      <c r="H1139">
        <v>283.7</v>
      </c>
      <c r="I1139" s="15">
        <v>36875</v>
      </c>
      <c r="J1139" s="15" t="str">
        <f t="shared" si="71"/>
        <v>2000</v>
      </c>
      <c r="K1139">
        <v>12</v>
      </c>
      <c r="L1139" t="s">
        <v>85</v>
      </c>
      <c r="M1139" t="s">
        <v>87</v>
      </c>
    </row>
    <row r="1140" spans="1:13" ht="14.4" hidden="1" x14ac:dyDescent="0.3">
      <c r="A1140" t="str">
        <f t="shared" si="69"/>
        <v>CNG</v>
      </c>
      <c r="C1140">
        <f t="shared" si="70"/>
        <v>34852269.870000005</v>
      </c>
      <c r="D1140" s="14" t="s">
        <v>71</v>
      </c>
      <c r="E1140" t="s">
        <v>72</v>
      </c>
      <c r="F1140">
        <f t="shared" si="68"/>
        <v>9207000</v>
      </c>
      <c r="G1140">
        <v>31</v>
      </c>
      <c r="H1140">
        <v>297</v>
      </c>
      <c r="I1140" s="15">
        <v>36906</v>
      </c>
      <c r="J1140" s="15" t="str">
        <f t="shared" si="71"/>
        <v>2001</v>
      </c>
      <c r="K1140">
        <v>1</v>
      </c>
      <c r="L1140" t="s">
        <v>73</v>
      </c>
      <c r="M1140" t="s">
        <v>87</v>
      </c>
    </row>
    <row r="1141" spans="1:13" ht="14.4" hidden="1" x14ac:dyDescent="0.3">
      <c r="A1141" t="str">
        <f t="shared" si="69"/>
        <v>CNG</v>
      </c>
      <c r="C1141">
        <f t="shared" si="70"/>
        <v>19269251.064000003</v>
      </c>
      <c r="D1141" s="14" t="s">
        <v>71</v>
      </c>
      <c r="E1141" t="s">
        <v>72</v>
      </c>
      <c r="F1141">
        <f t="shared" si="68"/>
        <v>5090400.0000000009</v>
      </c>
      <c r="G1141">
        <v>28</v>
      </c>
      <c r="H1141">
        <v>181.8</v>
      </c>
      <c r="I1141" s="15">
        <v>36937</v>
      </c>
      <c r="J1141" s="15" t="str">
        <f t="shared" si="71"/>
        <v>2001</v>
      </c>
      <c r="K1141">
        <v>2</v>
      </c>
      <c r="L1141" t="s">
        <v>75</v>
      </c>
      <c r="M1141" t="s">
        <v>87</v>
      </c>
    </row>
    <row r="1142" spans="1:13" ht="14.4" hidden="1" x14ac:dyDescent="0.3">
      <c r="A1142" t="str">
        <f t="shared" si="69"/>
        <v>CNG</v>
      </c>
      <c r="C1142">
        <f t="shared" si="70"/>
        <v>23340459.519000005</v>
      </c>
      <c r="D1142" s="14" t="s">
        <v>71</v>
      </c>
      <c r="E1142" t="s">
        <v>72</v>
      </c>
      <c r="F1142">
        <f t="shared" si="68"/>
        <v>6165900.0000000009</v>
      </c>
      <c r="G1142">
        <v>31</v>
      </c>
      <c r="H1142">
        <v>198.9</v>
      </c>
      <c r="I1142" s="15">
        <v>36965</v>
      </c>
      <c r="J1142" s="15" t="str">
        <f t="shared" si="71"/>
        <v>2001</v>
      </c>
      <c r="K1142">
        <v>3</v>
      </c>
      <c r="L1142" t="s">
        <v>76</v>
      </c>
      <c r="M1142" t="s">
        <v>87</v>
      </c>
    </row>
    <row r="1143" spans="1:13" ht="14.4" hidden="1" x14ac:dyDescent="0.3">
      <c r="A1143" t="str">
        <f t="shared" si="69"/>
        <v>CNG</v>
      </c>
      <c r="C1143">
        <f t="shared" si="70"/>
        <v>0</v>
      </c>
      <c r="D1143" s="14" t="s">
        <v>71</v>
      </c>
      <c r="E1143" t="s">
        <v>72</v>
      </c>
      <c r="F1143">
        <f t="shared" si="68"/>
        <v>0</v>
      </c>
      <c r="G1143">
        <v>30</v>
      </c>
      <c r="I1143" s="15">
        <v>36996</v>
      </c>
      <c r="J1143" s="15" t="str">
        <f t="shared" si="71"/>
        <v>2001</v>
      </c>
      <c r="K1143">
        <v>4</v>
      </c>
      <c r="L1143" t="s">
        <v>77</v>
      </c>
      <c r="M1143" t="s">
        <v>87</v>
      </c>
    </row>
    <row r="1144" spans="1:13" ht="14.4" hidden="1" x14ac:dyDescent="0.3">
      <c r="A1144" t="str">
        <f t="shared" si="69"/>
        <v>CNG</v>
      </c>
      <c r="C1144">
        <f t="shared" si="70"/>
        <v>8425565.5779999979</v>
      </c>
      <c r="D1144" s="14" t="s">
        <v>71</v>
      </c>
      <c r="E1144" t="s">
        <v>72</v>
      </c>
      <c r="F1144">
        <f t="shared" si="68"/>
        <v>2225799.9999999995</v>
      </c>
      <c r="G1144">
        <v>31</v>
      </c>
      <c r="H1144">
        <v>71.8</v>
      </c>
      <c r="I1144" s="15">
        <v>37026</v>
      </c>
      <c r="J1144" s="15" t="str">
        <f t="shared" si="71"/>
        <v>2001</v>
      </c>
      <c r="K1144">
        <v>5</v>
      </c>
      <c r="L1144" t="s">
        <v>78</v>
      </c>
      <c r="M1144" t="s">
        <v>87</v>
      </c>
    </row>
    <row r="1145" spans="1:13" ht="14.4" hidden="1" x14ac:dyDescent="0.3">
      <c r="A1145" t="str">
        <f t="shared" si="69"/>
        <v>CNG</v>
      </c>
      <c r="C1145">
        <f t="shared" si="70"/>
        <v>0</v>
      </c>
      <c r="D1145" s="14" t="s">
        <v>71</v>
      </c>
      <c r="E1145" t="s">
        <v>72</v>
      </c>
      <c r="F1145">
        <f t="shared" si="68"/>
        <v>0</v>
      </c>
      <c r="G1145">
        <v>30</v>
      </c>
      <c r="I1145" s="15">
        <v>37057</v>
      </c>
      <c r="J1145" s="15" t="str">
        <f t="shared" si="71"/>
        <v>2001</v>
      </c>
      <c r="K1145">
        <v>6</v>
      </c>
      <c r="L1145" t="s">
        <v>79</v>
      </c>
      <c r="M1145" t="s">
        <v>87</v>
      </c>
    </row>
    <row r="1146" spans="1:13" ht="14.4" hidden="1" x14ac:dyDescent="0.3">
      <c r="A1146" t="str">
        <f t="shared" si="69"/>
        <v>CNG</v>
      </c>
      <c r="C1146">
        <f t="shared" si="70"/>
        <v>7123005.9970000004</v>
      </c>
      <c r="D1146" s="14" t="s">
        <v>71</v>
      </c>
      <c r="E1146" t="s">
        <v>72</v>
      </c>
      <c r="F1146">
        <f t="shared" si="68"/>
        <v>1881700</v>
      </c>
      <c r="G1146">
        <v>31</v>
      </c>
      <c r="H1146">
        <v>60.7</v>
      </c>
      <c r="I1146" s="15">
        <v>37087</v>
      </c>
      <c r="J1146" s="15" t="str">
        <f t="shared" si="71"/>
        <v>2001</v>
      </c>
      <c r="K1146">
        <v>7</v>
      </c>
      <c r="L1146" t="s">
        <v>80</v>
      </c>
      <c r="M1146" t="s">
        <v>87</v>
      </c>
    </row>
    <row r="1147" spans="1:13" ht="14.4" hidden="1" x14ac:dyDescent="0.3">
      <c r="A1147" t="str">
        <f t="shared" si="69"/>
        <v>CNG</v>
      </c>
      <c r="C1147">
        <f t="shared" si="70"/>
        <v>7345966.6460000016</v>
      </c>
      <c r="D1147" s="14" t="s">
        <v>71</v>
      </c>
      <c r="E1147" t="s">
        <v>72</v>
      </c>
      <c r="F1147">
        <f t="shared" ref="F1147:F1210" si="72">G1147*H1147*1000</f>
        <v>1940600.0000000002</v>
      </c>
      <c r="G1147">
        <v>31</v>
      </c>
      <c r="H1147">
        <v>62.6</v>
      </c>
      <c r="I1147" s="15">
        <v>37118</v>
      </c>
      <c r="J1147" s="15" t="str">
        <f t="shared" si="71"/>
        <v>2001</v>
      </c>
      <c r="K1147">
        <v>8</v>
      </c>
      <c r="L1147" t="s">
        <v>81</v>
      </c>
      <c r="M1147" t="s">
        <v>87</v>
      </c>
    </row>
    <row r="1148" spans="1:13" ht="14.4" hidden="1" x14ac:dyDescent="0.3">
      <c r="A1148" t="str">
        <f t="shared" si="69"/>
        <v>CNG</v>
      </c>
      <c r="C1148">
        <f t="shared" si="70"/>
        <v>11424367.380000001</v>
      </c>
      <c r="D1148" s="14" t="s">
        <v>71</v>
      </c>
      <c r="E1148" t="s">
        <v>72</v>
      </c>
      <c r="F1148">
        <f t="shared" si="72"/>
        <v>3018000</v>
      </c>
      <c r="G1148">
        <v>30</v>
      </c>
      <c r="H1148">
        <v>100.6</v>
      </c>
      <c r="I1148" s="15">
        <v>37149</v>
      </c>
      <c r="J1148" s="15" t="str">
        <f t="shared" si="71"/>
        <v>2001</v>
      </c>
      <c r="K1148">
        <v>9</v>
      </c>
      <c r="L1148" t="s">
        <v>82</v>
      </c>
      <c r="M1148" t="s">
        <v>87</v>
      </c>
    </row>
    <row r="1149" spans="1:13" ht="14.4" hidden="1" x14ac:dyDescent="0.3">
      <c r="A1149" t="str">
        <f t="shared" si="69"/>
        <v>CNG</v>
      </c>
      <c r="C1149">
        <f t="shared" si="70"/>
        <v>16557761.880999997</v>
      </c>
      <c r="D1149" s="14" t="s">
        <v>71</v>
      </c>
      <c r="E1149" t="s">
        <v>72</v>
      </c>
      <c r="F1149">
        <f t="shared" si="72"/>
        <v>4374099.9999999991</v>
      </c>
      <c r="G1149">
        <v>31</v>
      </c>
      <c r="H1149">
        <v>141.1</v>
      </c>
      <c r="I1149" s="15">
        <v>37179</v>
      </c>
      <c r="J1149" s="15" t="str">
        <f t="shared" si="71"/>
        <v>2001</v>
      </c>
      <c r="K1149">
        <v>10</v>
      </c>
      <c r="L1149" t="s">
        <v>83</v>
      </c>
      <c r="M1149" t="s">
        <v>87</v>
      </c>
    </row>
    <row r="1150" spans="1:13" ht="14.4" hidden="1" x14ac:dyDescent="0.3">
      <c r="A1150" t="str">
        <f t="shared" si="69"/>
        <v>CNG</v>
      </c>
      <c r="C1150">
        <f t="shared" si="70"/>
        <v>15614816.25</v>
      </c>
      <c r="D1150" s="14" t="s">
        <v>71</v>
      </c>
      <c r="E1150" t="s">
        <v>72</v>
      </c>
      <c r="F1150">
        <f t="shared" si="72"/>
        <v>4125000</v>
      </c>
      <c r="G1150">
        <v>30</v>
      </c>
      <c r="H1150">
        <v>137.5</v>
      </c>
      <c r="I1150" s="15">
        <v>37210</v>
      </c>
      <c r="J1150" s="15" t="str">
        <f t="shared" si="71"/>
        <v>2001</v>
      </c>
      <c r="K1150">
        <v>11</v>
      </c>
      <c r="L1150" t="s">
        <v>84</v>
      </c>
      <c r="M1150" t="s">
        <v>87</v>
      </c>
    </row>
    <row r="1151" spans="1:13" ht="14.4" hidden="1" x14ac:dyDescent="0.3">
      <c r="A1151" t="str">
        <f t="shared" si="69"/>
        <v>CNG</v>
      </c>
      <c r="C1151">
        <f t="shared" si="70"/>
        <v>18634816.348000001</v>
      </c>
      <c r="D1151" s="14" t="s">
        <v>71</v>
      </c>
      <c r="E1151" t="s">
        <v>72</v>
      </c>
      <c r="F1151">
        <f t="shared" si="72"/>
        <v>4922800</v>
      </c>
      <c r="G1151">
        <v>31</v>
      </c>
      <c r="H1151">
        <v>158.80000000000001</v>
      </c>
      <c r="I1151" s="15">
        <v>37240</v>
      </c>
      <c r="J1151" s="15" t="str">
        <f t="shared" si="71"/>
        <v>2001</v>
      </c>
      <c r="K1151">
        <v>12</v>
      </c>
      <c r="L1151" t="s">
        <v>85</v>
      </c>
      <c r="M1151" t="s">
        <v>87</v>
      </c>
    </row>
    <row r="1152" spans="1:13" ht="14.4" hidden="1" x14ac:dyDescent="0.3">
      <c r="A1152" t="str">
        <f t="shared" si="69"/>
        <v>CNG</v>
      </c>
      <c r="C1152">
        <f t="shared" si="70"/>
        <v>27013442.842</v>
      </c>
      <c r="D1152" s="14" t="s">
        <v>71</v>
      </c>
      <c r="E1152" t="s">
        <v>72</v>
      </c>
      <c r="F1152">
        <f t="shared" si="72"/>
        <v>7136200</v>
      </c>
      <c r="G1152">
        <v>31</v>
      </c>
      <c r="H1152">
        <v>230.2</v>
      </c>
      <c r="I1152" s="15">
        <v>37271</v>
      </c>
      <c r="J1152" s="15" t="str">
        <f t="shared" si="71"/>
        <v>2002</v>
      </c>
      <c r="K1152">
        <v>1</v>
      </c>
      <c r="L1152" t="s">
        <v>73</v>
      </c>
      <c r="M1152" t="s">
        <v>87</v>
      </c>
    </row>
    <row r="1153" spans="1:13" ht="14.4" hidden="1" x14ac:dyDescent="0.3">
      <c r="A1153" t="str">
        <f t="shared" si="69"/>
        <v>CNG</v>
      </c>
      <c r="C1153">
        <f t="shared" si="70"/>
        <v>18018551.600000001</v>
      </c>
      <c r="D1153" s="14" t="s">
        <v>71</v>
      </c>
      <c r="E1153" t="s">
        <v>72</v>
      </c>
      <c r="F1153">
        <f t="shared" si="72"/>
        <v>4760000</v>
      </c>
      <c r="G1153">
        <v>28</v>
      </c>
      <c r="H1153">
        <v>170</v>
      </c>
      <c r="I1153" s="15">
        <v>37302</v>
      </c>
      <c r="J1153" s="15" t="str">
        <f t="shared" si="71"/>
        <v>2002</v>
      </c>
      <c r="K1153">
        <v>2</v>
      </c>
      <c r="L1153" t="s">
        <v>75</v>
      </c>
      <c r="M1153" t="s">
        <v>87</v>
      </c>
    </row>
    <row r="1154" spans="1:13" ht="14.4" hidden="1" x14ac:dyDescent="0.3">
      <c r="A1154" t="str">
        <f t="shared" ref="A1154:A1217" si="73">IF(M1154="GASOLINE","G",IF(M1154="PROPANE","CNG",IF(M1154="DIESEL","D", "OUTRO")))</f>
        <v>CNG</v>
      </c>
      <c r="C1154">
        <f t="shared" ref="C1154:C1217" si="74">3.78541*F1154</f>
        <v>18470529.554000005</v>
      </c>
      <c r="D1154" s="14" t="s">
        <v>71</v>
      </c>
      <c r="E1154" t="s">
        <v>72</v>
      </c>
      <c r="F1154">
        <f t="shared" si="72"/>
        <v>4879400.0000000009</v>
      </c>
      <c r="G1154">
        <v>31</v>
      </c>
      <c r="H1154">
        <v>157.4</v>
      </c>
      <c r="I1154" s="15">
        <v>37330</v>
      </c>
      <c r="J1154" s="15" t="str">
        <f t="shared" ref="J1154:J1217" si="75">TEXT(I1154,"aaaa")</f>
        <v>2002</v>
      </c>
      <c r="K1154">
        <v>3</v>
      </c>
      <c r="L1154" t="s">
        <v>76</v>
      </c>
      <c r="M1154" t="s">
        <v>87</v>
      </c>
    </row>
    <row r="1155" spans="1:13" ht="14.4" hidden="1" x14ac:dyDescent="0.3">
      <c r="A1155" t="str">
        <f t="shared" si="73"/>
        <v>CNG</v>
      </c>
      <c r="C1155">
        <f t="shared" si="74"/>
        <v>0</v>
      </c>
      <c r="D1155" s="14" t="s">
        <v>71</v>
      </c>
      <c r="E1155" t="s">
        <v>72</v>
      </c>
      <c r="F1155">
        <f t="shared" si="72"/>
        <v>0</v>
      </c>
      <c r="G1155">
        <v>30</v>
      </c>
      <c r="I1155" s="15">
        <v>37361</v>
      </c>
      <c r="J1155" s="15" t="str">
        <f t="shared" si="75"/>
        <v>2002</v>
      </c>
      <c r="K1155">
        <v>4</v>
      </c>
      <c r="L1155" t="s">
        <v>77</v>
      </c>
      <c r="M1155" t="s">
        <v>87</v>
      </c>
    </row>
    <row r="1156" spans="1:13" ht="14.4" hidden="1" x14ac:dyDescent="0.3">
      <c r="A1156" t="str">
        <f t="shared" si="73"/>
        <v>CNG</v>
      </c>
      <c r="C1156">
        <f t="shared" si="74"/>
        <v>0</v>
      </c>
      <c r="D1156" s="14" t="s">
        <v>71</v>
      </c>
      <c r="E1156" t="s">
        <v>72</v>
      </c>
      <c r="F1156">
        <f t="shared" si="72"/>
        <v>0</v>
      </c>
      <c r="G1156">
        <v>31</v>
      </c>
      <c r="I1156" s="15">
        <v>37391</v>
      </c>
      <c r="J1156" s="15" t="str">
        <f t="shared" si="75"/>
        <v>2002</v>
      </c>
      <c r="K1156">
        <v>5</v>
      </c>
      <c r="L1156" t="s">
        <v>78</v>
      </c>
      <c r="M1156" t="s">
        <v>87</v>
      </c>
    </row>
    <row r="1157" spans="1:13" ht="14.4" hidden="1" x14ac:dyDescent="0.3">
      <c r="A1157" t="str">
        <f t="shared" si="73"/>
        <v>CNG</v>
      </c>
      <c r="C1157">
        <f t="shared" si="74"/>
        <v>7143068.6699999999</v>
      </c>
      <c r="D1157" s="14" t="s">
        <v>71</v>
      </c>
      <c r="E1157" t="s">
        <v>72</v>
      </c>
      <c r="F1157">
        <f t="shared" si="72"/>
        <v>1887000</v>
      </c>
      <c r="G1157">
        <v>30</v>
      </c>
      <c r="H1157">
        <v>62.9</v>
      </c>
      <c r="I1157" s="15">
        <v>37422</v>
      </c>
      <c r="J1157" s="15" t="str">
        <f t="shared" si="75"/>
        <v>2002</v>
      </c>
      <c r="K1157">
        <v>6</v>
      </c>
      <c r="L1157" t="s">
        <v>79</v>
      </c>
      <c r="M1157" t="s">
        <v>87</v>
      </c>
    </row>
    <row r="1158" spans="1:13" ht="14.4" hidden="1" x14ac:dyDescent="0.3">
      <c r="A1158" t="str">
        <f t="shared" si="73"/>
        <v>CNG</v>
      </c>
      <c r="C1158">
        <f t="shared" si="74"/>
        <v>5879120.2710000016</v>
      </c>
      <c r="D1158" s="14" t="s">
        <v>71</v>
      </c>
      <c r="E1158" t="s">
        <v>72</v>
      </c>
      <c r="F1158">
        <f t="shared" si="72"/>
        <v>1553100.0000000002</v>
      </c>
      <c r="G1158">
        <v>31</v>
      </c>
      <c r="H1158">
        <v>50.1</v>
      </c>
      <c r="I1158" s="15">
        <v>37452</v>
      </c>
      <c r="J1158" s="15" t="str">
        <f t="shared" si="75"/>
        <v>2002</v>
      </c>
      <c r="K1158">
        <v>7</v>
      </c>
      <c r="L1158" t="s">
        <v>80</v>
      </c>
      <c r="M1158" t="s">
        <v>87</v>
      </c>
    </row>
    <row r="1159" spans="1:13" ht="14.4" hidden="1" x14ac:dyDescent="0.3">
      <c r="A1159" t="str">
        <f t="shared" si="73"/>
        <v>CNG</v>
      </c>
      <c r="C1159">
        <f t="shared" si="74"/>
        <v>0</v>
      </c>
      <c r="D1159" s="14" t="s">
        <v>71</v>
      </c>
      <c r="E1159" t="s">
        <v>72</v>
      </c>
      <c r="F1159">
        <f t="shared" si="72"/>
        <v>0</v>
      </c>
      <c r="G1159">
        <v>31</v>
      </c>
      <c r="I1159" s="15">
        <v>37483</v>
      </c>
      <c r="J1159" s="15" t="str">
        <f t="shared" si="75"/>
        <v>2002</v>
      </c>
      <c r="K1159">
        <v>8</v>
      </c>
      <c r="L1159" t="s">
        <v>81</v>
      </c>
      <c r="M1159" t="s">
        <v>87</v>
      </c>
    </row>
    <row r="1160" spans="1:13" ht="14.4" hidden="1" x14ac:dyDescent="0.3">
      <c r="A1160" t="str">
        <f t="shared" si="73"/>
        <v>CNG</v>
      </c>
      <c r="C1160">
        <f t="shared" si="74"/>
        <v>0</v>
      </c>
      <c r="D1160" s="14" t="s">
        <v>71</v>
      </c>
      <c r="E1160" t="s">
        <v>72</v>
      </c>
      <c r="F1160">
        <f t="shared" si="72"/>
        <v>0</v>
      </c>
      <c r="G1160">
        <v>30</v>
      </c>
      <c r="I1160" s="15">
        <v>37514</v>
      </c>
      <c r="J1160" s="15" t="str">
        <f t="shared" si="75"/>
        <v>2002</v>
      </c>
      <c r="K1160">
        <v>9</v>
      </c>
      <c r="L1160" t="s">
        <v>82</v>
      </c>
      <c r="M1160" t="s">
        <v>87</v>
      </c>
    </row>
    <row r="1161" spans="1:13" ht="14.4" hidden="1" x14ac:dyDescent="0.3">
      <c r="A1161" t="str">
        <f t="shared" si="73"/>
        <v>CNG</v>
      </c>
      <c r="C1161">
        <f t="shared" si="74"/>
        <v>17613891.270999998</v>
      </c>
      <c r="D1161" s="14" t="s">
        <v>71</v>
      </c>
      <c r="E1161" t="s">
        <v>72</v>
      </c>
      <c r="F1161">
        <f t="shared" si="72"/>
        <v>4653099.9999999991</v>
      </c>
      <c r="G1161">
        <v>31</v>
      </c>
      <c r="H1161">
        <v>150.1</v>
      </c>
      <c r="I1161" s="15">
        <v>37544</v>
      </c>
      <c r="J1161" s="15" t="str">
        <f t="shared" si="75"/>
        <v>2002</v>
      </c>
      <c r="K1161">
        <v>10</v>
      </c>
      <c r="L1161" t="s">
        <v>83</v>
      </c>
      <c r="M1161" t="s">
        <v>87</v>
      </c>
    </row>
    <row r="1162" spans="1:13" ht="14.4" hidden="1" x14ac:dyDescent="0.3">
      <c r="A1162" t="str">
        <f t="shared" si="73"/>
        <v>CNG</v>
      </c>
      <c r="C1162">
        <f t="shared" si="74"/>
        <v>25347105.359999999</v>
      </c>
      <c r="D1162" s="14" t="s">
        <v>71</v>
      </c>
      <c r="E1162" t="s">
        <v>72</v>
      </c>
      <c r="F1162">
        <f t="shared" si="72"/>
        <v>6696000</v>
      </c>
      <c r="G1162">
        <v>30</v>
      </c>
      <c r="H1162">
        <v>223.2</v>
      </c>
      <c r="I1162" s="15">
        <v>37575</v>
      </c>
      <c r="J1162" s="15" t="str">
        <f t="shared" si="75"/>
        <v>2002</v>
      </c>
      <c r="K1162">
        <v>11</v>
      </c>
      <c r="L1162" t="s">
        <v>84</v>
      </c>
      <c r="M1162" t="s">
        <v>87</v>
      </c>
    </row>
    <row r="1163" spans="1:13" ht="14.4" hidden="1" x14ac:dyDescent="0.3">
      <c r="A1163" t="str">
        <f t="shared" si="73"/>
        <v>CNG</v>
      </c>
      <c r="C1163">
        <f t="shared" si="74"/>
        <v>36706363.688000008</v>
      </c>
      <c r="D1163" s="14" t="s">
        <v>71</v>
      </c>
      <c r="E1163" t="s">
        <v>72</v>
      </c>
      <c r="F1163">
        <f t="shared" si="72"/>
        <v>9696800.0000000019</v>
      </c>
      <c r="G1163">
        <v>31</v>
      </c>
      <c r="H1163">
        <v>312.8</v>
      </c>
      <c r="I1163" s="15">
        <v>37605</v>
      </c>
      <c r="J1163" s="15" t="str">
        <f t="shared" si="75"/>
        <v>2002</v>
      </c>
      <c r="K1163">
        <v>12</v>
      </c>
      <c r="L1163" t="s">
        <v>85</v>
      </c>
      <c r="M1163" t="s">
        <v>87</v>
      </c>
    </row>
    <row r="1164" spans="1:13" ht="14.4" hidden="1" x14ac:dyDescent="0.3">
      <c r="A1164" t="str">
        <f t="shared" si="73"/>
        <v>CNG</v>
      </c>
      <c r="C1164">
        <f t="shared" si="74"/>
        <v>39992099.568000011</v>
      </c>
      <c r="D1164" s="14" t="s">
        <v>71</v>
      </c>
      <c r="E1164" t="s">
        <v>72</v>
      </c>
      <c r="F1164">
        <f t="shared" si="72"/>
        <v>10564800.000000002</v>
      </c>
      <c r="G1164">
        <v>31</v>
      </c>
      <c r="H1164">
        <v>340.8</v>
      </c>
      <c r="I1164" s="15">
        <v>37636</v>
      </c>
      <c r="J1164" s="15" t="str">
        <f t="shared" si="75"/>
        <v>2003</v>
      </c>
      <c r="K1164">
        <v>1</v>
      </c>
      <c r="L1164" t="s">
        <v>73</v>
      </c>
      <c r="M1164" t="s">
        <v>87</v>
      </c>
    </row>
    <row r="1165" spans="1:13" ht="14.4" hidden="1" x14ac:dyDescent="0.3">
      <c r="A1165" t="str">
        <f t="shared" si="73"/>
        <v>CNG</v>
      </c>
      <c r="C1165">
        <f t="shared" si="74"/>
        <v>35443550.911999993</v>
      </c>
      <c r="D1165" s="14" t="s">
        <v>71</v>
      </c>
      <c r="E1165" t="s">
        <v>72</v>
      </c>
      <c r="F1165">
        <f t="shared" si="72"/>
        <v>9363199.9999999981</v>
      </c>
      <c r="G1165">
        <v>28</v>
      </c>
      <c r="H1165">
        <v>334.4</v>
      </c>
      <c r="I1165" s="15">
        <v>37667</v>
      </c>
      <c r="J1165" s="15" t="str">
        <f t="shared" si="75"/>
        <v>2003</v>
      </c>
      <c r="K1165">
        <v>2</v>
      </c>
      <c r="L1165" t="s">
        <v>75</v>
      </c>
      <c r="M1165" t="s">
        <v>87</v>
      </c>
    </row>
    <row r="1166" spans="1:13" ht="14.4" hidden="1" x14ac:dyDescent="0.3">
      <c r="A1166" t="str">
        <f t="shared" si="73"/>
        <v>CNG</v>
      </c>
      <c r="C1166">
        <f t="shared" si="74"/>
        <v>30381322.119000003</v>
      </c>
      <c r="D1166" s="14" t="s">
        <v>71</v>
      </c>
      <c r="E1166" t="s">
        <v>72</v>
      </c>
      <c r="F1166">
        <f t="shared" si="72"/>
        <v>8025900</v>
      </c>
      <c r="G1166">
        <v>31</v>
      </c>
      <c r="H1166">
        <v>258.89999999999998</v>
      </c>
      <c r="I1166" s="15">
        <v>37695</v>
      </c>
      <c r="J1166" s="15" t="str">
        <f t="shared" si="75"/>
        <v>2003</v>
      </c>
      <c r="K1166">
        <v>3</v>
      </c>
      <c r="L1166" t="s">
        <v>76</v>
      </c>
      <c r="M1166" t="s">
        <v>87</v>
      </c>
    </row>
    <row r="1167" spans="1:13" ht="14.4" hidden="1" x14ac:dyDescent="0.3">
      <c r="A1167" t="str">
        <f t="shared" si="73"/>
        <v>CNG</v>
      </c>
      <c r="C1167">
        <f t="shared" si="74"/>
        <v>12559990.380000001</v>
      </c>
      <c r="D1167" s="14" t="s">
        <v>71</v>
      </c>
      <c r="E1167" t="s">
        <v>72</v>
      </c>
      <c r="F1167">
        <f t="shared" si="72"/>
        <v>3318000</v>
      </c>
      <c r="G1167">
        <v>30</v>
      </c>
      <c r="H1167">
        <v>110.6</v>
      </c>
      <c r="I1167" s="15">
        <v>37726</v>
      </c>
      <c r="J1167" s="15" t="str">
        <f t="shared" si="75"/>
        <v>2003</v>
      </c>
      <c r="K1167">
        <v>4</v>
      </c>
      <c r="L1167" t="s">
        <v>77</v>
      </c>
      <c r="M1167" t="s">
        <v>87</v>
      </c>
    </row>
    <row r="1168" spans="1:13" ht="14.4" hidden="1" x14ac:dyDescent="0.3">
      <c r="A1168" t="str">
        <f t="shared" si="73"/>
        <v>CNG</v>
      </c>
      <c r="C1168">
        <f t="shared" si="74"/>
        <v>13025595.810000001</v>
      </c>
      <c r="D1168" s="14" t="s">
        <v>71</v>
      </c>
      <c r="E1168" t="s">
        <v>72</v>
      </c>
      <c r="F1168">
        <f t="shared" si="72"/>
        <v>3441000</v>
      </c>
      <c r="G1168">
        <v>31</v>
      </c>
      <c r="H1168">
        <v>111</v>
      </c>
      <c r="I1168" s="15">
        <v>37756</v>
      </c>
      <c r="J1168" s="15" t="str">
        <f t="shared" si="75"/>
        <v>2003</v>
      </c>
      <c r="K1168">
        <v>5</v>
      </c>
      <c r="L1168" t="s">
        <v>78</v>
      </c>
      <c r="M1168" t="s">
        <v>87</v>
      </c>
    </row>
    <row r="1169" spans="1:13" ht="14.4" hidden="1" x14ac:dyDescent="0.3">
      <c r="A1169" t="str">
        <f t="shared" si="73"/>
        <v>CNG</v>
      </c>
      <c r="C1169">
        <f t="shared" si="74"/>
        <v>15308198.040000003</v>
      </c>
      <c r="D1169" s="14" t="s">
        <v>71</v>
      </c>
      <c r="E1169" t="s">
        <v>72</v>
      </c>
      <c r="F1169">
        <f t="shared" si="72"/>
        <v>4044000.0000000005</v>
      </c>
      <c r="G1169">
        <v>30</v>
      </c>
      <c r="H1169">
        <v>134.80000000000001</v>
      </c>
      <c r="I1169" s="15">
        <v>37787</v>
      </c>
      <c r="J1169" s="15" t="str">
        <f t="shared" si="75"/>
        <v>2003</v>
      </c>
      <c r="K1169">
        <v>6</v>
      </c>
      <c r="L1169" t="s">
        <v>79</v>
      </c>
      <c r="M1169" t="s">
        <v>87</v>
      </c>
    </row>
    <row r="1170" spans="1:13" ht="14.4" hidden="1" x14ac:dyDescent="0.3">
      <c r="A1170" t="str">
        <f t="shared" si="73"/>
        <v>CNG</v>
      </c>
      <c r="C1170">
        <f t="shared" si="74"/>
        <v>13717947.299000001</v>
      </c>
      <c r="D1170" s="14" t="s">
        <v>71</v>
      </c>
      <c r="E1170" t="s">
        <v>72</v>
      </c>
      <c r="F1170">
        <f t="shared" si="72"/>
        <v>3623900</v>
      </c>
      <c r="G1170">
        <v>31</v>
      </c>
      <c r="H1170">
        <v>116.9</v>
      </c>
      <c r="I1170" s="15">
        <v>37817</v>
      </c>
      <c r="J1170" s="15" t="str">
        <f t="shared" si="75"/>
        <v>2003</v>
      </c>
      <c r="K1170">
        <v>7</v>
      </c>
      <c r="L1170" t="s">
        <v>80</v>
      </c>
      <c r="M1170" t="s">
        <v>87</v>
      </c>
    </row>
    <row r="1171" spans="1:13" ht="14.4" hidden="1" x14ac:dyDescent="0.3">
      <c r="A1171" t="str">
        <f t="shared" si="73"/>
        <v>CNG</v>
      </c>
      <c r="C1171">
        <f t="shared" si="74"/>
        <v>13318965.085000001</v>
      </c>
      <c r="D1171" s="14" t="s">
        <v>71</v>
      </c>
      <c r="E1171" t="s">
        <v>72</v>
      </c>
      <c r="F1171">
        <f t="shared" si="72"/>
        <v>3518500</v>
      </c>
      <c r="G1171">
        <v>31</v>
      </c>
      <c r="H1171">
        <v>113.5</v>
      </c>
      <c r="I1171" s="15">
        <v>37848</v>
      </c>
      <c r="J1171" s="15" t="str">
        <f t="shared" si="75"/>
        <v>2003</v>
      </c>
      <c r="K1171">
        <v>8</v>
      </c>
      <c r="L1171" t="s">
        <v>81</v>
      </c>
      <c r="M1171" t="s">
        <v>87</v>
      </c>
    </row>
    <row r="1172" spans="1:13" ht="14.4" hidden="1" x14ac:dyDescent="0.3">
      <c r="A1172" t="str">
        <f t="shared" si="73"/>
        <v>CNG</v>
      </c>
      <c r="C1172">
        <f t="shared" si="74"/>
        <v>20486638.920000002</v>
      </c>
      <c r="D1172" s="14" t="s">
        <v>71</v>
      </c>
      <c r="E1172" t="s">
        <v>72</v>
      </c>
      <c r="F1172">
        <f t="shared" si="72"/>
        <v>5412000</v>
      </c>
      <c r="G1172">
        <v>30</v>
      </c>
      <c r="H1172">
        <v>180.4</v>
      </c>
      <c r="I1172" s="15">
        <v>37879</v>
      </c>
      <c r="J1172" s="15" t="str">
        <f t="shared" si="75"/>
        <v>2003</v>
      </c>
      <c r="K1172">
        <v>9</v>
      </c>
      <c r="L1172" t="s">
        <v>82</v>
      </c>
      <c r="M1172" t="s">
        <v>87</v>
      </c>
    </row>
    <row r="1173" spans="1:13" ht="14.4" hidden="1" x14ac:dyDescent="0.3">
      <c r="A1173" t="str">
        <f t="shared" si="73"/>
        <v>CNG</v>
      </c>
      <c r="C1173">
        <f t="shared" si="74"/>
        <v>24807305.894000005</v>
      </c>
      <c r="D1173" s="14" t="s">
        <v>71</v>
      </c>
      <c r="E1173" t="s">
        <v>72</v>
      </c>
      <c r="F1173">
        <f t="shared" si="72"/>
        <v>6553400.0000000009</v>
      </c>
      <c r="G1173">
        <v>31</v>
      </c>
      <c r="H1173">
        <v>211.4</v>
      </c>
      <c r="I1173" s="15">
        <v>37909</v>
      </c>
      <c r="J1173" s="15" t="str">
        <f t="shared" si="75"/>
        <v>2003</v>
      </c>
      <c r="K1173">
        <v>10</v>
      </c>
      <c r="L1173" t="s">
        <v>83</v>
      </c>
      <c r="M1173" t="s">
        <v>87</v>
      </c>
    </row>
    <row r="1174" spans="1:13" ht="14.4" hidden="1" x14ac:dyDescent="0.3">
      <c r="A1174" t="str">
        <f t="shared" si="73"/>
        <v>CNG</v>
      </c>
      <c r="C1174">
        <f t="shared" si="74"/>
        <v>20429857.77</v>
      </c>
      <c r="D1174" s="14" t="s">
        <v>71</v>
      </c>
      <c r="E1174" t="s">
        <v>72</v>
      </c>
      <c r="F1174">
        <f t="shared" si="72"/>
        <v>5397000</v>
      </c>
      <c r="G1174">
        <v>30</v>
      </c>
      <c r="H1174">
        <v>179.9</v>
      </c>
      <c r="I1174" s="15">
        <v>37940</v>
      </c>
      <c r="J1174" s="15" t="str">
        <f t="shared" si="75"/>
        <v>2003</v>
      </c>
      <c r="K1174">
        <v>11</v>
      </c>
      <c r="L1174" t="s">
        <v>84</v>
      </c>
      <c r="M1174" t="s">
        <v>87</v>
      </c>
    </row>
    <row r="1175" spans="1:13" ht="14.4" hidden="1" x14ac:dyDescent="0.3">
      <c r="A1175" t="str">
        <f t="shared" si="73"/>
        <v>CNG</v>
      </c>
      <c r="C1175">
        <f t="shared" si="74"/>
        <v>32962971.739</v>
      </c>
      <c r="D1175" s="14" t="s">
        <v>71</v>
      </c>
      <c r="E1175" t="s">
        <v>72</v>
      </c>
      <c r="F1175">
        <f t="shared" si="72"/>
        <v>8707900</v>
      </c>
      <c r="G1175">
        <v>31</v>
      </c>
      <c r="H1175">
        <v>280.89999999999998</v>
      </c>
      <c r="I1175" s="15">
        <v>37970</v>
      </c>
      <c r="J1175" s="15" t="str">
        <f t="shared" si="75"/>
        <v>2003</v>
      </c>
      <c r="K1175">
        <v>12</v>
      </c>
      <c r="L1175" t="s">
        <v>85</v>
      </c>
      <c r="M1175" t="s">
        <v>87</v>
      </c>
    </row>
    <row r="1176" spans="1:13" ht="14.4" hidden="1" x14ac:dyDescent="0.3">
      <c r="A1176" t="str">
        <f t="shared" si="73"/>
        <v>CNG</v>
      </c>
      <c r="C1176">
        <f t="shared" si="74"/>
        <v>58380485.725000001</v>
      </c>
      <c r="D1176" s="14" t="s">
        <v>71</v>
      </c>
      <c r="E1176" t="s">
        <v>72</v>
      </c>
      <c r="F1176">
        <f t="shared" si="72"/>
        <v>15422500</v>
      </c>
      <c r="G1176">
        <v>31</v>
      </c>
      <c r="H1176">
        <v>497.5</v>
      </c>
      <c r="I1176" s="15">
        <v>38001</v>
      </c>
      <c r="J1176" s="15" t="str">
        <f t="shared" si="75"/>
        <v>2004</v>
      </c>
      <c r="K1176">
        <v>1</v>
      </c>
      <c r="L1176" t="s">
        <v>73</v>
      </c>
      <c r="M1176" t="s">
        <v>87</v>
      </c>
    </row>
    <row r="1177" spans="1:13" ht="14.4" hidden="1" x14ac:dyDescent="0.3">
      <c r="A1177" t="str">
        <f t="shared" si="73"/>
        <v>CNG</v>
      </c>
      <c r="C1177">
        <f t="shared" si="74"/>
        <v>50409547.888000004</v>
      </c>
      <c r="D1177" s="14" t="s">
        <v>71</v>
      </c>
      <c r="E1177" t="s">
        <v>72</v>
      </c>
      <c r="F1177">
        <f t="shared" si="72"/>
        <v>13316800</v>
      </c>
      <c r="G1177">
        <v>29</v>
      </c>
      <c r="H1177">
        <v>459.2</v>
      </c>
      <c r="I1177" s="15">
        <v>38032</v>
      </c>
      <c r="J1177" s="15" t="str">
        <f t="shared" si="75"/>
        <v>2004</v>
      </c>
      <c r="K1177">
        <v>2</v>
      </c>
      <c r="L1177" t="s">
        <v>75</v>
      </c>
      <c r="M1177" t="s">
        <v>87</v>
      </c>
    </row>
    <row r="1178" spans="1:13" ht="14.4" hidden="1" x14ac:dyDescent="0.3">
      <c r="A1178" t="str">
        <f t="shared" si="73"/>
        <v>CNG</v>
      </c>
      <c r="C1178">
        <f t="shared" si="74"/>
        <v>31390512.425000001</v>
      </c>
      <c r="D1178" s="14" t="s">
        <v>71</v>
      </c>
      <c r="E1178" t="s">
        <v>72</v>
      </c>
      <c r="F1178">
        <f t="shared" si="72"/>
        <v>8292500</v>
      </c>
      <c r="G1178">
        <v>31</v>
      </c>
      <c r="H1178">
        <v>267.5</v>
      </c>
      <c r="I1178" s="15">
        <v>38061</v>
      </c>
      <c r="J1178" s="15" t="str">
        <f t="shared" si="75"/>
        <v>2004</v>
      </c>
      <c r="K1178">
        <v>3</v>
      </c>
      <c r="L1178" t="s">
        <v>76</v>
      </c>
      <c r="M1178" t="s">
        <v>87</v>
      </c>
    </row>
    <row r="1179" spans="1:13" ht="14.4" hidden="1" x14ac:dyDescent="0.3">
      <c r="A1179" t="str">
        <f t="shared" si="73"/>
        <v>CNG</v>
      </c>
      <c r="C1179">
        <f t="shared" si="74"/>
        <v>23995713.990000002</v>
      </c>
      <c r="D1179" s="14" t="s">
        <v>71</v>
      </c>
      <c r="E1179" t="s">
        <v>72</v>
      </c>
      <c r="F1179">
        <f t="shared" si="72"/>
        <v>6339000</v>
      </c>
      <c r="G1179">
        <v>30</v>
      </c>
      <c r="H1179">
        <v>211.3</v>
      </c>
      <c r="I1179" s="15">
        <v>38092</v>
      </c>
      <c r="J1179" s="15" t="str">
        <f t="shared" si="75"/>
        <v>2004</v>
      </c>
      <c r="K1179">
        <v>4</v>
      </c>
      <c r="L1179" t="s">
        <v>77</v>
      </c>
      <c r="M1179" t="s">
        <v>87</v>
      </c>
    </row>
    <row r="1180" spans="1:13" ht="14.4" hidden="1" x14ac:dyDescent="0.3">
      <c r="A1180" t="str">
        <f t="shared" si="73"/>
        <v>CNG</v>
      </c>
      <c r="C1180">
        <f t="shared" si="74"/>
        <v>15877145.163000001</v>
      </c>
      <c r="D1180" s="14" t="s">
        <v>71</v>
      </c>
      <c r="E1180" t="s">
        <v>72</v>
      </c>
      <c r="F1180">
        <f t="shared" si="72"/>
        <v>4194300</v>
      </c>
      <c r="G1180">
        <v>31</v>
      </c>
      <c r="H1180">
        <v>135.30000000000001</v>
      </c>
      <c r="I1180" s="15">
        <v>38122</v>
      </c>
      <c r="J1180" s="15" t="str">
        <f t="shared" si="75"/>
        <v>2004</v>
      </c>
      <c r="K1180">
        <v>5</v>
      </c>
      <c r="L1180" t="s">
        <v>78</v>
      </c>
      <c r="M1180" t="s">
        <v>87</v>
      </c>
    </row>
    <row r="1181" spans="1:13" ht="14.4" hidden="1" x14ac:dyDescent="0.3">
      <c r="A1181" t="str">
        <f t="shared" si="73"/>
        <v>CNG</v>
      </c>
      <c r="C1181">
        <f t="shared" si="74"/>
        <v>17079769.920000002</v>
      </c>
      <c r="D1181" s="14" t="s">
        <v>71</v>
      </c>
      <c r="E1181" t="s">
        <v>72</v>
      </c>
      <c r="F1181">
        <f t="shared" si="72"/>
        <v>4512000</v>
      </c>
      <c r="G1181">
        <v>30</v>
      </c>
      <c r="H1181">
        <v>150.4</v>
      </c>
      <c r="I1181" s="15">
        <v>38153</v>
      </c>
      <c r="J1181" s="15" t="str">
        <f t="shared" si="75"/>
        <v>2004</v>
      </c>
      <c r="K1181">
        <v>6</v>
      </c>
      <c r="L1181" t="s">
        <v>79</v>
      </c>
      <c r="M1181" t="s">
        <v>87</v>
      </c>
    </row>
    <row r="1182" spans="1:13" ht="14.4" hidden="1" x14ac:dyDescent="0.3">
      <c r="A1182" t="str">
        <f t="shared" si="73"/>
        <v>CNG</v>
      </c>
      <c r="C1182">
        <f t="shared" si="74"/>
        <v>14938363.482999999</v>
      </c>
      <c r="D1182" s="14" t="s">
        <v>71</v>
      </c>
      <c r="E1182" t="s">
        <v>72</v>
      </c>
      <c r="F1182">
        <f t="shared" si="72"/>
        <v>3946299.9999999995</v>
      </c>
      <c r="G1182">
        <v>31</v>
      </c>
      <c r="H1182">
        <v>127.3</v>
      </c>
      <c r="I1182" s="15">
        <v>38183</v>
      </c>
      <c r="J1182" s="15" t="str">
        <f t="shared" si="75"/>
        <v>2004</v>
      </c>
      <c r="K1182">
        <v>7</v>
      </c>
      <c r="L1182" t="s">
        <v>80</v>
      </c>
      <c r="M1182" t="s">
        <v>87</v>
      </c>
    </row>
    <row r="1183" spans="1:13" ht="14.4" hidden="1" x14ac:dyDescent="0.3">
      <c r="A1183" t="str">
        <f t="shared" si="73"/>
        <v>CNG</v>
      </c>
      <c r="C1183">
        <f t="shared" si="74"/>
        <v>15231732.758000001</v>
      </c>
      <c r="D1183" s="14" t="s">
        <v>71</v>
      </c>
      <c r="E1183" t="s">
        <v>72</v>
      </c>
      <c r="F1183">
        <f t="shared" si="72"/>
        <v>4023800</v>
      </c>
      <c r="G1183">
        <v>31</v>
      </c>
      <c r="H1183">
        <v>129.80000000000001</v>
      </c>
      <c r="I1183" s="15">
        <v>38214</v>
      </c>
      <c r="J1183" s="15" t="str">
        <f t="shared" si="75"/>
        <v>2004</v>
      </c>
      <c r="K1183">
        <v>8</v>
      </c>
      <c r="L1183" t="s">
        <v>81</v>
      </c>
      <c r="M1183" t="s">
        <v>87</v>
      </c>
    </row>
    <row r="1184" spans="1:13" ht="14.4" hidden="1" x14ac:dyDescent="0.3">
      <c r="A1184" t="str">
        <f t="shared" si="73"/>
        <v>CNG</v>
      </c>
      <c r="C1184">
        <f t="shared" si="74"/>
        <v>22598897.699999999</v>
      </c>
      <c r="D1184" s="14" t="s">
        <v>71</v>
      </c>
      <c r="E1184" t="s">
        <v>72</v>
      </c>
      <c r="F1184">
        <f t="shared" si="72"/>
        <v>5970000</v>
      </c>
      <c r="G1184">
        <v>30</v>
      </c>
      <c r="H1184">
        <v>199</v>
      </c>
      <c r="I1184" s="15">
        <v>38245</v>
      </c>
      <c r="J1184" s="15" t="str">
        <f t="shared" si="75"/>
        <v>2004</v>
      </c>
      <c r="K1184">
        <v>9</v>
      </c>
      <c r="L1184" t="s">
        <v>82</v>
      </c>
      <c r="M1184" t="s">
        <v>87</v>
      </c>
    </row>
    <row r="1185" spans="1:13" ht="14.4" hidden="1" x14ac:dyDescent="0.3">
      <c r="A1185" t="str">
        <f t="shared" si="73"/>
        <v>CNG</v>
      </c>
      <c r="C1185">
        <f t="shared" si="74"/>
        <v>22741986.198000003</v>
      </c>
      <c r="D1185" s="14" t="s">
        <v>71</v>
      </c>
      <c r="E1185" t="s">
        <v>72</v>
      </c>
      <c r="F1185">
        <f t="shared" si="72"/>
        <v>6007800</v>
      </c>
      <c r="G1185">
        <v>31</v>
      </c>
      <c r="H1185">
        <v>193.8</v>
      </c>
      <c r="I1185" s="15">
        <v>38275</v>
      </c>
      <c r="J1185" s="15" t="str">
        <f t="shared" si="75"/>
        <v>2004</v>
      </c>
      <c r="K1185">
        <v>10</v>
      </c>
      <c r="L1185" t="s">
        <v>83</v>
      </c>
      <c r="M1185" t="s">
        <v>87</v>
      </c>
    </row>
    <row r="1186" spans="1:13" ht="14.4" hidden="1" x14ac:dyDescent="0.3">
      <c r="A1186" t="str">
        <f t="shared" si="73"/>
        <v>CNG</v>
      </c>
      <c r="C1186">
        <f t="shared" si="74"/>
        <v>26017122.93</v>
      </c>
      <c r="D1186" s="14" t="s">
        <v>71</v>
      </c>
      <c r="E1186" t="s">
        <v>72</v>
      </c>
      <c r="F1186">
        <f t="shared" si="72"/>
        <v>6873000</v>
      </c>
      <c r="G1186">
        <v>30</v>
      </c>
      <c r="H1186">
        <v>229.1</v>
      </c>
      <c r="I1186" s="15">
        <v>38306</v>
      </c>
      <c r="J1186" s="15" t="str">
        <f t="shared" si="75"/>
        <v>2004</v>
      </c>
      <c r="K1186">
        <v>11</v>
      </c>
      <c r="L1186" t="s">
        <v>84</v>
      </c>
      <c r="M1186" t="s">
        <v>87</v>
      </c>
    </row>
    <row r="1187" spans="1:13" ht="14.4" hidden="1" x14ac:dyDescent="0.3">
      <c r="A1187" t="str">
        <f t="shared" si="73"/>
        <v>CNG</v>
      </c>
      <c r="C1187">
        <f t="shared" si="74"/>
        <v>41212515.751999997</v>
      </c>
      <c r="D1187" s="14" t="s">
        <v>71</v>
      </c>
      <c r="E1187" t="s">
        <v>72</v>
      </c>
      <c r="F1187">
        <f t="shared" si="72"/>
        <v>10887199.999999998</v>
      </c>
      <c r="G1187">
        <v>31</v>
      </c>
      <c r="H1187">
        <v>351.2</v>
      </c>
      <c r="I1187" s="15">
        <v>38336</v>
      </c>
      <c r="J1187" s="15" t="str">
        <f t="shared" si="75"/>
        <v>2004</v>
      </c>
      <c r="K1187">
        <v>12</v>
      </c>
      <c r="L1187" t="s">
        <v>85</v>
      </c>
      <c r="M1187" t="s">
        <v>87</v>
      </c>
    </row>
    <row r="1188" spans="1:13" ht="14.4" hidden="1" x14ac:dyDescent="0.3">
      <c r="A1188" t="str">
        <f t="shared" si="73"/>
        <v>CNG</v>
      </c>
      <c r="C1188">
        <f t="shared" si="74"/>
        <v>57617725.609999999</v>
      </c>
      <c r="D1188" s="14" t="s">
        <v>71</v>
      </c>
      <c r="E1188" t="s">
        <v>72</v>
      </c>
      <c r="F1188">
        <f t="shared" si="72"/>
        <v>15221000</v>
      </c>
      <c r="G1188">
        <v>31</v>
      </c>
      <c r="H1188">
        <v>491</v>
      </c>
      <c r="I1188" s="15">
        <v>38367</v>
      </c>
      <c r="J1188" s="15" t="str">
        <f t="shared" si="75"/>
        <v>2005</v>
      </c>
      <c r="K1188">
        <v>1</v>
      </c>
      <c r="L1188" t="s">
        <v>73</v>
      </c>
      <c r="M1188" t="s">
        <v>87</v>
      </c>
    </row>
    <row r="1189" spans="1:13" ht="14.4" hidden="1" x14ac:dyDescent="0.3">
      <c r="A1189" t="str">
        <f t="shared" si="73"/>
        <v>CNG</v>
      </c>
      <c r="C1189">
        <f t="shared" si="74"/>
        <v>54129848.836000003</v>
      </c>
      <c r="D1189" s="14" t="s">
        <v>71</v>
      </c>
      <c r="E1189" t="s">
        <v>72</v>
      </c>
      <c r="F1189">
        <f t="shared" si="72"/>
        <v>14299600</v>
      </c>
      <c r="G1189">
        <v>28</v>
      </c>
      <c r="H1189">
        <v>510.7</v>
      </c>
      <c r="I1189" s="15">
        <v>38398</v>
      </c>
      <c r="J1189" s="15" t="str">
        <f t="shared" si="75"/>
        <v>2005</v>
      </c>
      <c r="K1189">
        <v>2</v>
      </c>
      <c r="L1189" t="s">
        <v>75</v>
      </c>
      <c r="M1189" t="s">
        <v>87</v>
      </c>
    </row>
    <row r="1190" spans="1:13" ht="14.4" hidden="1" x14ac:dyDescent="0.3">
      <c r="A1190" t="str">
        <f t="shared" si="73"/>
        <v>CNG</v>
      </c>
      <c r="C1190">
        <f t="shared" si="74"/>
        <v>47760517.969999999</v>
      </c>
      <c r="D1190" s="14" t="s">
        <v>71</v>
      </c>
      <c r="E1190" t="s">
        <v>72</v>
      </c>
      <c r="F1190">
        <f t="shared" si="72"/>
        <v>12617000</v>
      </c>
      <c r="G1190">
        <v>31</v>
      </c>
      <c r="H1190">
        <v>407</v>
      </c>
      <c r="I1190" s="15">
        <v>38426</v>
      </c>
      <c r="J1190" s="15" t="str">
        <f t="shared" si="75"/>
        <v>2005</v>
      </c>
      <c r="K1190">
        <v>3</v>
      </c>
      <c r="L1190" t="s">
        <v>76</v>
      </c>
      <c r="M1190" t="s">
        <v>87</v>
      </c>
    </row>
    <row r="1191" spans="1:13" ht="14.4" hidden="1" x14ac:dyDescent="0.3">
      <c r="A1191" t="str">
        <f t="shared" si="73"/>
        <v>CNG</v>
      </c>
      <c r="C1191">
        <f t="shared" si="74"/>
        <v>25653723.57</v>
      </c>
      <c r="D1191" s="14" t="s">
        <v>71</v>
      </c>
      <c r="E1191" t="s">
        <v>72</v>
      </c>
      <c r="F1191">
        <f t="shared" si="72"/>
        <v>6777000</v>
      </c>
      <c r="G1191">
        <v>30</v>
      </c>
      <c r="H1191">
        <v>225.9</v>
      </c>
      <c r="I1191" s="15">
        <v>38457</v>
      </c>
      <c r="J1191" s="15" t="str">
        <f t="shared" si="75"/>
        <v>2005</v>
      </c>
      <c r="K1191">
        <v>4</v>
      </c>
      <c r="L1191" t="s">
        <v>77</v>
      </c>
      <c r="M1191" t="s">
        <v>87</v>
      </c>
    </row>
    <row r="1192" spans="1:13" ht="14.4" hidden="1" x14ac:dyDescent="0.3">
      <c r="A1192" t="str">
        <f t="shared" si="73"/>
        <v>CNG</v>
      </c>
      <c r="C1192">
        <f t="shared" si="74"/>
        <v>23270050.892999999</v>
      </c>
      <c r="D1192" s="14" t="s">
        <v>71</v>
      </c>
      <c r="E1192" t="s">
        <v>72</v>
      </c>
      <c r="F1192">
        <f t="shared" si="72"/>
        <v>6147300</v>
      </c>
      <c r="G1192">
        <v>31</v>
      </c>
      <c r="H1192">
        <v>198.3</v>
      </c>
      <c r="I1192" s="15">
        <v>38487</v>
      </c>
      <c r="J1192" s="15" t="str">
        <f t="shared" si="75"/>
        <v>2005</v>
      </c>
      <c r="K1192">
        <v>5</v>
      </c>
      <c r="L1192" t="s">
        <v>78</v>
      </c>
      <c r="M1192" t="s">
        <v>87</v>
      </c>
    </row>
    <row r="1193" spans="1:13" ht="14.4" hidden="1" x14ac:dyDescent="0.3">
      <c r="A1193" t="str">
        <f t="shared" si="73"/>
        <v>CNG</v>
      </c>
      <c r="C1193">
        <f t="shared" si="74"/>
        <v>21133944.030000001</v>
      </c>
      <c r="D1193" s="14" t="s">
        <v>71</v>
      </c>
      <c r="E1193" t="s">
        <v>72</v>
      </c>
      <c r="F1193">
        <f t="shared" si="72"/>
        <v>5583000</v>
      </c>
      <c r="G1193">
        <v>30</v>
      </c>
      <c r="H1193">
        <v>186.1</v>
      </c>
      <c r="I1193" s="15">
        <v>38518</v>
      </c>
      <c r="J1193" s="15" t="str">
        <f t="shared" si="75"/>
        <v>2005</v>
      </c>
      <c r="K1193">
        <v>6</v>
      </c>
      <c r="L1193" t="s">
        <v>79</v>
      </c>
      <c r="M1193" t="s">
        <v>87</v>
      </c>
    </row>
    <row r="1194" spans="1:13" ht="14.4" hidden="1" x14ac:dyDescent="0.3">
      <c r="A1194" t="str">
        <f t="shared" si="73"/>
        <v>CNG</v>
      </c>
      <c r="C1194">
        <f t="shared" si="74"/>
        <v>16358270.774000004</v>
      </c>
      <c r="D1194" s="14" t="s">
        <v>71</v>
      </c>
      <c r="E1194" t="s">
        <v>72</v>
      </c>
      <c r="F1194">
        <f t="shared" si="72"/>
        <v>4321400.0000000009</v>
      </c>
      <c r="G1194">
        <v>31</v>
      </c>
      <c r="H1194">
        <v>139.4</v>
      </c>
      <c r="I1194" s="15">
        <v>38548</v>
      </c>
      <c r="J1194" s="15" t="str">
        <f t="shared" si="75"/>
        <v>2005</v>
      </c>
      <c r="K1194">
        <v>7</v>
      </c>
      <c r="L1194" t="s">
        <v>80</v>
      </c>
      <c r="M1194" t="s">
        <v>87</v>
      </c>
    </row>
    <row r="1195" spans="1:13" ht="14.4" hidden="1" x14ac:dyDescent="0.3">
      <c r="A1195" t="str">
        <f t="shared" si="73"/>
        <v>CNG</v>
      </c>
      <c r="C1195">
        <f t="shared" si="74"/>
        <v>20359827.685000002</v>
      </c>
      <c r="D1195" s="14" t="s">
        <v>71</v>
      </c>
      <c r="E1195" t="s">
        <v>72</v>
      </c>
      <c r="F1195">
        <f t="shared" si="72"/>
        <v>5378500</v>
      </c>
      <c r="G1195">
        <v>31</v>
      </c>
      <c r="H1195">
        <v>173.5</v>
      </c>
      <c r="I1195" s="15">
        <v>38579</v>
      </c>
      <c r="J1195" s="15" t="str">
        <f t="shared" si="75"/>
        <v>2005</v>
      </c>
      <c r="K1195">
        <v>8</v>
      </c>
      <c r="L1195" t="s">
        <v>81</v>
      </c>
      <c r="M1195" t="s">
        <v>87</v>
      </c>
    </row>
    <row r="1196" spans="1:13" ht="14.4" hidden="1" x14ac:dyDescent="0.3">
      <c r="A1196" t="str">
        <f t="shared" si="73"/>
        <v>CNG</v>
      </c>
      <c r="C1196">
        <f t="shared" si="74"/>
        <v>24495388.109999999</v>
      </c>
      <c r="D1196" s="14" t="s">
        <v>71</v>
      </c>
      <c r="E1196" t="s">
        <v>72</v>
      </c>
      <c r="F1196">
        <f t="shared" si="72"/>
        <v>6471000</v>
      </c>
      <c r="G1196">
        <v>30</v>
      </c>
      <c r="H1196">
        <v>215.7</v>
      </c>
      <c r="I1196" s="15">
        <v>38610</v>
      </c>
      <c r="J1196" s="15" t="str">
        <f t="shared" si="75"/>
        <v>2005</v>
      </c>
      <c r="K1196">
        <v>9</v>
      </c>
      <c r="L1196" t="s">
        <v>82</v>
      </c>
      <c r="M1196" t="s">
        <v>87</v>
      </c>
    </row>
    <row r="1197" spans="1:13" ht="14.4" hidden="1" x14ac:dyDescent="0.3">
      <c r="A1197" t="str">
        <f t="shared" si="73"/>
        <v>CNG</v>
      </c>
      <c r="C1197">
        <f t="shared" si="74"/>
        <v>23328724.748</v>
      </c>
      <c r="D1197" s="14" t="s">
        <v>71</v>
      </c>
      <c r="E1197" t="s">
        <v>72</v>
      </c>
      <c r="F1197">
        <f t="shared" si="72"/>
        <v>6162800</v>
      </c>
      <c r="G1197">
        <v>31</v>
      </c>
      <c r="H1197">
        <v>198.8</v>
      </c>
      <c r="I1197" s="15">
        <v>38640</v>
      </c>
      <c r="J1197" s="15" t="str">
        <f t="shared" si="75"/>
        <v>2005</v>
      </c>
      <c r="K1197">
        <v>10</v>
      </c>
      <c r="L1197" t="s">
        <v>83</v>
      </c>
      <c r="M1197" t="s">
        <v>87</v>
      </c>
    </row>
    <row r="1198" spans="1:13" ht="14.4" hidden="1" x14ac:dyDescent="0.3">
      <c r="A1198" t="str">
        <f t="shared" si="73"/>
        <v>CNG</v>
      </c>
      <c r="C1198">
        <f t="shared" si="74"/>
        <v>32013212.370000001</v>
      </c>
      <c r="D1198" s="14" t="s">
        <v>71</v>
      </c>
      <c r="E1198" t="s">
        <v>72</v>
      </c>
      <c r="F1198">
        <f t="shared" si="72"/>
        <v>8457000</v>
      </c>
      <c r="G1198">
        <v>30</v>
      </c>
      <c r="H1198">
        <v>281.89999999999998</v>
      </c>
      <c r="I1198" s="15">
        <v>38671</v>
      </c>
      <c r="J1198" s="15" t="str">
        <f t="shared" si="75"/>
        <v>2005</v>
      </c>
      <c r="K1198">
        <v>11</v>
      </c>
      <c r="L1198" t="s">
        <v>84</v>
      </c>
      <c r="M1198" t="s">
        <v>87</v>
      </c>
    </row>
    <row r="1199" spans="1:13" ht="14.4" hidden="1" x14ac:dyDescent="0.3">
      <c r="A1199" t="str">
        <f t="shared" si="73"/>
        <v>CNG</v>
      </c>
      <c r="C1199">
        <f t="shared" si="74"/>
        <v>59201919.695</v>
      </c>
      <c r="D1199" s="14" t="s">
        <v>71</v>
      </c>
      <c r="E1199" t="s">
        <v>72</v>
      </c>
      <c r="F1199">
        <f t="shared" si="72"/>
        <v>15639500</v>
      </c>
      <c r="G1199">
        <v>31</v>
      </c>
      <c r="H1199">
        <v>504.5</v>
      </c>
      <c r="I1199" s="15">
        <v>38701</v>
      </c>
      <c r="J1199" s="15" t="str">
        <f t="shared" si="75"/>
        <v>2005</v>
      </c>
      <c r="K1199">
        <v>12</v>
      </c>
      <c r="L1199" t="s">
        <v>85</v>
      </c>
      <c r="M1199" t="s">
        <v>87</v>
      </c>
    </row>
    <row r="1200" spans="1:13" ht="14.4" hidden="1" x14ac:dyDescent="0.3">
      <c r="A1200" t="str">
        <f t="shared" si="73"/>
        <v>CNG</v>
      </c>
      <c r="C1200">
        <f t="shared" si="74"/>
        <v>53205451.714000002</v>
      </c>
      <c r="D1200" s="14" t="s">
        <v>71</v>
      </c>
      <c r="E1200" t="s">
        <v>72</v>
      </c>
      <c r="F1200">
        <f t="shared" si="72"/>
        <v>14055400</v>
      </c>
      <c r="G1200">
        <v>31</v>
      </c>
      <c r="H1200">
        <v>453.4</v>
      </c>
      <c r="I1200" s="15">
        <v>38732</v>
      </c>
      <c r="J1200" s="15" t="str">
        <f t="shared" si="75"/>
        <v>2006</v>
      </c>
      <c r="K1200">
        <v>1</v>
      </c>
      <c r="L1200" t="s">
        <v>73</v>
      </c>
      <c r="M1200" t="s">
        <v>87</v>
      </c>
    </row>
    <row r="1201" spans="1:13" ht="14.4" hidden="1" x14ac:dyDescent="0.3">
      <c r="A1201" t="str">
        <f t="shared" si="73"/>
        <v>CNG</v>
      </c>
      <c r="C1201">
        <f t="shared" si="74"/>
        <v>45353754.291999996</v>
      </c>
      <c r="D1201" s="14" t="s">
        <v>71</v>
      </c>
      <c r="E1201" t="s">
        <v>72</v>
      </c>
      <c r="F1201">
        <f t="shared" si="72"/>
        <v>11981199.999999998</v>
      </c>
      <c r="G1201">
        <v>28</v>
      </c>
      <c r="H1201">
        <v>427.9</v>
      </c>
      <c r="I1201" s="15">
        <v>38763</v>
      </c>
      <c r="J1201" s="15" t="str">
        <f t="shared" si="75"/>
        <v>2006</v>
      </c>
      <c r="K1201">
        <v>2</v>
      </c>
      <c r="L1201" t="s">
        <v>75</v>
      </c>
      <c r="M1201" t="s">
        <v>87</v>
      </c>
    </row>
    <row r="1202" spans="1:13" ht="14.4" hidden="1" x14ac:dyDescent="0.3">
      <c r="A1202" t="str">
        <f t="shared" si="73"/>
        <v>CNG</v>
      </c>
      <c r="C1202">
        <f t="shared" si="74"/>
        <v>49203894.803000011</v>
      </c>
      <c r="D1202" s="14" t="s">
        <v>71</v>
      </c>
      <c r="E1202" t="s">
        <v>72</v>
      </c>
      <c r="F1202">
        <f t="shared" si="72"/>
        <v>12998300.000000002</v>
      </c>
      <c r="G1202">
        <v>31</v>
      </c>
      <c r="H1202">
        <v>419.3</v>
      </c>
      <c r="I1202" s="15">
        <v>38791</v>
      </c>
      <c r="J1202" s="15" t="str">
        <f t="shared" si="75"/>
        <v>2006</v>
      </c>
      <c r="K1202">
        <v>3</v>
      </c>
      <c r="L1202" t="s">
        <v>76</v>
      </c>
      <c r="M1202" t="s">
        <v>87</v>
      </c>
    </row>
    <row r="1203" spans="1:13" ht="14.4" hidden="1" x14ac:dyDescent="0.3">
      <c r="A1203" t="str">
        <f t="shared" si="73"/>
        <v>CNG</v>
      </c>
      <c r="C1203">
        <f t="shared" si="74"/>
        <v>34250389.68</v>
      </c>
      <c r="D1203" s="14" t="s">
        <v>71</v>
      </c>
      <c r="E1203" t="s">
        <v>72</v>
      </c>
      <c r="F1203">
        <f t="shared" si="72"/>
        <v>9048000</v>
      </c>
      <c r="G1203">
        <v>30</v>
      </c>
      <c r="H1203">
        <v>301.60000000000002</v>
      </c>
      <c r="I1203" s="15">
        <v>38822</v>
      </c>
      <c r="J1203" s="15" t="str">
        <f t="shared" si="75"/>
        <v>2006</v>
      </c>
      <c r="K1203">
        <v>4</v>
      </c>
      <c r="L1203" t="s">
        <v>77</v>
      </c>
      <c r="M1203" t="s">
        <v>87</v>
      </c>
    </row>
    <row r="1204" spans="1:13" ht="14.4" hidden="1" x14ac:dyDescent="0.3">
      <c r="A1204" t="str">
        <f t="shared" si="73"/>
        <v>CNG</v>
      </c>
      <c r="C1204">
        <f t="shared" si="74"/>
        <v>24736897.267999999</v>
      </c>
      <c r="D1204" s="14" t="s">
        <v>71</v>
      </c>
      <c r="E1204" t="s">
        <v>72</v>
      </c>
      <c r="F1204">
        <f t="shared" si="72"/>
        <v>6534800</v>
      </c>
      <c r="G1204">
        <v>31</v>
      </c>
      <c r="H1204">
        <v>210.8</v>
      </c>
      <c r="I1204" s="15">
        <v>38852</v>
      </c>
      <c r="J1204" s="15" t="str">
        <f t="shared" si="75"/>
        <v>2006</v>
      </c>
      <c r="K1204">
        <v>5</v>
      </c>
      <c r="L1204" t="s">
        <v>78</v>
      </c>
      <c r="M1204" t="s">
        <v>87</v>
      </c>
    </row>
    <row r="1205" spans="1:13" ht="14.4" hidden="1" x14ac:dyDescent="0.3">
      <c r="A1205" t="str">
        <f t="shared" si="73"/>
        <v>CNG</v>
      </c>
      <c r="C1205">
        <f t="shared" si="74"/>
        <v>23234846.580000002</v>
      </c>
      <c r="D1205" s="14" t="s">
        <v>71</v>
      </c>
      <c r="E1205" t="s">
        <v>72</v>
      </c>
      <c r="F1205">
        <f t="shared" si="72"/>
        <v>6138000</v>
      </c>
      <c r="G1205">
        <v>30</v>
      </c>
      <c r="H1205">
        <v>204.6</v>
      </c>
      <c r="I1205" s="15">
        <v>38883</v>
      </c>
      <c r="J1205" s="15" t="str">
        <f t="shared" si="75"/>
        <v>2006</v>
      </c>
      <c r="K1205">
        <v>6</v>
      </c>
      <c r="L1205" t="s">
        <v>79</v>
      </c>
      <c r="M1205" t="s">
        <v>87</v>
      </c>
    </row>
    <row r="1206" spans="1:13" ht="14.4" hidden="1" x14ac:dyDescent="0.3">
      <c r="A1206" t="str">
        <f t="shared" si="73"/>
        <v>CNG</v>
      </c>
      <c r="C1206">
        <f t="shared" si="74"/>
        <v>17566952.186999999</v>
      </c>
      <c r="D1206" s="14" t="s">
        <v>71</v>
      </c>
      <c r="E1206" t="s">
        <v>72</v>
      </c>
      <c r="F1206">
        <f t="shared" si="72"/>
        <v>4640700</v>
      </c>
      <c r="G1206">
        <v>31</v>
      </c>
      <c r="H1206">
        <v>149.69999999999999</v>
      </c>
      <c r="I1206" s="15">
        <v>38913</v>
      </c>
      <c r="J1206" s="15" t="str">
        <f t="shared" si="75"/>
        <v>2006</v>
      </c>
      <c r="K1206">
        <v>7</v>
      </c>
      <c r="L1206" t="s">
        <v>80</v>
      </c>
      <c r="M1206" t="s">
        <v>87</v>
      </c>
    </row>
    <row r="1207" spans="1:13" ht="14.4" hidden="1" x14ac:dyDescent="0.3">
      <c r="A1207" t="str">
        <f t="shared" si="73"/>
        <v>CNG</v>
      </c>
      <c r="C1207">
        <f t="shared" si="74"/>
        <v>21662387.265999999</v>
      </c>
      <c r="D1207" s="14" t="s">
        <v>71</v>
      </c>
      <c r="E1207" t="s">
        <v>72</v>
      </c>
      <c r="F1207">
        <f t="shared" si="72"/>
        <v>5722599.9999999991</v>
      </c>
      <c r="G1207">
        <v>31</v>
      </c>
      <c r="H1207">
        <v>184.6</v>
      </c>
      <c r="I1207" s="15">
        <v>38944</v>
      </c>
      <c r="J1207" s="15" t="str">
        <f t="shared" si="75"/>
        <v>2006</v>
      </c>
      <c r="K1207">
        <v>8</v>
      </c>
      <c r="L1207" t="s">
        <v>81</v>
      </c>
      <c r="M1207" t="s">
        <v>87</v>
      </c>
    </row>
    <row r="1208" spans="1:13" ht="14.4" hidden="1" x14ac:dyDescent="0.3">
      <c r="A1208" t="str">
        <f t="shared" si="73"/>
        <v>CNG</v>
      </c>
      <c r="C1208">
        <f t="shared" si="74"/>
        <v>32717298.630000003</v>
      </c>
      <c r="D1208" s="14" t="s">
        <v>71</v>
      </c>
      <c r="E1208" t="s">
        <v>72</v>
      </c>
      <c r="F1208">
        <f t="shared" si="72"/>
        <v>8643000</v>
      </c>
      <c r="G1208">
        <v>30</v>
      </c>
      <c r="H1208">
        <v>288.10000000000002</v>
      </c>
      <c r="I1208" s="15">
        <v>38975</v>
      </c>
      <c r="J1208" s="15" t="str">
        <f t="shared" si="75"/>
        <v>2006</v>
      </c>
      <c r="K1208">
        <v>9</v>
      </c>
      <c r="L1208" t="s">
        <v>82</v>
      </c>
      <c r="M1208" t="s">
        <v>87</v>
      </c>
    </row>
    <row r="1209" spans="1:13" ht="14.4" hidden="1" x14ac:dyDescent="0.3">
      <c r="A1209" t="str">
        <f t="shared" si="73"/>
        <v>CNG</v>
      </c>
      <c r="C1209">
        <f t="shared" si="74"/>
        <v>33737466.625</v>
      </c>
      <c r="D1209" s="14" t="s">
        <v>71</v>
      </c>
      <c r="E1209" t="s">
        <v>72</v>
      </c>
      <c r="F1209">
        <f t="shared" si="72"/>
        <v>8912500</v>
      </c>
      <c r="G1209">
        <v>31</v>
      </c>
      <c r="H1209">
        <v>287.5</v>
      </c>
      <c r="I1209" s="15">
        <v>39005</v>
      </c>
      <c r="J1209" s="15" t="str">
        <f t="shared" si="75"/>
        <v>2006</v>
      </c>
      <c r="K1209">
        <v>10</v>
      </c>
      <c r="L1209" t="s">
        <v>83</v>
      </c>
      <c r="M1209" t="s">
        <v>87</v>
      </c>
    </row>
    <row r="1210" spans="1:13" ht="14.4" hidden="1" x14ac:dyDescent="0.3">
      <c r="A1210" t="str">
        <f t="shared" si="73"/>
        <v>CNG</v>
      </c>
      <c r="C1210">
        <f t="shared" si="74"/>
        <v>37021309.800000004</v>
      </c>
      <c r="D1210" s="14" t="s">
        <v>71</v>
      </c>
      <c r="E1210" t="s">
        <v>72</v>
      </c>
      <c r="F1210">
        <f t="shared" si="72"/>
        <v>9780000</v>
      </c>
      <c r="G1210">
        <v>30</v>
      </c>
      <c r="H1210">
        <v>326</v>
      </c>
      <c r="I1210" s="15">
        <v>39036</v>
      </c>
      <c r="J1210" s="15" t="str">
        <f t="shared" si="75"/>
        <v>2006</v>
      </c>
      <c r="K1210">
        <v>11</v>
      </c>
      <c r="L1210" t="s">
        <v>84</v>
      </c>
      <c r="M1210" t="s">
        <v>87</v>
      </c>
    </row>
    <row r="1211" spans="1:13" ht="14.4" hidden="1" x14ac:dyDescent="0.3">
      <c r="A1211" t="str">
        <f t="shared" si="73"/>
        <v>CNG</v>
      </c>
      <c r="C1211">
        <f t="shared" si="74"/>
        <v>50846762.743000008</v>
      </c>
      <c r="D1211" s="14" t="s">
        <v>71</v>
      </c>
      <c r="E1211" t="s">
        <v>72</v>
      </c>
      <c r="F1211">
        <f t="shared" ref="F1211:F1274" si="76">G1211*H1211*1000</f>
        <v>13432300.000000002</v>
      </c>
      <c r="G1211">
        <v>31</v>
      </c>
      <c r="H1211">
        <v>433.3</v>
      </c>
      <c r="I1211" s="15">
        <v>39066</v>
      </c>
      <c r="J1211" s="15" t="str">
        <f t="shared" si="75"/>
        <v>2006</v>
      </c>
      <c r="K1211">
        <v>12</v>
      </c>
      <c r="L1211" t="s">
        <v>85</v>
      </c>
      <c r="M1211" t="s">
        <v>87</v>
      </c>
    </row>
    <row r="1212" spans="1:13" ht="14.4" hidden="1" x14ac:dyDescent="0.3">
      <c r="A1212" t="str">
        <f t="shared" si="73"/>
        <v>CNG</v>
      </c>
      <c r="C1212">
        <f t="shared" si="74"/>
        <v>58122320.763000011</v>
      </c>
      <c r="D1212" s="14" t="s">
        <v>71</v>
      </c>
      <c r="E1212" t="s">
        <v>72</v>
      </c>
      <c r="F1212">
        <f t="shared" si="76"/>
        <v>15354300.000000002</v>
      </c>
      <c r="G1212">
        <v>31</v>
      </c>
      <c r="H1212">
        <v>495.3</v>
      </c>
      <c r="I1212" s="15">
        <v>39097</v>
      </c>
      <c r="J1212" s="15" t="str">
        <f t="shared" si="75"/>
        <v>2007</v>
      </c>
      <c r="K1212">
        <v>1</v>
      </c>
      <c r="L1212" t="s">
        <v>73</v>
      </c>
      <c r="M1212" t="s">
        <v>87</v>
      </c>
    </row>
    <row r="1213" spans="1:13" ht="14.4" hidden="1" x14ac:dyDescent="0.3">
      <c r="A1213" t="str">
        <f t="shared" si="73"/>
        <v>CNG</v>
      </c>
      <c r="C1213">
        <f t="shared" si="74"/>
        <v>76737831.520000011</v>
      </c>
      <c r="D1213" s="14" t="s">
        <v>71</v>
      </c>
      <c r="E1213" t="s">
        <v>72</v>
      </c>
      <c r="F1213">
        <f t="shared" si="76"/>
        <v>20272000</v>
      </c>
      <c r="G1213">
        <v>28</v>
      </c>
      <c r="H1213">
        <v>724</v>
      </c>
      <c r="I1213" s="15">
        <v>39128</v>
      </c>
      <c r="J1213" s="15" t="str">
        <f t="shared" si="75"/>
        <v>2007</v>
      </c>
      <c r="K1213">
        <v>2</v>
      </c>
      <c r="L1213" t="s">
        <v>75</v>
      </c>
      <c r="M1213" t="s">
        <v>87</v>
      </c>
    </row>
    <row r="1214" spans="1:13" ht="14.4" hidden="1" x14ac:dyDescent="0.3">
      <c r="A1214" t="str">
        <f t="shared" si="73"/>
        <v>CNG</v>
      </c>
      <c r="C1214">
        <f t="shared" si="74"/>
        <v>58650385.458000012</v>
      </c>
      <c r="D1214" s="14" t="s">
        <v>71</v>
      </c>
      <c r="E1214" t="s">
        <v>72</v>
      </c>
      <c r="F1214">
        <f t="shared" si="76"/>
        <v>15493800.000000002</v>
      </c>
      <c r="G1214">
        <v>31</v>
      </c>
      <c r="H1214">
        <v>499.8</v>
      </c>
      <c r="I1214" s="15">
        <v>39156</v>
      </c>
      <c r="J1214" s="15" t="str">
        <f t="shared" si="75"/>
        <v>2007</v>
      </c>
      <c r="K1214">
        <v>3</v>
      </c>
      <c r="L1214" t="s">
        <v>76</v>
      </c>
      <c r="M1214" t="s">
        <v>87</v>
      </c>
    </row>
    <row r="1215" spans="1:13" ht="14.4" hidden="1" x14ac:dyDescent="0.3">
      <c r="A1215" t="str">
        <f t="shared" si="73"/>
        <v>CNG</v>
      </c>
      <c r="C1215">
        <f t="shared" si="74"/>
        <v>42199750.68</v>
      </c>
      <c r="D1215" s="14" t="s">
        <v>71</v>
      </c>
      <c r="E1215" t="s">
        <v>72</v>
      </c>
      <c r="F1215">
        <f t="shared" si="76"/>
        <v>11148000</v>
      </c>
      <c r="G1215">
        <v>30</v>
      </c>
      <c r="H1215">
        <v>371.6</v>
      </c>
      <c r="I1215" s="15">
        <v>39187</v>
      </c>
      <c r="J1215" s="15" t="str">
        <f t="shared" si="75"/>
        <v>2007</v>
      </c>
      <c r="K1215">
        <v>4</v>
      </c>
      <c r="L1215" t="s">
        <v>77</v>
      </c>
      <c r="M1215" t="s">
        <v>87</v>
      </c>
    </row>
    <row r="1216" spans="1:13" ht="14.4" hidden="1" x14ac:dyDescent="0.3">
      <c r="A1216" t="str">
        <f t="shared" si="73"/>
        <v>CNG</v>
      </c>
      <c r="C1216">
        <f t="shared" si="74"/>
        <v>30498669.829</v>
      </c>
      <c r="D1216" s="14" t="s">
        <v>71</v>
      </c>
      <c r="E1216" t="s">
        <v>72</v>
      </c>
      <c r="F1216">
        <f t="shared" si="76"/>
        <v>8056900</v>
      </c>
      <c r="G1216">
        <v>31</v>
      </c>
      <c r="H1216">
        <v>259.89999999999998</v>
      </c>
      <c r="I1216" s="15">
        <v>39217</v>
      </c>
      <c r="J1216" s="15" t="str">
        <f t="shared" si="75"/>
        <v>2007</v>
      </c>
      <c r="K1216">
        <v>5</v>
      </c>
      <c r="L1216" t="s">
        <v>78</v>
      </c>
      <c r="M1216" t="s">
        <v>87</v>
      </c>
    </row>
    <row r="1217" spans="1:13" ht="14.4" hidden="1" x14ac:dyDescent="0.3">
      <c r="A1217" t="str">
        <f t="shared" si="73"/>
        <v>CNG</v>
      </c>
      <c r="C1217">
        <f t="shared" si="74"/>
        <v>26391878.52</v>
      </c>
      <c r="D1217" s="14" t="s">
        <v>71</v>
      </c>
      <c r="E1217" t="s">
        <v>72</v>
      </c>
      <c r="F1217">
        <f t="shared" si="76"/>
        <v>6972000</v>
      </c>
      <c r="G1217">
        <v>30</v>
      </c>
      <c r="H1217">
        <v>232.4</v>
      </c>
      <c r="I1217" s="15">
        <v>39248</v>
      </c>
      <c r="J1217" s="15" t="str">
        <f t="shared" si="75"/>
        <v>2007</v>
      </c>
      <c r="K1217">
        <v>6</v>
      </c>
      <c r="L1217" t="s">
        <v>79</v>
      </c>
      <c r="M1217" t="s">
        <v>87</v>
      </c>
    </row>
    <row r="1218" spans="1:13" ht="14.4" hidden="1" x14ac:dyDescent="0.3">
      <c r="A1218" t="str">
        <f t="shared" ref="A1218:A1281" si="77">IF(M1218="GASOLINE","G",IF(M1218="PROPANE","CNG",IF(M1218="DIESEL","D", "OUTRO")))</f>
        <v>CNG</v>
      </c>
      <c r="C1218">
        <f t="shared" ref="C1218:C1281" si="78">3.78541*F1218</f>
        <v>25112409.940000001</v>
      </c>
      <c r="D1218" s="14" t="s">
        <v>71</v>
      </c>
      <c r="E1218" t="s">
        <v>72</v>
      </c>
      <c r="F1218">
        <f t="shared" si="76"/>
        <v>6634000</v>
      </c>
      <c r="G1218">
        <v>31</v>
      </c>
      <c r="H1218">
        <v>214</v>
      </c>
      <c r="I1218" s="15">
        <v>39278</v>
      </c>
      <c r="J1218" s="15" t="str">
        <f t="shared" ref="J1218:J1281" si="79">TEXT(I1218,"aaaa")</f>
        <v>2007</v>
      </c>
      <c r="K1218">
        <v>7</v>
      </c>
      <c r="L1218" t="s">
        <v>80</v>
      </c>
      <c r="M1218" t="s">
        <v>87</v>
      </c>
    </row>
    <row r="1219" spans="1:13" ht="14.4" hidden="1" x14ac:dyDescent="0.3">
      <c r="A1219" t="str">
        <f t="shared" si="77"/>
        <v>CNG</v>
      </c>
      <c r="C1219">
        <f t="shared" si="78"/>
        <v>24701692.955000002</v>
      </c>
      <c r="D1219" s="14" t="s">
        <v>71</v>
      </c>
      <c r="E1219" t="s">
        <v>72</v>
      </c>
      <c r="F1219">
        <f t="shared" si="76"/>
        <v>6525500</v>
      </c>
      <c r="G1219">
        <v>31</v>
      </c>
      <c r="H1219">
        <v>210.5</v>
      </c>
      <c r="I1219" s="15">
        <v>39309</v>
      </c>
      <c r="J1219" s="15" t="str">
        <f t="shared" si="79"/>
        <v>2007</v>
      </c>
      <c r="K1219">
        <v>8</v>
      </c>
      <c r="L1219" t="s">
        <v>81</v>
      </c>
      <c r="M1219" t="s">
        <v>87</v>
      </c>
    </row>
    <row r="1220" spans="1:13" ht="14.4" hidden="1" x14ac:dyDescent="0.3">
      <c r="A1220" t="str">
        <f t="shared" si="77"/>
        <v>CNG</v>
      </c>
      <c r="C1220">
        <f t="shared" si="78"/>
        <v>26119329</v>
      </c>
      <c r="D1220" s="14" t="s">
        <v>71</v>
      </c>
      <c r="E1220" t="s">
        <v>72</v>
      </c>
      <c r="F1220">
        <f t="shared" si="76"/>
        <v>6900000</v>
      </c>
      <c r="G1220">
        <v>30</v>
      </c>
      <c r="H1220">
        <v>230</v>
      </c>
      <c r="I1220" s="15">
        <v>39340</v>
      </c>
      <c r="J1220" s="15" t="str">
        <f t="shared" si="79"/>
        <v>2007</v>
      </c>
      <c r="K1220">
        <v>9</v>
      </c>
      <c r="L1220" t="s">
        <v>82</v>
      </c>
      <c r="M1220" t="s">
        <v>87</v>
      </c>
    </row>
    <row r="1221" spans="1:13" ht="14.4" hidden="1" x14ac:dyDescent="0.3">
      <c r="A1221" t="str">
        <f t="shared" si="77"/>
        <v>CNG</v>
      </c>
      <c r="C1221">
        <f t="shared" si="78"/>
        <v>27999163.605999999</v>
      </c>
      <c r="D1221" s="14" t="s">
        <v>71</v>
      </c>
      <c r="E1221" t="s">
        <v>72</v>
      </c>
      <c r="F1221">
        <f t="shared" si="76"/>
        <v>7396599.9999999991</v>
      </c>
      <c r="G1221">
        <v>31</v>
      </c>
      <c r="H1221">
        <v>238.6</v>
      </c>
      <c r="I1221" s="15">
        <v>39370</v>
      </c>
      <c r="J1221" s="15" t="str">
        <f t="shared" si="79"/>
        <v>2007</v>
      </c>
      <c r="K1221">
        <v>10</v>
      </c>
      <c r="L1221" t="s">
        <v>83</v>
      </c>
      <c r="M1221" t="s">
        <v>87</v>
      </c>
    </row>
    <row r="1222" spans="1:13" ht="14.4" hidden="1" x14ac:dyDescent="0.3">
      <c r="A1222" t="str">
        <f t="shared" si="77"/>
        <v>CNG</v>
      </c>
      <c r="C1222">
        <f t="shared" si="78"/>
        <v>37293859.32</v>
      </c>
      <c r="D1222" s="14" t="s">
        <v>71</v>
      </c>
      <c r="E1222" t="s">
        <v>72</v>
      </c>
      <c r="F1222">
        <f t="shared" si="76"/>
        <v>9852000</v>
      </c>
      <c r="G1222">
        <v>30</v>
      </c>
      <c r="H1222">
        <v>328.4</v>
      </c>
      <c r="I1222" s="15">
        <v>39401</v>
      </c>
      <c r="J1222" s="15" t="str">
        <f t="shared" si="79"/>
        <v>2007</v>
      </c>
      <c r="K1222">
        <v>11</v>
      </c>
      <c r="L1222" t="s">
        <v>84</v>
      </c>
      <c r="M1222" t="s">
        <v>87</v>
      </c>
    </row>
    <row r="1223" spans="1:13" ht="14.4" hidden="1" x14ac:dyDescent="0.3">
      <c r="A1223" t="str">
        <f t="shared" si="77"/>
        <v>CNG</v>
      </c>
      <c r="C1223">
        <f t="shared" si="78"/>
        <v>56937108.891999997</v>
      </c>
      <c r="D1223" s="14" t="s">
        <v>71</v>
      </c>
      <c r="E1223" t="s">
        <v>72</v>
      </c>
      <c r="F1223">
        <f t="shared" si="76"/>
        <v>15041199.999999998</v>
      </c>
      <c r="G1223">
        <v>31</v>
      </c>
      <c r="H1223">
        <v>485.2</v>
      </c>
      <c r="I1223" s="15">
        <v>39431</v>
      </c>
      <c r="J1223" s="15" t="str">
        <f t="shared" si="79"/>
        <v>2007</v>
      </c>
      <c r="K1223">
        <v>12</v>
      </c>
      <c r="L1223" t="s">
        <v>85</v>
      </c>
      <c r="M1223" t="s">
        <v>87</v>
      </c>
    </row>
    <row r="1224" spans="1:13" ht="14.4" hidden="1" x14ac:dyDescent="0.3">
      <c r="A1224" t="str">
        <f t="shared" si="77"/>
        <v>CNG</v>
      </c>
      <c r="C1224">
        <f t="shared" si="78"/>
        <v>59729984.390000001</v>
      </c>
      <c r="D1224" s="14" t="s">
        <v>71</v>
      </c>
      <c r="E1224" t="s">
        <v>72</v>
      </c>
      <c r="F1224">
        <f t="shared" si="76"/>
        <v>15779000</v>
      </c>
      <c r="G1224">
        <v>31</v>
      </c>
      <c r="H1224">
        <v>509</v>
      </c>
      <c r="I1224" s="15">
        <v>39462</v>
      </c>
      <c r="J1224" s="15" t="str">
        <f t="shared" si="79"/>
        <v>2008</v>
      </c>
      <c r="K1224">
        <v>1</v>
      </c>
      <c r="L1224" t="s">
        <v>73</v>
      </c>
      <c r="M1224" t="s">
        <v>87</v>
      </c>
    </row>
    <row r="1225" spans="1:13" ht="14.4" hidden="1" x14ac:dyDescent="0.3">
      <c r="A1225" t="str">
        <f t="shared" si="77"/>
        <v>CNG</v>
      </c>
      <c r="C1225">
        <f t="shared" si="78"/>
        <v>50760833.935999997</v>
      </c>
      <c r="D1225" s="14" t="s">
        <v>71</v>
      </c>
      <c r="E1225" t="s">
        <v>72</v>
      </c>
      <c r="F1225">
        <f t="shared" si="76"/>
        <v>13409599.999999998</v>
      </c>
      <c r="G1225">
        <v>29</v>
      </c>
      <c r="H1225">
        <v>462.4</v>
      </c>
      <c r="I1225" s="15">
        <v>39493</v>
      </c>
      <c r="J1225" s="15" t="str">
        <f t="shared" si="79"/>
        <v>2008</v>
      </c>
      <c r="K1225">
        <v>2</v>
      </c>
      <c r="L1225" t="s">
        <v>75</v>
      </c>
      <c r="M1225" t="s">
        <v>87</v>
      </c>
    </row>
    <row r="1226" spans="1:13" ht="14.4" hidden="1" x14ac:dyDescent="0.3">
      <c r="A1226" t="str">
        <f t="shared" si="77"/>
        <v>CNG</v>
      </c>
      <c r="C1226">
        <f t="shared" si="78"/>
        <v>44568660.258000009</v>
      </c>
      <c r="D1226" s="14" t="s">
        <v>71</v>
      </c>
      <c r="E1226" t="s">
        <v>72</v>
      </c>
      <c r="F1226">
        <f t="shared" si="76"/>
        <v>11773800.000000002</v>
      </c>
      <c r="G1226">
        <v>31</v>
      </c>
      <c r="H1226">
        <v>379.8</v>
      </c>
      <c r="I1226" s="15">
        <v>39522</v>
      </c>
      <c r="J1226" s="15" t="str">
        <f t="shared" si="79"/>
        <v>2008</v>
      </c>
      <c r="K1226">
        <v>3</v>
      </c>
      <c r="L1226" t="s">
        <v>76</v>
      </c>
      <c r="M1226" t="s">
        <v>87</v>
      </c>
    </row>
    <row r="1227" spans="1:13" ht="14.4" hidden="1" x14ac:dyDescent="0.3">
      <c r="A1227" t="str">
        <f t="shared" si="77"/>
        <v>CNG</v>
      </c>
      <c r="C1227">
        <f t="shared" si="78"/>
        <v>32785436.010000002</v>
      </c>
      <c r="D1227" s="14" t="s">
        <v>71</v>
      </c>
      <c r="E1227" t="s">
        <v>72</v>
      </c>
      <c r="F1227">
        <f t="shared" si="76"/>
        <v>8661000</v>
      </c>
      <c r="G1227">
        <v>30</v>
      </c>
      <c r="H1227">
        <v>288.7</v>
      </c>
      <c r="I1227" s="15">
        <v>39553</v>
      </c>
      <c r="J1227" s="15" t="str">
        <f t="shared" si="79"/>
        <v>2008</v>
      </c>
      <c r="K1227">
        <v>4</v>
      </c>
      <c r="L1227" t="s">
        <v>77</v>
      </c>
      <c r="M1227" t="s">
        <v>87</v>
      </c>
    </row>
    <row r="1228" spans="1:13" ht="14.4" hidden="1" x14ac:dyDescent="0.3">
      <c r="A1228" t="str">
        <f t="shared" si="77"/>
        <v>CNG</v>
      </c>
      <c r="C1228">
        <f t="shared" si="78"/>
        <v>23363929.060999997</v>
      </c>
      <c r="D1228" s="14" t="s">
        <v>71</v>
      </c>
      <c r="E1228" t="s">
        <v>72</v>
      </c>
      <c r="F1228">
        <f t="shared" si="76"/>
        <v>6172099.9999999991</v>
      </c>
      <c r="G1228">
        <v>31</v>
      </c>
      <c r="H1228">
        <v>199.1</v>
      </c>
      <c r="I1228" s="15">
        <v>39583</v>
      </c>
      <c r="J1228" s="15" t="str">
        <f t="shared" si="79"/>
        <v>2008</v>
      </c>
      <c r="K1228">
        <v>5</v>
      </c>
      <c r="L1228" t="s">
        <v>78</v>
      </c>
      <c r="M1228" t="s">
        <v>87</v>
      </c>
    </row>
    <row r="1229" spans="1:13" ht="14.4" hidden="1" x14ac:dyDescent="0.3">
      <c r="A1229" t="str">
        <f t="shared" si="77"/>
        <v>CNG</v>
      </c>
      <c r="C1229">
        <f t="shared" si="78"/>
        <v>18510654.900000002</v>
      </c>
      <c r="D1229" s="14" t="s">
        <v>71</v>
      </c>
      <c r="E1229" t="s">
        <v>72</v>
      </c>
      <c r="F1229">
        <f t="shared" si="76"/>
        <v>4890000</v>
      </c>
      <c r="G1229">
        <v>30</v>
      </c>
      <c r="H1229">
        <v>163</v>
      </c>
      <c r="I1229" s="15">
        <v>39614</v>
      </c>
      <c r="J1229" s="15" t="str">
        <f t="shared" si="79"/>
        <v>2008</v>
      </c>
      <c r="K1229">
        <v>6</v>
      </c>
      <c r="L1229" t="s">
        <v>79</v>
      </c>
      <c r="M1229" t="s">
        <v>87</v>
      </c>
    </row>
    <row r="1230" spans="1:13" ht="14.4" hidden="1" x14ac:dyDescent="0.3">
      <c r="A1230" t="str">
        <f t="shared" si="77"/>
        <v>CNG</v>
      </c>
      <c r="C1230">
        <f t="shared" si="78"/>
        <v>18036343.027000003</v>
      </c>
      <c r="D1230" s="14" t="s">
        <v>71</v>
      </c>
      <c r="E1230" t="s">
        <v>72</v>
      </c>
      <c r="F1230">
        <f t="shared" si="76"/>
        <v>4764700</v>
      </c>
      <c r="G1230">
        <v>31</v>
      </c>
      <c r="H1230">
        <v>153.69999999999999</v>
      </c>
      <c r="I1230" s="15">
        <v>39644</v>
      </c>
      <c r="J1230" s="15" t="str">
        <f t="shared" si="79"/>
        <v>2008</v>
      </c>
      <c r="K1230">
        <v>7</v>
      </c>
      <c r="L1230" t="s">
        <v>80</v>
      </c>
      <c r="M1230" t="s">
        <v>87</v>
      </c>
    </row>
    <row r="1231" spans="1:13" ht="14.4" hidden="1" x14ac:dyDescent="0.3">
      <c r="A1231" t="str">
        <f t="shared" si="77"/>
        <v>CNG</v>
      </c>
      <c r="C1231">
        <f t="shared" si="78"/>
        <v>20383297.227000002</v>
      </c>
      <c r="D1231" s="14" t="s">
        <v>71</v>
      </c>
      <c r="E1231" t="s">
        <v>72</v>
      </c>
      <c r="F1231">
        <f t="shared" si="76"/>
        <v>5384700</v>
      </c>
      <c r="G1231">
        <v>31</v>
      </c>
      <c r="H1231">
        <v>173.7</v>
      </c>
      <c r="I1231" s="15">
        <v>39675</v>
      </c>
      <c r="J1231" s="15" t="str">
        <f t="shared" si="79"/>
        <v>2008</v>
      </c>
      <c r="K1231">
        <v>8</v>
      </c>
      <c r="L1231" t="s">
        <v>81</v>
      </c>
      <c r="M1231" t="s">
        <v>87</v>
      </c>
    </row>
    <row r="1232" spans="1:13" ht="14.4" hidden="1" x14ac:dyDescent="0.3">
      <c r="A1232" t="str">
        <f t="shared" si="77"/>
        <v>CNG</v>
      </c>
      <c r="C1232">
        <f t="shared" si="78"/>
        <v>26073904.080000002</v>
      </c>
      <c r="D1232" s="14" t="s">
        <v>71</v>
      </c>
      <c r="E1232" t="s">
        <v>72</v>
      </c>
      <c r="F1232">
        <f t="shared" si="76"/>
        <v>6888000</v>
      </c>
      <c r="G1232">
        <v>30</v>
      </c>
      <c r="H1232">
        <v>229.6</v>
      </c>
      <c r="I1232" s="15">
        <v>39706</v>
      </c>
      <c r="J1232" s="15" t="str">
        <f t="shared" si="79"/>
        <v>2008</v>
      </c>
      <c r="K1232">
        <v>9</v>
      </c>
      <c r="L1232" t="s">
        <v>82</v>
      </c>
      <c r="M1232" t="s">
        <v>87</v>
      </c>
    </row>
    <row r="1233" spans="1:13" ht="14.4" hidden="1" x14ac:dyDescent="0.3">
      <c r="A1233" t="str">
        <f t="shared" si="77"/>
        <v>CNG</v>
      </c>
      <c r="C1233">
        <f t="shared" si="78"/>
        <v>28691515.095000003</v>
      </c>
      <c r="D1233" s="14" t="s">
        <v>71</v>
      </c>
      <c r="E1233" t="s">
        <v>72</v>
      </c>
      <c r="F1233">
        <f t="shared" si="76"/>
        <v>7579500</v>
      </c>
      <c r="G1233">
        <v>31</v>
      </c>
      <c r="H1233">
        <v>244.5</v>
      </c>
      <c r="I1233" s="15">
        <v>39736</v>
      </c>
      <c r="J1233" s="15" t="str">
        <f t="shared" si="79"/>
        <v>2008</v>
      </c>
      <c r="K1233">
        <v>10</v>
      </c>
      <c r="L1233" t="s">
        <v>83</v>
      </c>
      <c r="M1233" t="s">
        <v>87</v>
      </c>
    </row>
    <row r="1234" spans="1:13" ht="14.4" hidden="1" x14ac:dyDescent="0.3">
      <c r="A1234" t="str">
        <f t="shared" si="77"/>
        <v>CNG</v>
      </c>
      <c r="C1234">
        <f t="shared" si="78"/>
        <v>36078742.710000001</v>
      </c>
      <c r="D1234" s="14" t="s">
        <v>71</v>
      </c>
      <c r="E1234" t="s">
        <v>72</v>
      </c>
      <c r="F1234">
        <f t="shared" si="76"/>
        <v>9531000</v>
      </c>
      <c r="G1234">
        <v>30</v>
      </c>
      <c r="H1234">
        <v>317.7</v>
      </c>
      <c r="I1234" s="15">
        <v>39767</v>
      </c>
      <c r="J1234" s="15" t="str">
        <f t="shared" si="79"/>
        <v>2008</v>
      </c>
      <c r="K1234">
        <v>11</v>
      </c>
      <c r="L1234" t="s">
        <v>84</v>
      </c>
      <c r="M1234" t="s">
        <v>87</v>
      </c>
    </row>
    <row r="1235" spans="1:13" ht="14.4" hidden="1" x14ac:dyDescent="0.3">
      <c r="A1235" t="str">
        <f t="shared" si="77"/>
        <v>CNG</v>
      </c>
      <c r="C1235">
        <f t="shared" si="78"/>
        <v>56373839.884000003</v>
      </c>
      <c r="D1235" s="14" t="s">
        <v>71</v>
      </c>
      <c r="E1235" t="s">
        <v>72</v>
      </c>
      <c r="F1235">
        <f t="shared" si="76"/>
        <v>14892400</v>
      </c>
      <c r="G1235">
        <v>31</v>
      </c>
      <c r="H1235">
        <v>480.4</v>
      </c>
      <c r="I1235" s="15">
        <v>39797</v>
      </c>
      <c r="J1235" s="15" t="str">
        <f t="shared" si="79"/>
        <v>2008</v>
      </c>
      <c r="K1235">
        <v>12</v>
      </c>
      <c r="L1235" t="s">
        <v>85</v>
      </c>
      <c r="M1235" t="s">
        <v>87</v>
      </c>
    </row>
    <row r="1236" spans="1:13" ht="14.4" hidden="1" x14ac:dyDescent="0.3">
      <c r="A1236" t="str">
        <f t="shared" si="77"/>
        <v>CNG</v>
      </c>
      <c r="C1236">
        <f t="shared" si="78"/>
        <v>60739174.696000002</v>
      </c>
      <c r="D1236" s="14" t="s">
        <v>71</v>
      </c>
      <c r="E1236" t="s">
        <v>72</v>
      </c>
      <c r="F1236">
        <f t="shared" si="76"/>
        <v>16045600</v>
      </c>
      <c r="G1236">
        <v>31</v>
      </c>
      <c r="H1236">
        <v>517.6</v>
      </c>
      <c r="I1236" s="15">
        <v>39828</v>
      </c>
      <c r="J1236" s="15" t="str">
        <f t="shared" si="79"/>
        <v>2009</v>
      </c>
      <c r="K1236">
        <v>1</v>
      </c>
      <c r="L1236" t="s">
        <v>73</v>
      </c>
      <c r="M1236" t="s">
        <v>87</v>
      </c>
    </row>
    <row r="1237" spans="1:13" ht="14.4" hidden="1" x14ac:dyDescent="0.3">
      <c r="A1237" t="str">
        <f t="shared" si="77"/>
        <v>CNG</v>
      </c>
      <c r="C1237">
        <f t="shared" si="78"/>
        <v>54924784.936000012</v>
      </c>
      <c r="D1237" s="14" t="s">
        <v>71</v>
      </c>
      <c r="E1237" t="s">
        <v>72</v>
      </c>
      <c r="F1237">
        <f t="shared" si="76"/>
        <v>14509600.000000002</v>
      </c>
      <c r="G1237">
        <v>28</v>
      </c>
      <c r="H1237">
        <v>518.20000000000005</v>
      </c>
      <c r="I1237" s="15">
        <v>39859</v>
      </c>
      <c r="J1237" s="15" t="str">
        <f t="shared" si="79"/>
        <v>2009</v>
      </c>
      <c r="K1237">
        <v>2</v>
      </c>
      <c r="L1237" t="s">
        <v>75</v>
      </c>
      <c r="M1237" t="s">
        <v>87</v>
      </c>
    </row>
    <row r="1238" spans="1:13" ht="14.4" hidden="1" x14ac:dyDescent="0.3">
      <c r="A1238" t="str">
        <f t="shared" si="77"/>
        <v>CNG</v>
      </c>
      <c r="C1238">
        <f t="shared" si="78"/>
        <v>41200780.980999999</v>
      </c>
      <c r="D1238" s="14" t="s">
        <v>71</v>
      </c>
      <c r="E1238" t="s">
        <v>72</v>
      </c>
      <c r="F1238">
        <f t="shared" si="76"/>
        <v>10884100</v>
      </c>
      <c r="G1238">
        <v>31</v>
      </c>
      <c r="H1238">
        <v>351.1</v>
      </c>
      <c r="I1238" s="15">
        <v>39887</v>
      </c>
      <c r="J1238" s="15" t="str">
        <f t="shared" si="79"/>
        <v>2009</v>
      </c>
      <c r="K1238">
        <v>3</v>
      </c>
      <c r="L1238" t="s">
        <v>76</v>
      </c>
      <c r="M1238" t="s">
        <v>87</v>
      </c>
    </row>
    <row r="1239" spans="1:13" ht="14.4" hidden="1" x14ac:dyDescent="0.3">
      <c r="A1239" t="str">
        <f t="shared" si="77"/>
        <v>CNG</v>
      </c>
      <c r="C1239">
        <f t="shared" si="78"/>
        <v>28118025.48</v>
      </c>
      <c r="D1239" s="14" t="s">
        <v>71</v>
      </c>
      <c r="E1239" t="s">
        <v>72</v>
      </c>
      <c r="F1239">
        <f t="shared" si="76"/>
        <v>7428000</v>
      </c>
      <c r="G1239">
        <v>30</v>
      </c>
      <c r="H1239">
        <v>247.6</v>
      </c>
      <c r="I1239" s="15">
        <v>39918</v>
      </c>
      <c r="J1239" s="15" t="str">
        <f t="shared" si="79"/>
        <v>2009</v>
      </c>
      <c r="K1239">
        <v>4</v>
      </c>
      <c r="L1239" t="s">
        <v>77</v>
      </c>
      <c r="M1239" t="s">
        <v>87</v>
      </c>
    </row>
    <row r="1240" spans="1:13" ht="14.4" hidden="1" x14ac:dyDescent="0.3">
      <c r="A1240" t="str">
        <f t="shared" si="77"/>
        <v>CNG</v>
      </c>
      <c r="C1240">
        <f t="shared" si="78"/>
        <v>17872056.232999999</v>
      </c>
      <c r="D1240" s="14" t="s">
        <v>71</v>
      </c>
      <c r="E1240" t="s">
        <v>72</v>
      </c>
      <c r="F1240">
        <f t="shared" si="76"/>
        <v>4721300</v>
      </c>
      <c r="G1240">
        <v>31</v>
      </c>
      <c r="H1240">
        <v>152.30000000000001</v>
      </c>
      <c r="I1240" s="15">
        <v>39948</v>
      </c>
      <c r="J1240" s="15" t="str">
        <f t="shared" si="79"/>
        <v>2009</v>
      </c>
      <c r="K1240">
        <v>5</v>
      </c>
      <c r="L1240" t="s">
        <v>78</v>
      </c>
      <c r="M1240" t="s">
        <v>87</v>
      </c>
    </row>
    <row r="1241" spans="1:13" ht="14.4" hidden="1" x14ac:dyDescent="0.3">
      <c r="A1241" t="str">
        <f t="shared" si="77"/>
        <v>CNG</v>
      </c>
      <c r="C1241">
        <f t="shared" si="78"/>
        <v>19975608.57</v>
      </c>
      <c r="D1241" s="14" t="s">
        <v>71</v>
      </c>
      <c r="E1241" t="s">
        <v>72</v>
      </c>
      <c r="F1241">
        <f t="shared" si="76"/>
        <v>5277000</v>
      </c>
      <c r="G1241">
        <v>30</v>
      </c>
      <c r="H1241">
        <v>175.9</v>
      </c>
      <c r="I1241" s="15">
        <v>39979</v>
      </c>
      <c r="J1241" s="15" t="str">
        <f t="shared" si="79"/>
        <v>2009</v>
      </c>
      <c r="K1241">
        <v>6</v>
      </c>
      <c r="L1241" t="s">
        <v>79</v>
      </c>
      <c r="M1241" t="s">
        <v>87</v>
      </c>
    </row>
    <row r="1242" spans="1:13" ht="14.4" hidden="1" x14ac:dyDescent="0.3">
      <c r="A1242" t="str">
        <f t="shared" si="77"/>
        <v>CNG</v>
      </c>
      <c r="C1242">
        <f t="shared" si="78"/>
        <v>18271038.447000001</v>
      </c>
      <c r="D1242" s="14" t="s">
        <v>71</v>
      </c>
      <c r="E1242" t="s">
        <v>72</v>
      </c>
      <c r="F1242">
        <f t="shared" si="76"/>
        <v>4826700</v>
      </c>
      <c r="G1242">
        <v>31</v>
      </c>
      <c r="H1242">
        <v>155.69999999999999</v>
      </c>
      <c r="I1242" s="15">
        <v>40009</v>
      </c>
      <c r="J1242" s="15" t="str">
        <f t="shared" si="79"/>
        <v>2009</v>
      </c>
      <c r="K1242">
        <v>7</v>
      </c>
      <c r="L1242" t="s">
        <v>80</v>
      </c>
      <c r="M1242" t="s">
        <v>87</v>
      </c>
    </row>
    <row r="1243" spans="1:13" ht="14.4" hidden="1" x14ac:dyDescent="0.3">
      <c r="A1243" t="str">
        <f t="shared" si="77"/>
        <v>CNG</v>
      </c>
      <c r="C1243">
        <f t="shared" si="78"/>
        <v>16499088.025999997</v>
      </c>
      <c r="D1243" s="14" t="s">
        <v>71</v>
      </c>
      <c r="E1243" t="s">
        <v>72</v>
      </c>
      <c r="F1243">
        <f t="shared" si="76"/>
        <v>4358599.9999999991</v>
      </c>
      <c r="G1243">
        <v>31</v>
      </c>
      <c r="H1243">
        <v>140.6</v>
      </c>
      <c r="I1243" s="15">
        <v>40040</v>
      </c>
      <c r="J1243" s="15" t="str">
        <f t="shared" si="79"/>
        <v>2009</v>
      </c>
      <c r="K1243">
        <v>8</v>
      </c>
      <c r="L1243" t="s">
        <v>81</v>
      </c>
      <c r="M1243" t="s">
        <v>87</v>
      </c>
    </row>
    <row r="1244" spans="1:13" ht="14.4" hidden="1" x14ac:dyDescent="0.3">
      <c r="A1244" t="str">
        <f t="shared" si="77"/>
        <v>CNG</v>
      </c>
      <c r="C1244">
        <f t="shared" si="78"/>
        <v>22360416.870000001</v>
      </c>
      <c r="D1244" s="14" t="s">
        <v>71</v>
      </c>
      <c r="E1244" t="s">
        <v>72</v>
      </c>
      <c r="F1244">
        <f t="shared" si="76"/>
        <v>5907000</v>
      </c>
      <c r="G1244">
        <v>30</v>
      </c>
      <c r="H1244">
        <v>196.9</v>
      </c>
      <c r="I1244" s="15">
        <v>40071</v>
      </c>
      <c r="J1244" s="15" t="str">
        <f t="shared" si="79"/>
        <v>2009</v>
      </c>
      <c r="K1244">
        <v>9</v>
      </c>
      <c r="L1244" t="s">
        <v>82</v>
      </c>
      <c r="M1244" t="s">
        <v>87</v>
      </c>
    </row>
    <row r="1245" spans="1:13" ht="14.4" hidden="1" x14ac:dyDescent="0.3">
      <c r="A1245" t="str">
        <f t="shared" si="77"/>
        <v>CNG</v>
      </c>
      <c r="C1245">
        <f t="shared" si="78"/>
        <v>29806318.34</v>
      </c>
      <c r="D1245" s="14" t="s">
        <v>71</v>
      </c>
      <c r="E1245" t="s">
        <v>72</v>
      </c>
      <c r="F1245">
        <f t="shared" si="76"/>
        <v>7874000</v>
      </c>
      <c r="G1245">
        <v>31</v>
      </c>
      <c r="H1245">
        <v>254</v>
      </c>
      <c r="I1245" s="15">
        <v>40101</v>
      </c>
      <c r="J1245" s="15" t="str">
        <f t="shared" si="79"/>
        <v>2009</v>
      </c>
      <c r="K1245">
        <v>10</v>
      </c>
      <c r="L1245" t="s">
        <v>83</v>
      </c>
      <c r="M1245" t="s">
        <v>87</v>
      </c>
    </row>
    <row r="1246" spans="1:13" ht="14.4" hidden="1" x14ac:dyDescent="0.3">
      <c r="A1246" t="str">
        <f t="shared" si="77"/>
        <v>CNG</v>
      </c>
      <c r="C1246">
        <f t="shared" si="78"/>
        <v>31195563.810000002</v>
      </c>
      <c r="D1246" s="14" t="s">
        <v>71</v>
      </c>
      <c r="E1246" t="s">
        <v>72</v>
      </c>
      <c r="F1246">
        <f t="shared" si="76"/>
        <v>8241000</v>
      </c>
      <c r="G1246">
        <v>30</v>
      </c>
      <c r="H1246">
        <v>274.7</v>
      </c>
      <c r="I1246" s="15">
        <v>40132</v>
      </c>
      <c r="J1246" s="15" t="str">
        <f t="shared" si="79"/>
        <v>2009</v>
      </c>
      <c r="K1246">
        <v>11</v>
      </c>
      <c r="L1246" t="s">
        <v>84</v>
      </c>
      <c r="M1246" t="s">
        <v>87</v>
      </c>
    </row>
    <row r="1247" spans="1:13" ht="14.4" hidden="1" x14ac:dyDescent="0.3">
      <c r="A1247" t="str">
        <f t="shared" si="77"/>
        <v>CNG</v>
      </c>
      <c r="C1247">
        <f t="shared" si="78"/>
        <v>50189615.566999994</v>
      </c>
      <c r="D1247" s="14" t="s">
        <v>71</v>
      </c>
      <c r="E1247" t="s">
        <v>72</v>
      </c>
      <c r="F1247">
        <f t="shared" si="76"/>
        <v>13258699.999999998</v>
      </c>
      <c r="G1247">
        <v>31</v>
      </c>
      <c r="H1247">
        <v>427.7</v>
      </c>
      <c r="I1247" s="15">
        <v>40162</v>
      </c>
      <c r="J1247" s="15" t="str">
        <f t="shared" si="79"/>
        <v>2009</v>
      </c>
      <c r="K1247">
        <v>12</v>
      </c>
      <c r="L1247" t="s">
        <v>85</v>
      </c>
      <c r="M1247" t="s">
        <v>87</v>
      </c>
    </row>
    <row r="1248" spans="1:13" ht="14.4" hidden="1" x14ac:dyDescent="0.3">
      <c r="A1248" t="str">
        <f t="shared" si="77"/>
        <v>CNG</v>
      </c>
      <c r="C1248">
        <f t="shared" si="78"/>
        <v>70467299.855000004</v>
      </c>
      <c r="D1248" s="14" t="s">
        <v>71</v>
      </c>
      <c r="E1248" t="s">
        <v>72</v>
      </c>
      <c r="F1248">
        <f t="shared" si="76"/>
        <v>18615500</v>
      </c>
      <c r="G1248">
        <v>31</v>
      </c>
      <c r="H1248">
        <v>600.5</v>
      </c>
      <c r="I1248" s="15">
        <v>40193</v>
      </c>
      <c r="J1248" s="15" t="str">
        <f t="shared" si="79"/>
        <v>2010</v>
      </c>
      <c r="K1248">
        <v>1</v>
      </c>
      <c r="L1248" t="s">
        <v>73</v>
      </c>
      <c r="M1248" t="s">
        <v>87</v>
      </c>
    </row>
    <row r="1249" spans="1:13" ht="14.4" hidden="1" x14ac:dyDescent="0.3">
      <c r="A1249" t="str">
        <f t="shared" si="77"/>
        <v>CNG</v>
      </c>
      <c r="C1249">
        <f t="shared" si="78"/>
        <v>54225241.168000013</v>
      </c>
      <c r="D1249" s="14" t="s">
        <v>71</v>
      </c>
      <c r="E1249" t="s">
        <v>72</v>
      </c>
      <c r="F1249">
        <f t="shared" si="76"/>
        <v>14324800.000000002</v>
      </c>
      <c r="G1249">
        <v>28</v>
      </c>
      <c r="H1249">
        <v>511.6</v>
      </c>
      <c r="I1249" s="15">
        <v>40224</v>
      </c>
      <c r="J1249" s="15" t="str">
        <f t="shared" si="79"/>
        <v>2010</v>
      </c>
      <c r="K1249">
        <v>2</v>
      </c>
      <c r="L1249" t="s">
        <v>75</v>
      </c>
      <c r="M1249" t="s">
        <v>87</v>
      </c>
    </row>
    <row r="1250" spans="1:13" ht="14.4" hidden="1" x14ac:dyDescent="0.3">
      <c r="A1250" t="str">
        <f t="shared" si="77"/>
        <v>CNG</v>
      </c>
      <c r="C1250">
        <f t="shared" si="78"/>
        <v>43958452.166000001</v>
      </c>
      <c r="D1250" s="14" t="s">
        <v>71</v>
      </c>
      <c r="E1250" t="s">
        <v>72</v>
      </c>
      <c r="F1250">
        <f t="shared" si="76"/>
        <v>11612600</v>
      </c>
      <c r="G1250">
        <v>31</v>
      </c>
      <c r="H1250">
        <v>374.6</v>
      </c>
      <c r="I1250" s="15">
        <v>40252</v>
      </c>
      <c r="J1250" s="15" t="str">
        <f t="shared" si="79"/>
        <v>2010</v>
      </c>
      <c r="K1250">
        <v>3</v>
      </c>
      <c r="L1250" t="s">
        <v>76</v>
      </c>
      <c r="M1250" t="s">
        <v>87</v>
      </c>
    </row>
    <row r="1251" spans="1:13" ht="14.4" hidden="1" x14ac:dyDescent="0.3">
      <c r="A1251" t="str">
        <f t="shared" si="77"/>
        <v>CNG</v>
      </c>
      <c r="C1251">
        <f t="shared" si="78"/>
        <v>21338356.170000002</v>
      </c>
      <c r="D1251" s="14" t="s">
        <v>71</v>
      </c>
      <c r="E1251" t="s">
        <v>72</v>
      </c>
      <c r="F1251">
        <f t="shared" si="76"/>
        <v>5637000</v>
      </c>
      <c r="G1251">
        <v>30</v>
      </c>
      <c r="H1251">
        <v>187.9</v>
      </c>
      <c r="I1251" s="15">
        <v>40283</v>
      </c>
      <c r="J1251" s="15" t="str">
        <f t="shared" si="79"/>
        <v>2010</v>
      </c>
      <c r="K1251">
        <v>4</v>
      </c>
      <c r="L1251" t="s">
        <v>77</v>
      </c>
      <c r="M1251" t="s">
        <v>87</v>
      </c>
    </row>
    <row r="1252" spans="1:13" ht="14.4" hidden="1" x14ac:dyDescent="0.3">
      <c r="A1252" t="str">
        <f t="shared" si="77"/>
        <v>CNG</v>
      </c>
      <c r="C1252">
        <f t="shared" si="78"/>
        <v>17156235.202</v>
      </c>
      <c r="D1252" s="14" t="s">
        <v>71</v>
      </c>
      <c r="E1252" t="s">
        <v>72</v>
      </c>
      <c r="F1252">
        <f t="shared" si="76"/>
        <v>4532200</v>
      </c>
      <c r="G1252">
        <v>31</v>
      </c>
      <c r="H1252">
        <v>146.19999999999999</v>
      </c>
      <c r="I1252" s="15">
        <v>40313</v>
      </c>
      <c r="J1252" s="15" t="str">
        <f t="shared" si="79"/>
        <v>2010</v>
      </c>
      <c r="K1252">
        <v>5</v>
      </c>
      <c r="L1252" t="s">
        <v>78</v>
      </c>
      <c r="M1252" t="s">
        <v>87</v>
      </c>
    </row>
    <row r="1253" spans="1:13" ht="14.4" hidden="1" x14ac:dyDescent="0.3">
      <c r="A1253" t="str">
        <f t="shared" si="77"/>
        <v>CNG</v>
      </c>
      <c r="C1253">
        <f t="shared" si="78"/>
        <v>16421108.58</v>
      </c>
      <c r="D1253" s="14" t="s">
        <v>71</v>
      </c>
      <c r="E1253" t="s">
        <v>72</v>
      </c>
      <c r="F1253">
        <f t="shared" si="76"/>
        <v>4338000</v>
      </c>
      <c r="G1253">
        <v>30</v>
      </c>
      <c r="H1253">
        <v>144.6</v>
      </c>
      <c r="I1253" s="15">
        <v>40344</v>
      </c>
      <c r="J1253" s="15" t="str">
        <f t="shared" si="79"/>
        <v>2010</v>
      </c>
      <c r="K1253">
        <v>6</v>
      </c>
      <c r="L1253" t="s">
        <v>79</v>
      </c>
      <c r="M1253" t="s">
        <v>87</v>
      </c>
    </row>
    <row r="1254" spans="1:13" ht="14.4" hidden="1" x14ac:dyDescent="0.3">
      <c r="A1254" t="str">
        <f t="shared" si="77"/>
        <v>CNG</v>
      </c>
      <c r="C1254">
        <f t="shared" si="78"/>
        <v>17050622.263</v>
      </c>
      <c r="D1254" s="14" t="s">
        <v>71</v>
      </c>
      <c r="E1254" t="s">
        <v>72</v>
      </c>
      <c r="F1254">
        <f t="shared" si="76"/>
        <v>4504300</v>
      </c>
      <c r="G1254">
        <v>31</v>
      </c>
      <c r="H1254">
        <v>145.30000000000001</v>
      </c>
      <c r="I1254" s="15">
        <v>40374</v>
      </c>
      <c r="J1254" s="15" t="str">
        <f t="shared" si="79"/>
        <v>2010</v>
      </c>
      <c r="K1254">
        <v>7</v>
      </c>
      <c r="L1254" t="s">
        <v>80</v>
      </c>
      <c r="M1254" t="s">
        <v>87</v>
      </c>
    </row>
    <row r="1255" spans="1:13" ht="14.4" hidden="1" x14ac:dyDescent="0.3">
      <c r="A1255" t="str">
        <f t="shared" si="77"/>
        <v>CNG</v>
      </c>
      <c r="C1255">
        <f t="shared" si="78"/>
        <v>17520013.103</v>
      </c>
      <c r="D1255" s="14" t="s">
        <v>71</v>
      </c>
      <c r="E1255" t="s">
        <v>72</v>
      </c>
      <c r="F1255">
        <f t="shared" si="76"/>
        <v>4628300</v>
      </c>
      <c r="G1255">
        <v>31</v>
      </c>
      <c r="H1255">
        <v>149.30000000000001</v>
      </c>
      <c r="I1255" s="15">
        <v>40405</v>
      </c>
      <c r="J1255" s="15" t="str">
        <f t="shared" si="79"/>
        <v>2010</v>
      </c>
      <c r="K1255">
        <v>8</v>
      </c>
      <c r="L1255" t="s">
        <v>81</v>
      </c>
      <c r="M1255" t="s">
        <v>87</v>
      </c>
    </row>
    <row r="1256" spans="1:13" ht="14.4" hidden="1" x14ac:dyDescent="0.3">
      <c r="A1256" t="str">
        <f t="shared" si="77"/>
        <v>CNG</v>
      </c>
      <c r="C1256">
        <f t="shared" si="78"/>
        <v>18181324.23</v>
      </c>
      <c r="D1256" s="14" t="s">
        <v>71</v>
      </c>
      <c r="E1256" t="s">
        <v>72</v>
      </c>
      <c r="F1256">
        <f t="shared" si="76"/>
        <v>4803000</v>
      </c>
      <c r="G1256">
        <v>30</v>
      </c>
      <c r="H1256">
        <v>160.1</v>
      </c>
      <c r="I1256" s="15">
        <v>40436</v>
      </c>
      <c r="J1256" s="15" t="str">
        <f t="shared" si="79"/>
        <v>2010</v>
      </c>
      <c r="K1256">
        <v>9</v>
      </c>
      <c r="L1256" t="s">
        <v>82</v>
      </c>
      <c r="M1256" t="s">
        <v>87</v>
      </c>
    </row>
    <row r="1257" spans="1:13" ht="14.4" hidden="1" x14ac:dyDescent="0.3">
      <c r="A1257" t="str">
        <f t="shared" si="77"/>
        <v>CNG</v>
      </c>
      <c r="C1257">
        <f t="shared" si="78"/>
        <v>22014430.395999998</v>
      </c>
      <c r="D1257" s="14" t="s">
        <v>71</v>
      </c>
      <c r="E1257" t="s">
        <v>72</v>
      </c>
      <c r="F1257">
        <f t="shared" si="76"/>
        <v>5815599.9999999991</v>
      </c>
      <c r="G1257">
        <v>31</v>
      </c>
      <c r="H1257">
        <v>187.6</v>
      </c>
      <c r="I1257" s="15">
        <v>40466</v>
      </c>
      <c r="J1257" s="15" t="str">
        <f t="shared" si="79"/>
        <v>2010</v>
      </c>
      <c r="K1257">
        <v>10</v>
      </c>
      <c r="L1257" t="s">
        <v>83</v>
      </c>
      <c r="M1257" t="s">
        <v>87</v>
      </c>
    </row>
    <row r="1258" spans="1:13" ht="14.4" hidden="1" x14ac:dyDescent="0.3">
      <c r="A1258" t="str">
        <f t="shared" si="77"/>
        <v>CNG</v>
      </c>
      <c r="C1258">
        <f t="shared" si="78"/>
        <v>29628404.069999997</v>
      </c>
      <c r="D1258" s="14" t="s">
        <v>71</v>
      </c>
      <c r="E1258" t="s">
        <v>72</v>
      </c>
      <c r="F1258">
        <f t="shared" si="76"/>
        <v>7826999.9999999991</v>
      </c>
      <c r="G1258">
        <v>30</v>
      </c>
      <c r="H1258">
        <v>260.89999999999998</v>
      </c>
      <c r="I1258" s="15">
        <v>40497</v>
      </c>
      <c r="J1258" s="15" t="str">
        <f t="shared" si="79"/>
        <v>2010</v>
      </c>
      <c r="K1258">
        <v>11</v>
      </c>
      <c r="L1258" t="s">
        <v>84</v>
      </c>
      <c r="M1258" t="s">
        <v>87</v>
      </c>
    </row>
    <row r="1259" spans="1:13" ht="14.4" hidden="1" x14ac:dyDescent="0.3">
      <c r="A1259" t="str">
        <f t="shared" si="77"/>
        <v>CNG</v>
      </c>
      <c r="C1259">
        <f t="shared" si="78"/>
        <v>55094749.844999999</v>
      </c>
      <c r="D1259" s="14" t="s">
        <v>71</v>
      </c>
      <c r="E1259" t="s">
        <v>72</v>
      </c>
      <c r="F1259">
        <f t="shared" si="76"/>
        <v>14554500</v>
      </c>
      <c r="G1259">
        <v>31</v>
      </c>
      <c r="H1259">
        <v>469.5</v>
      </c>
      <c r="I1259" s="15">
        <v>40527</v>
      </c>
      <c r="J1259" s="15" t="str">
        <f t="shared" si="79"/>
        <v>2010</v>
      </c>
      <c r="K1259">
        <v>12</v>
      </c>
      <c r="L1259" t="s">
        <v>85</v>
      </c>
      <c r="M1259" t="s">
        <v>87</v>
      </c>
    </row>
    <row r="1260" spans="1:13" ht="14.4" hidden="1" x14ac:dyDescent="0.3">
      <c r="A1260" t="str">
        <f t="shared" si="77"/>
        <v>CNG</v>
      </c>
      <c r="C1260">
        <f t="shared" si="78"/>
        <v>62945311.643999994</v>
      </c>
      <c r="D1260" s="14" t="s">
        <v>71</v>
      </c>
      <c r="E1260" t="s">
        <v>72</v>
      </c>
      <c r="F1260">
        <f t="shared" si="76"/>
        <v>16628399.999999998</v>
      </c>
      <c r="G1260">
        <v>31</v>
      </c>
      <c r="H1260">
        <v>536.4</v>
      </c>
      <c r="I1260" s="15">
        <v>40558</v>
      </c>
      <c r="J1260" s="15" t="str">
        <f t="shared" si="79"/>
        <v>2011</v>
      </c>
      <c r="K1260">
        <v>1</v>
      </c>
      <c r="L1260" t="s">
        <v>73</v>
      </c>
      <c r="M1260" t="s">
        <v>87</v>
      </c>
    </row>
    <row r="1261" spans="1:13" ht="14.4" hidden="1" x14ac:dyDescent="0.3">
      <c r="A1261" t="str">
        <f t="shared" si="77"/>
        <v>CNG</v>
      </c>
      <c r="C1261">
        <f t="shared" si="78"/>
        <v>50239961.520000003</v>
      </c>
      <c r="D1261" s="14" t="s">
        <v>71</v>
      </c>
      <c r="E1261" t="s">
        <v>72</v>
      </c>
      <c r="F1261">
        <f t="shared" si="76"/>
        <v>13272000</v>
      </c>
      <c r="G1261">
        <v>28</v>
      </c>
      <c r="H1261">
        <v>474</v>
      </c>
      <c r="I1261" s="15">
        <v>40589</v>
      </c>
      <c r="J1261" s="15" t="str">
        <f t="shared" si="79"/>
        <v>2011</v>
      </c>
      <c r="K1261">
        <v>2</v>
      </c>
      <c r="L1261" t="s">
        <v>75</v>
      </c>
      <c r="M1261" t="s">
        <v>87</v>
      </c>
    </row>
    <row r="1262" spans="1:13" ht="14.4" hidden="1" x14ac:dyDescent="0.3">
      <c r="A1262" t="str">
        <f t="shared" si="77"/>
        <v>CNG</v>
      </c>
      <c r="C1262">
        <f t="shared" si="78"/>
        <v>41435476.401000001</v>
      </c>
      <c r="D1262" s="14" t="s">
        <v>71</v>
      </c>
      <c r="E1262" t="s">
        <v>72</v>
      </c>
      <c r="F1262">
        <f t="shared" si="76"/>
        <v>10946100</v>
      </c>
      <c r="G1262">
        <v>31</v>
      </c>
      <c r="H1262">
        <v>353.1</v>
      </c>
      <c r="I1262" s="15">
        <v>40617</v>
      </c>
      <c r="J1262" s="15" t="str">
        <f t="shared" si="79"/>
        <v>2011</v>
      </c>
      <c r="K1262">
        <v>3</v>
      </c>
      <c r="L1262" t="s">
        <v>76</v>
      </c>
      <c r="M1262" t="s">
        <v>87</v>
      </c>
    </row>
    <row r="1263" spans="1:13" ht="14.4" hidden="1" x14ac:dyDescent="0.3">
      <c r="A1263" t="str">
        <f t="shared" si="77"/>
        <v>CNG</v>
      </c>
      <c r="C1263">
        <f t="shared" si="78"/>
        <v>21690399.300000001</v>
      </c>
      <c r="D1263" s="14" t="s">
        <v>71</v>
      </c>
      <c r="E1263" t="s">
        <v>72</v>
      </c>
      <c r="F1263">
        <f t="shared" si="76"/>
        <v>5730000</v>
      </c>
      <c r="G1263">
        <v>30</v>
      </c>
      <c r="H1263">
        <v>191</v>
      </c>
      <c r="I1263" s="15">
        <v>40648</v>
      </c>
      <c r="J1263" s="15" t="str">
        <f t="shared" si="79"/>
        <v>2011</v>
      </c>
      <c r="K1263">
        <v>4</v>
      </c>
      <c r="L1263" t="s">
        <v>77</v>
      </c>
      <c r="M1263" t="s">
        <v>87</v>
      </c>
    </row>
    <row r="1264" spans="1:13" ht="14.4" hidden="1" x14ac:dyDescent="0.3">
      <c r="A1264" t="str">
        <f t="shared" si="77"/>
        <v>CNG</v>
      </c>
      <c r="C1264">
        <f t="shared" si="78"/>
        <v>15219997.987</v>
      </c>
      <c r="D1264" s="14" t="s">
        <v>71</v>
      </c>
      <c r="E1264" t="s">
        <v>72</v>
      </c>
      <c r="F1264">
        <f t="shared" si="76"/>
        <v>4020700</v>
      </c>
      <c r="G1264">
        <v>31</v>
      </c>
      <c r="H1264">
        <v>129.69999999999999</v>
      </c>
      <c r="I1264" s="15">
        <v>40678</v>
      </c>
      <c r="J1264" s="15" t="str">
        <f t="shared" si="79"/>
        <v>2011</v>
      </c>
      <c r="K1264">
        <v>5</v>
      </c>
      <c r="L1264" t="s">
        <v>78</v>
      </c>
      <c r="M1264" t="s">
        <v>87</v>
      </c>
    </row>
    <row r="1265" spans="1:13" ht="14.4" hidden="1" x14ac:dyDescent="0.3">
      <c r="A1265" t="str">
        <f t="shared" si="77"/>
        <v>CNG</v>
      </c>
      <c r="C1265">
        <f t="shared" si="78"/>
        <v>13513913.700000001</v>
      </c>
      <c r="D1265" s="14" t="s">
        <v>71</v>
      </c>
      <c r="E1265" t="s">
        <v>72</v>
      </c>
      <c r="F1265">
        <f t="shared" si="76"/>
        <v>3570000</v>
      </c>
      <c r="G1265">
        <v>30</v>
      </c>
      <c r="H1265">
        <v>119</v>
      </c>
      <c r="I1265" s="15">
        <v>40709</v>
      </c>
      <c r="J1265" s="15" t="str">
        <f t="shared" si="79"/>
        <v>2011</v>
      </c>
      <c r="K1265">
        <v>6</v>
      </c>
      <c r="L1265" t="s">
        <v>79</v>
      </c>
      <c r="M1265" t="s">
        <v>87</v>
      </c>
    </row>
    <row r="1266" spans="1:13" ht="14.4" hidden="1" x14ac:dyDescent="0.3">
      <c r="A1266" t="str">
        <f t="shared" si="77"/>
        <v>CNG</v>
      </c>
      <c r="C1266">
        <f t="shared" si="78"/>
        <v>14821015.772999998</v>
      </c>
      <c r="D1266" s="14" t="s">
        <v>71</v>
      </c>
      <c r="E1266" t="s">
        <v>72</v>
      </c>
      <c r="F1266">
        <f t="shared" si="76"/>
        <v>3915299.9999999995</v>
      </c>
      <c r="G1266">
        <v>31</v>
      </c>
      <c r="H1266">
        <v>126.3</v>
      </c>
      <c r="I1266" s="15">
        <v>40739</v>
      </c>
      <c r="J1266" s="15" t="str">
        <f t="shared" si="79"/>
        <v>2011</v>
      </c>
      <c r="K1266">
        <v>7</v>
      </c>
      <c r="L1266" t="s">
        <v>80</v>
      </c>
      <c r="M1266" t="s">
        <v>87</v>
      </c>
    </row>
    <row r="1267" spans="1:13" ht="14.4" hidden="1" x14ac:dyDescent="0.3">
      <c r="A1267" t="str">
        <f t="shared" si="77"/>
        <v>CNG</v>
      </c>
      <c r="C1267">
        <f t="shared" si="78"/>
        <v>15243467.529000001</v>
      </c>
      <c r="D1267" s="14" t="s">
        <v>71</v>
      </c>
      <c r="E1267" t="s">
        <v>72</v>
      </c>
      <c r="F1267">
        <f t="shared" si="76"/>
        <v>4026900</v>
      </c>
      <c r="G1267">
        <v>31</v>
      </c>
      <c r="H1267">
        <v>129.9</v>
      </c>
      <c r="I1267" s="15">
        <v>40770</v>
      </c>
      <c r="J1267" s="15" t="str">
        <f t="shared" si="79"/>
        <v>2011</v>
      </c>
      <c r="K1267">
        <v>8</v>
      </c>
      <c r="L1267" t="s">
        <v>81</v>
      </c>
      <c r="M1267" t="s">
        <v>87</v>
      </c>
    </row>
    <row r="1268" spans="1:13" ht="14.4" hidden="1" x14ac:dyDescent="0.3">
      <c r="A1268" t="str">
        <f t="shared" si="77"/>
        <v>CNG</v>
      </c>
      <c r="C1268">
        <f t="shared" si="78"/>
        <v>20770544.670000002</v>
      </c>
      <c r="D1268" s="14" t="s">
        <v>71</v>
      </c>
      <c r="E1268" t="s">
        <v>72</v>
      </c>
      <c r="F1268">
        <f t="shared" si="76"/>
        <v>5487000</v>
      </c>
      <c r="G1268">
        <v>30</v>
      </c>
      <c r="H1268">
        <v>182.9</v>
      </c>
      <c r="I1268" s="15">
        <v>40801</v>
      </c>
      <c r="J1268" s="15" t="str">
        <f t="shared" si="79"/>
        <v>2011</v>
      </c>
      <c r="K1268">
        <v>9</v>
      </c>
      <c r="L1268" t="s">
        <v>82</v>
      </c>
      <c r="M1268" t="s">
        <v>87</v>
      </c>
    </row>
    <row r="1269" spans="1:13" ht="14.4" hidden="1" x14ac:dyDescent="0.3">
      <c r="A1269" t="str">
        <f t="shared" si="77"/>
        <v>CNG</v>
      </c>
      <c r="C1269">
        <f t="shared" si="78"/>
        <v>25006797.000999998</v>
      </c>
      <c r="D1269" s="14" t="s">
        <v>71</v>
      </c>
      <c r="E1269" t="s">
        <v>72</v>
      </c>
      <c r="F1269">
        <f t="shared" si="76"/>
        <v>6606099.9999999991</v>
      </c>
      <c r="G1269">
        <v>31</v>
      </c>
      <c r="H1269">
        <v>213.1</v>
      </c>
      <c r="I1269" s="15">
        <v>40831</v>
      </c>
      <c r="J1269" s="15" t="str">
        <f t="shared" si="79"/>
        <v>2011</v>
      </c>
      <c r="K1269">
        <v>10</v>
      </c>
      <c r="L1269" t="s">
        <v>83</v>
      </c>
      <c r="M1269" t="s">
        <v>87</v>
      </c>
    </row>
    <row r="1270" spans="1:13" ht="14.4" hidden="1" x14ac:dyDescent="0.3">
      <c r="A1270" t="str">
        <f t="shared" si="77"/>
        <v>CNG</v>
      </c>
      <c r="C1270">
        <f t="shared" si="78"/>
        <v>28118025.48</v>
      </c>
      <c r="D1270" s="14" t="s">
        <v>71</v>
      </c>
      <c r="E1270" t="s">
        <v>72</v>
      </c>
      <c r="F1270">
        <f t="shared" si="76"/>
        <v>7428000</v>
      </c>
      <c r="G1270">
        <v>30</v>
      </c>
      <c r="H1270">
        <v>247.6</v>
      </c>
      <c r="I1270" s="15">
        <v>40862</v>
      </c>
      <c r="J1270" s="15" t="str">
        <f t="shared" si="79"/>
        <v>2011</v>
      </c>
      <c r="K1270">
        <v>11</v>
      </c>
      <c r="L1270" t="s">
        <v>84</v>
      </c>
      <c r="M1270" t="s">
        <v>87</v>
      </c>
    </row>
    <row r="1271" spans="1:13" ht="14.4" hidden="1" x14ac:dyDescent="0.3">
      <c r="A1271" t="str">
        <f t="shared" si="77"/>
        <v>CNG</v>
      </c>
      <c r="C1271">
        <f t="shared" si="78"/>
        <v>36706363.688000008</v>
      </c>
      <c r="D1271" s="14" t="s">
        <v>71</v>
      </c>
      <c r="E1271" t="s">
        <v>72</v>
      </c>
      <c r="F1271">
        <f t="shared" si="76"/>
        <v>9696800.0000000019</v>
      </c>
      <c r="G1271">
        <v>31</v>
      </c>
      <c r="H1271">
        <v>312.8</v>
      </c>
      <c r="I1271" s="15">
        <v>40892</v>
      </c>
      <c r="J1271" s="15" t="str">
        <f t="shared" si="79"/>
        <v>2011</v>
      </c>
      <c r="K1271">
        <v>12</v>
      </c>
      <c r="L1271" t="s">
        <v>85</v>
      </c>
      <c r="M1271" t="s">
        <v>87</v>
      </c>
    </row>
    <row r="1272" spans="1:13" ht="14.4" hidden="1" x14ac:dyDescent="0.3">
      <c r="A1272" t="str">
        <f t="shared" si="77"/>
        <v>CNG</v>
      </c>
      <c r="C1272">
        <f t="shared" si="78"/>
        <v>43313039.761</v>
      </c>
      <c r="D1272" s="14" t="s">
        <v>71</v>
      </c>
      <c r="E1272" t="s">
        <v>72</v>
      </c>
      <c r="F1272">
        <f t="shared" si="76"/>
        <v>11442100</v>
      </c>
      <c r="G1272">
        <v>31</v>
      </c>
      <c r="H1272">
        <v>369.1</v>
      </c>
      <c r="I1272" s="15">
        <v>40923</v>
      </c>
      <c r="J1272" s="15" t="str">
        <f t="shared" si="79"/>
        <v>2012</v>
      </c>
      <c r="K1272">
        <v>1</v>
      </c>
      <c r="L1272" t="s">
        <v>73</v>
      </c>
      <c r="M1272" t="s">
        <v>87</v>
      </c>
    </row>
    <row r="1273" spans="1:13" ht="14.4" hidden="1" x14ac:dyDescent="0.3">
      <c r="A1273" t="str">
        <f t="shared" si="77"/>
        <v>CNG</v>
      </c>
      <c r="C1273">
        <f t="shared" si="78"/>
        <v>37335120.289000012</v>
      </c>
      <c r="D1273" s="14" t="s">
        <v>71</v>
      </c>
      <c r="E1273" t="s">
        <v>72</v>
      </c>
      <c r="F1273">
        <f t="shared" si="76"/>
        <v>9862900.0000000019</v>
      </c>
      <c r="G1273">
        <v>29</v>
      </c>
      <c r="H1273">
        <v>340.1</v>
      </c>
      <c r="I1273" s="15">
        <v>40954</v>
      </c>
      <c r="J1273" s="15" t="str">
        <f t="shared" si="79"/>
        <v>2012</v>
      </c>
      <c r="K1273">
        <v>2</v>
      </c>
      <c r="L1273" t="s">
        <v>75</v>
      </c>
      <c r="M1273" t="s">
        <v>87</v>
      </c>
    </row>
    <row r="1274" spans="1:13" ht="14.4" hidden="1" x14ac:dyDescent="0.3">
      <c r="A1274" t="str">
        <f t="shared" si="77"/>
        <v>CNG</v>
      </c>
      <c r="C1274">
        <f t="shared" si="78"/>
        <v>25839965.742000002</v>
      </c>
      <c r="D1274" s="14" t="s">
        <v>71</v>
      </c>
      <c r="E1274" t="s">
        <v>72</v>
      </c>
      <c r="F1274">
        <f t="shared" si="76"/>
        <v>6826200</v>
      </c>
      <c r="G1274">
        <v>31</v>
      </c>
      <c r="H1274">
        <v>220.2</v>
      </c>
      <c r="I1274" s="15">
        <v>40983</v>
      </c>
      <c r="J1274" s="15" t="str">
        <f t="shared" si="79"/>
        <v>2012</v>
      </c>
      <c r="K1274">
        <v>3</v>
      </c>
      <c r="L1274" t="s">
        <v>76</v>
      </c>
      <c r="M1274" t="s">
        <v>87</v>
      </c>
    </row>
    <row r="1275" spans="1:13" ht="14.4" hidden="1" x14ac:dyDescent="0.3">
      <c r="A1275" t="str">
        <f t="shared" si="77"/>
        <v>CNG</v>
      </c>
      <c r="C1275">
        <f t="shared" si="78"/>
        <v>16069065.450000001</v>
      </c>
      <c r="D1275" s="14" t="s">
        <v>71</v>
      </c>
      <c r="E1275" t="s">
        <v>72</v>
      </c>
      <c r="F1275">
        <f t="shared" ref="F1275:F1338" si="80">G1275*H1275*1000</f>
        <v>4245000</v>
      </c>
      <c r="G1275">
        <v>30</v>
      </c>
      <c r="H1275">
        <v>141.5</v>
      </c>
      <c r="I1275" s="15">
        <v>41014</v>
      </c>
      <c r="J1275" s="15" t="str">
        <f t="shared" si="79"/>
        <v>2012</v>
      </c>
      <c r="K1275">
        <v>4</v>
      </c>
      <c r="L1275" t="s">
        <v>77</v>
      </c>
      <c r="M1275" t="s">
        <v>87</v>
      </c>
    </row>
    <row r="1276" spans="1:13" ht="14.4" hidden="1" x14ac:dyDescent="0.3">
      <c r="A1276" t="str">
        <f t="shared" si="77"/>
        <v>CNG</v>
      </c>
      <c r="C1276">
        <f t="shared" si="78"/>
        <v>13459782.337000003</v>
      </c>
      <c r="D1276" s="14" t="s">
        <v>71</v>
      </c>
      <c r="E1276" t="s">
        <v>72</v>
      </c>
      <c r="F1276">
        <f t="shared" si="80"/>
        <v>3555700.0000000005</v>
      </c>
      <c r="G1276">
        <v>31</v>
      </c>
      <c r="H1276">
        <v>114.7</v>
      </c>
      <c r="I1276" s="15">
        <v>41044</v>
      </c>
      <c r="J1276" s="15" t="str">
        <f t="shared" si="79"/>
        <v>2012</v>
      </c>
      <c r="K1276">
        <v>5</v>
      </c>
      <c r="L1276" t="s">
        <v>78</v>
      </c>
      <c r="M1276" t="s">
        <v>87</v>
      </c>
    </row>
    <row r="1277" spans="1:13" ht="14.4" hidden="1" x14ac:dyDescent="0.3">
      <c r="A1277" t="str">
        <f t="shared" si="77"/>
        <v>CNG</v>
      </c>
      <c r="C1277">
        <f t="shared" si="78"/>
        <v>12775758.75</v>
      </c>
      <c r="D1277" s="14" t="s">
        <v>71</v>
      </c>
      <c r="E1277" t="s">
        <v>72</v>
      </c>
      <c r="F1277">
        <f t="shared" si="80"/>
        <v>3375000</v>
      </c>
      <c r="G1277">
        <v>30</v>
      </c>
      <c r="H1277">
        <v>112.5</v>
      </c>
      <c r="I1277" s="15">
        <v>41075</v>
      </c>
      <c r="J1277" s="15" t="str">
        <f t="shared" si="79"/>
        <v>2012</v>
      </c>
      <c r="K1277">
        <v>6</v>
      </c>
      <c r="L1277" t="s">
        <v>79</v>
      </c>
      <c r="M1277" t="s">
        <v>87</v>
      </c>
    </row>
    <row r="1278" spans="1:13" ht="14.4" hidden="1" x14ac:dyDescent="0.3">
      <c r="A1278" t="str">
        <f t="shared" si="77"/>
        <v>CNG</v>
      </c>
      <c r="C1278">
        <f t="shared" si="78"/>
        <v>15572041.117000001</v>
      </c>
      <c r="D1278" s="14" t="s">
        <v>71</v>
      </c>
      <c r="E1278" t="s">
        <v>72</v>
      </c>
      <c r="F1278">
        <f t="shared" si="80"/>
        <v>4113700</v>
      </c>
      <c r="G1278">
        <v>31</v>
      </c>
      <c r="H1278">
        <v>132.69999999999999</v>
      </c>
      <c r="I1278" s="15">
        <v>41105</v>
      </c>
      <c r="J1278" s="15" t="str">
        <f t="shared" si="79"/>
        <v>2012</v>
      </c>
      <c r="K1278">
        <v>7</v>
      </c>
      <c r="L1278" t="s">
        <v>80</v>
      </c>
      <c r="M1278" t="s">
        <v>87</v>
      </c>
    </row>
    <row r="1279" spans="1:13" ht="14.4" hidden="1" x14ac:dyDescent="0.3">
      <c r="A1279" t="str">
        <f t="shared" si="77"/>
        <v>CNG</v>
      </c>
      <c r="C1279">
        <f t="shared" si="78"/>
        <v>14292951.078</v>
      </c>
      <c r="D1279" s="14" t="s">
        <v>71</v>
      </c>
      <c r="E1279" t="s">
        <v>72</v>
      </c>
      <c r="F1279">
        <f t="shared" si="80"/>
        <v>3775799.9999999995</v>
      </c>
      <c r="G1279">
        <v>31</v>
      </c>
      <c r="H1279">
        <v>121.8</v>
      </c>
      <c r="I1279" s="15">
        <v>41136</v>
      </c>
      <c r="J1279" s="15" t="str">
        <f t="shared" si="79"/>
        <v>2012</v>
      </c>
      <c r="K1279">
        <v>8</v>
      </c>
      <c r="L1279" t="s">
        <v>81</v>
      </c>
      <c r="M1279" t="s">
        <v>87</v>
      </c>
    </row>
    <row r="1280" spans="1:13" ht="14.4" hidden="1" x14ac:dyDescent="0.3">
      <c r="A1280" t="str">
        <f t="shared" si="77"/>
        <v>CNG</v>
      </c>
      <c r="C1280">
        <f t="shared" si="78"/>
        <v>22156004.73</v>
      </c>
      <c r="D1280" s="14" t="s">
        <v>71</v>
      </c>
      <c r="E1280" t="s">
        <v>72</v>
      </c>
      <c r="F1280">
        <f t="shared" si="80"/>
        <v>5853000</v>
      </c>
      <c r="G1280">
        <v>30</v>
      </c>
      <c r="H1280">
        <v>195.1</v>
      </c>
      <c r="I1280" s="15">
        <v>41167</v>
      </c>
      <c r="J1280" s="15" t="str">
        <f t="shared" si="79"/>
        <v>2012</v>
      </c>
      <c r="K1280">
        <v>9</v>
      </c>
      <c r="L1280" t="s">
        <v>82</v>
      </c>
      <c r="M1280" t="s">
        <v>87</v>
      </c>
    </row>
    <row r="1281" spans="1:13" ht="14.4" hidden="1" x14ac:dyDescent="0.3">
      <c r="A1281" t="str">
        <f t="shared" si="77"/>
        <v>CNG</v>
      </c>
      <c r="C1281">
        <f t="shared" si="78"/>
        <v>29055292.995999999</v>
      </c>
      <c r="D1281" s="14" t="s">
        <v>71</v>
      </c>
      <c r="E1281" t="s">
        <v>72</v>
      </c>
      <c r="F1281">
        <f t="shared" si="80"/>
        <v>7675599.9999999991</v>
      </c>
      <c r="G1281">
        <v>31</v>
      </c>
      <c r="H1281">
        <v>247.6</v>
      </c>
      <c r="I1281" s="15">
        <v>41197</v>
      </c>
      <c r="J1281" s="15" t="str">
        <f t="shared" si="79"/>
        <v>2012</v>
      </c>
      <c r="K1281">
        <v>10</v>
      </c>
      <c r="L1281" t="s">
        <v>83</v>
      </c>
      <c r="M1281" t="s">
        <v>87</v>
      </c>
    </row>
    <row r="1282" spans="1:13" ht="14.4" hidden="1" x14ac:dyDescent="0.3">
      <c r="A1282" t="str">
        <f t="shared" ref="A1282:A1345" si="81">IF(M1282="GASOLINE","G",IF(M1282="PROPANE","CNG",IF(M1282="DIESEL","D", "OUTRO")))</f>
        <v>CNG</v>
      </c>
      <c r="C1282">
        <f t="shared" ref="C1282:C1345" si="82">3.78541*F1282</f>
        <v>36362648.460000001</v>
      </c>
      <c r="D1282" s="14" t="s">
        <v>71</v>
      </c>
      <c r="E1282" t="s">
        <v>72</v>
      </c>
      <c r="F1282">
        <f t="shared" si="80"/>
        <v>9606000</v>
      </c>
      <c r="G1282">
        <v>30</v>
      </c>
      <c r="H1282">
        <v>320.2</v>
      </c>
      <c r="I1282" s="15">
        <v>41228</v>
      </c>
      <c r="J1282" s="15" t="str">
        <f t="shared" ref="J1282:J1345" si="83">TEXT(I1282,"aaaa")</f>
        <v>2012</v>
      </c>
      <c r="K1282">
        <v>11</v>
      </c>
      <c r="L1282" t="s">
        <v>84</v>
      </c>
      <c r="M1282" t="s">
        <v>87</v>
      </c>
    </row>
    <row r="1283" spans="1:13" ht="14.4" hidden="1" x14ac:dyDescent="0.3">
      <c r="A1283" t="str">
        <f t="shared" si="81"/>
        <v>CNG</v>
      </c>
      <c r="C1283">
        <f t="shared" si="82"/>
        <v>42033949.721999995</v>
      </c>
      <c r="D1283" s="14" t="s">
        <v>71</v>
      </c>
      <c r="E1283" t="s">
        <v>72</v>
      </c>
      <c r="F1283">
        <f t="shared" si="80"/>
        <v>11104199.999999998</v>
      </c>
      <c r="G1283">
        <v>31</v>
      </c>
      <c r="H1283">
        <v>358.2</v>
      </c>
      <c r="I1283" s="15">
        <v>41258</v>
      </c>
      <c r="J1283" s="15" t="str">
        <f t="shared" si="83"/>
        <v>2012</v>
      </c>
      <c r="K1283">
        <v>12</v>
      </c>
      <c r="L1283" t="s">
        <v>85</v>
      </c>
      <c r="M1283" t="s">
        <v>87</v>
      </c>
    </row>
    <row r="1284" spans="1:13" ht="14.4" hidden="1" x14ac:dyDescent="0.3">
      <c r="A1284" t="str">
        <f t="shared" si="81"/>
        <v>CNG</v>
      </c>
      <c r="C1284">
        <f t="shared" si="82"/>
        <v>47162044.649000004</v>
      </c>
      <c r="D1284" s="14" t="s">
        <v>71</v>
      </c>
      <c r="E1284" t="s">
        <v>72</v>
      </c>
      <c r="F1284">
        <f t="shared" si="80"/>
        <v>12458900</v>
      </c>
      <c r="G1284">
        <v>31</v>
      </c>
      <c r="H1284">
        <v>401.9</v>
      </c>
      <c r="I1284" s="15">
        <v>41289</v>
      </c>
      <c r="J1284" s="15" t="str">
        <f t="shared" si="83"/>
        <v>2013</v>
      </c>
      <c r="K1284">
        <v>1</v>
      </c>
      <c r="L1284" t="s">
        <v>73</v>
      </c>
      <c r="M1284" t="s">
        <v>87</v>
      </c>
    </row>
    <row r="1285" spans="1:13" ht="14.4" hidden="1" x14ac:dyDescent="0.3">
      <c r="A1285" t="str">
        <f t="shared" si="81"/>
        <v>CNG</v>
      </c>
      <c r="C1285">
        <f t="shared" si="82"/>
        <v>48077735.328000009</v>
      </c>
      <c r="D1285" s="14" t="s">
        <v>71</v>
      </c>
      <c r="E1285" t="s">
        <v>72</v>
      </c>
      <c r="F1285">
        <f t="shared" si="80"/>
        <v>12700800.000000002</v>
      </c>
      <c r="G1285">
        <v>28</v>
      </c>
      <c r="H1285">
        <v>453.6</v>
      </c>
      <c r="I1285" s="15">
        <v>41320</v>
      </c>
      <c r="J1285" s="15" t="str">
        <f t="shared" si="83"/>
        <v>2013</v>
      </c>
      <c r="K1285">
        <v>2</v>
      </c>
      <c r="L1285" t="s">
        <v>75</v>
      </c>
      <c r="M1285" t="s">
        <v>87</v>
      </c>
    </row>
    <row r="1286" spans="1:13" ht="14.4" hidden="1" x14ac:dyDescent="0.3">
      <c r="A1286" t="str">
        <f t="shared" si="81"/>
        <v>CNG</v>
      </c>
      <c r="C1286">
        <f t="shared" si="82"/>
        <v>47936539.535000004</v>
      </c>
      <c r="D1286" s="14" t="s">
        <v>71</v>
      </c>
      <c r="E1286" t="s">
        <v>72</v>
      </c>
      <c r="F1286">
        <f t="shared" si="80"/>
        <v>12663500</v>
      </c>
      <c r="G1286">
        <v>31</v>
      </c>
      <c r="H1286">
        <v>408.5</v>
      </c>
      <c r="I1286" s="15">
        <v>41348</v>
      </c>
      <c r="J1286" s="15" t="str">
        <f t="shared" si="83"/>
        <v>2013</v>
      </c>
      <c r="K1286">
        <v>3</v>
      </c>
      <c r="L1286" t="s">
        <v>76</v>
      </c>
      <c r="M1286" t="s">
        <v>87</v>
      </c>
    </row>
    <row r="1287" spans="1:13" ht="14.4" hidden="1" x14ac:dyDescent="0.3">
      <c r="A1287" t="str">
        <f t="shared" si="81"/>
        <v>CNG</v>
      </c>
      <c r="C1287">
        <f t="shared" si="82"/>
        <v>25347105.359999999</v>
      </c>
      <c r="D1287" s="14" t="s">
        <v>71</v>
      </c>
      <c r="E1287" t="s">
        <v>72</v>
      </c>
      <c r="F1287">
        <f t="shared" si="80"/>
        <v>6696000</v>
      </c>
      <c r="G1287">
        <v>30</v>
      </c>
      <c r="H1287">
        <v>223.2</v>
      </c>
      <c r="I1287" s="15">
        <v>41379</v>
      </c>
      <c r="J1287" s="15" t="str">
        <f t="shared" si="83"/>
        <v>2013</v>
      </c>
      <c r="K1287">
        <v>4</v>
      </c>
      <c r="L1287" t="s">
        <v>77</v>
      </c>
      <c r="M1287" t="s">
        <v>87</v>
      </c>
    </row>
    <row r="1288" spans="1:13" ht="14.4" hidden="1" x14ac:dyDescent="0.3">
      <c r="A1288" t="str">
        <f t="shared" si="81"/>
        <v>CNG</v>
      </c>
      <c r="C1288">
        <f t="shared" si="82"/>
        <v>15478162.949000001</v>
      </c>
      <c r="D1288" s="14" t="s">
        <v>71</v>
      </c>
      <c r="E1288" t="s">
        <v>72</v>
      </c>
      <c r="F1288">
        <f t="shared" si="80"/>
        <v>4088900</v>
      </c>
      <c r="G1288">
        <v>31</v>
      </c>
      <c r="H1288">
        <v>131.9</v>
      </c>
      <c r="I1288" s="15">
        <v>41409</v>
      </c>
      <c r="J1288" s="15" t="str">
        <f t="shared" si="83"/>
        <v>2013</v>
      </c>
      <c r="K1288">
        <v>5</v>
      </c>
      <c r="L1288" t="s">
        <v>78</v>
      </c>
      <c r="M1288" t="s">
        <v>87</v>
      </c>
    </row>
    <row r="1289" spans="1:13" ht="14.4" hidden="1" x14ac:dyDescent="0.3">
      <c r="A1289" t="str">
        <f t="shared" si="81"/>
        <v>CNG</v>
      </c>
      <c r="C1289">
        <f t="shared" si="82"/>
        <v>13150514.34</v>
      </c>
      <c r="D1289" s="14" t="s">
        <v>71</v>
      </c>
      <c r="E1289" t="s">
        <v>72</v>
      </c>
      <c r="F1289">
        <f t="shared" si="80"/>
        <v>3474000</v>
      </c>
      <c r="G1289">
        <v>30</v>
      </c>
      <c r="H1289">
        <v>115.8</v>
      </c>
      <c r="I1289" s="15">
        <v>41440</v>
      </c>
      <c r="J1289" s="15" t="str">
        <f t="shared" si="83"/>
        <v>2013</v>
      </c>
      <c r="K1289">
        <v>6</v>
      </c>
      <c r="L1289" t="s">
        <v>79</v>
      </c>
      <c r="M1289" t="s">
        <v>87</v>
      </c>
    </row>
    <row r="1290" spans="1:13" ht="14.4" hidden="1" x14ac:dyDescent="0.3">
      <c r="A1290" t="str">
        <f t="shared" si="81"/>
        <v>CNG</v>
      </c>
      <c r="C1290">
        <f t="shared" si="82"/>
        <v>13929173.177000003</v>
      </c>
      <c r="D1290" s="14" t="s">
        <v>71</v>
      </c>
      <c r="E1290" t="s">
        <v>72</v>
      </c>
      <c r="F1290">
        <f t="shared" si="80"/>
        <v>3679700.0000000005</v>
      </c>
      <c r="G1290">
        <v>31</v>
      </c>
      <c r="H1290">
        <v>118.7</v>
      </c>
      <c r="I1290" s="15">
        <v>41470</v>
      </c>
      <c r="J1290" s="15" t="str">
        <f t="shared" si="83"/>
        <v>2013</v>
      </c>
      <c r="K1290">
        <v>7</v>
      </c>
      <c r="L1290" t="s">
        <v>80</v>
      </c>
      <c r="M1290" t="s">
        <v>87</v>
      </c>
    </row>
    <row r="1291" spans="1:13" ht="14.4" hidden="1" x14ac:dyDescent="0.3">
      <c r="A1291" t="str">
        <f t="shared" si="81"/>
        <v>CNG</v>
      </c>
      <c r="C1291">
        <f t="shared" si="82"/>
        <v>15607245.430000002</v>
      </c>
      <c r="D1291" s="14" t="s">
        <v>71</v>
      </c>
      <c r="E1291" t="s">
        <v>72</v>
      </c>
      <c r="F1291">
        <f t="shared" si="80"/>
        <v>4123000</v>
      </c>
      <c r="G1291">
        <v>31</v>
      </c>
      <c r="H1291">
        <v>133</v>
      </c>
      <c r="I1291" s="15">
        <v>41501</v>
      </c>
      <c r="J1291" s="15" t="str">
        <f t="shared" si="83"/>
        <v>2013</v>
      </c>
      <c r="K1291">
        <v>8</v>
      </c>
      <c r="L1291" t="s">
        <v>81</v>
      </c>
      <c r="M1291" t="s">
        <v>87</v>
      </c>
    </row>
    <row r="1292" spans="1:13" ht="14.4" hidden="1" x14ac:dyDescent="0.3">
      <c r="A1292" t="str">
        <f t="shared" si="81"/>
        <v>CNG</v>
      </c>
      <c r="C1292">
        <f t="shared" si="82"/>
        <v>20679694.830000002</v>
      </c>
      <c r="D1292" s="14" t="s">
        <v>71</v>
      </c>
      <c r="E1292" t="s">
        <v>72</v>
      </c>
      <c r="F1292">
        <f t="shared" si="80"/>
        <v>5463000</v>
      </c>
      <c r="G1292">
        <v>30</v>
      </c>
      <c r="H1292">
        <v>182.1</v>
      </c>
      <c r="I1292" s="15">
        <v>41532</v>
      </c>
      <c r="J1292" s="15" t="str">
        <f t="shared" si="83"/>
        <v>2013</v>
      </c>
      <c r="K1292">
        <v>9</v>
      </c>
      <c r="L1292" t="s">
        <v>82</v>
      </c>
      <c r="M1292" t="s">
        <v>87</v>
      </c>
    </row>
    <row r="1293" spans="1:13" ht="14.4" hidden="1" x14ac:dyDescent="0.3">
      <c r="A1293" t="str">
        <f t="shared" si="81"/>
        <v>CNG</v>
      </c>
      <c r="C1293">
        <f t="shared" si="82"/>
        <v>23176172.725000001</v>
      </c>
      <c r="D1293" s="14" t="s">
        <v>71</v>
      </c>
      <c r="E1293" t="s">
        <v>72</v>
      </c>
      <c r="F1293">
        <f t="shared" si="80"/>
        <v>6122500</v>
      </c>
      <c r="G1293">
        <v>31</v>
      </c>
      <c r="H1293">
        <v>197.5</v>
      </c>
      <c r="I1293" s="15">
        <v>41562</v>
      </c>
      <c r="J1293" s="15" t="str">
        <f t="shared" si="83"/>
        <v>2013</v>
      </c>
      <c r="K1293">
        <v>10</v>
      </c>
      <c r="L1293" t="s">
        <v>83</v>
      </c>
      <c r="M1293" t="s">
        <v>87</v>
      </c>
    </row>
    <row r="1294" spans="1:13" ht="14.4" hidden="1" x14ac:dyDescent="0.3">
      <c r="A1294" t="str">
        <f t="shared" si="81"/>
        <v>CNG</v>
      </c>
      <c r="C1294">
        <f t="shared" si="82"/>
        <v>28822111.740000002</v>
      </c>
      <c r="D1294" s="14" t="s">
        <v>71</v>
      </c>
      <c r="E1294" t="s">
        <v>72</v>
      </c>
      <c r="F1294">
        <f t="shared" si="80"/>
        <v>7614000</v>
      </c>
      <c r="G1294">
        <v>30</v>
      </c>
      <c r="H1294">
        <v>253.8</v>
      </c>
      <c r="I1294" s="15">
        <v>41593</v>
      </c>
      <c r="J1294" s="15" t="str">
        <f t="shared" si="83"/>
        <v>2013</v>
      </c>
      <c r="K1294">
        <v>11</v>
      </c>
      <c r="L1294" t="s">
        <v>84</v>
      </c>
      <c r="M1294" t="s">
        <v>87</v>
      </c>
    </row>
    <row r="1295" spans="1:13" ht="14.4" hidden="1" x14ac:dyDescent="0.3">
      <c r="A1295" t="str">
        <f t="shared" si="81"/>
        <v>CNG</v>
      </c>
      <c r="C1295">
        <f t="shared" si="82"/>
        <v>50248289.421999998</v>
      </c>
      <c r="D1295" s="14" t="s">
        <v>71</v>
      </c>
      <c r="E1295" t="s">
        <v>72</v>
      </c>
      <c r="F1295">
        <f t="shared" si="80"/>
        <v>13274199.999999998</v>
      </c>
      <c r="G1295">
        <v>31</v>
      </c>
      <c r="H1295">
        <v>428.2</v>
      </c>
      <c r="I1295" s="15">
        <v>41623</v>
      </c>
      <c r="J1295" s="15" t="str">
        <f t="shared" si="83"/>
        <v>2013</v>
      </c>
      <c r="K1295">
        <v>12</v>
      </c>
      <c r="L1295" t="s">
        <v>85</v>
      </c>
      <c r="M1295" t="s">
        <v>87</v>
      </c>
    </row>
    <row r="1296" spans="1:13" ht="14.4" hidden="1" x14ac:dyDescent="0.3">
      <c r="A1296" t="str">
        <f t="shared" si="81"/>
        <v>CNG</v>
      </c>
      <c r="C1296">
        <f t="shared" si="82"/>
        <v>54742706.715000004</v>
      </c>
      <c r="D1296" s="14" t="s">
        <v>71</v>
      </c>
      <c r="E1296" t="s">
        <v>72</v>
      </c>
      <c r="F1296">
        <f t="shared" si="80"/>
        <v>14461500</v>
      </c>
      <c r="G1296">
        <v>31</v>
      </c>
      <c r="H1296">
        <v>466.5</v>
      </c>
      <c r="I1296" s="15">
        <v>41654</v>
      </c>
      <c r="J1296" s="15" t="str">
        <f t="shared" si="83"/>
        <v>2014</v>
      </c>
      <c r="K1296">
        <v>1</v>
      </c>
      <c r="L1296" t="s">
        <v>73</v>
      </c>
      <c r="M1296" t="s">
        <v>87</v>
      </c>
    </row>
    <row r="1297" spans="1:13" ht="14.4" hidden="1" x14ac:dyDescent="0.3">
      <c r="A1297" t="str">
        <f t="shared" si="81"/>
        <v>CNG</v>
      </c>
      <c r="C1297">
        <f t="shared" si="82"/>
        <v>54532616.460000001</v>
      </c>
      <c r="D1297" s="14" t="s">
        <v>71</v>
      </c>
      <c r="E1297" t="s">
        <v>72</v>
      </c>
      <c r="F1297">
        <f t="shared" si="80"/>
        <v>14406000</v>
      </c>
      <c r="G1297">
        <v>28</v>
      </c>
      <c r="H1297">
        <v>514.5</v>
      </c>
      <c r="I1297" s="15">
        <v>41685</v>
      </c>
      <c r="J1297" s="15" t="str">
        <f t="shared" si="83"/>
        <v>2014</v>
      </c>
      <c r="K1297">
        <v>2</v>
      </c>
      <c r="L1297" t="s">
        <v>75</v>
      </c>
      <c r="M1297" t="s">
        <v>87</v>
      </c>
    </row>
    <row r="1298" spans="1:13" ht="14.4" hidden="1" x14ac:dyDescent="0.3">
      <c r="A1298" t="str">
        <f t="shared" si="81"/>
        <v>CNG</v>
      </c>
      <c r="C1298">
        <f t="shared" si="82"/>
        <v>51398296.980000004</v>
      </c>
      <c r="D1298" s="14" t="s">
        <v>71</v>
      </c>
      <c r="E1298" t="s">
        <v>72</v>
      </c>
      <c r="F1298">
        <f t="shared" si="80"/>
        <v>13578000</v>
      </c>
      <c r="G1298">
        <v>31</v>
      </c>
      <c r="H1298">
        <v>438</v>
      </c>
      <c r="I1298" s="15">
        <v>41713</v>
      </c>
      <c r="J1298" s="15" t="str">
        <f t="shared" si="83"/>
        <v>2014</v>
      </c>
      <c r="K1298">
        <v>3</v>
      </c>
      <c r="L1298" t="s">
        <v>76</v>
      </c>
      <c r="M1298" t="s">
        <v>87</v>
      </c>
    </row>
    <row r="1299" spans="1:13" ht="14.4" hidden="1" x14ac:dyDescent="0.3">
      <c r="A1299" t="str">
        <f t="shared" si="81"/>
        <v>CNG</v>
      </c>
      <c r="C1299">
        <f t="shared" si="82"/>
        <v>28140737.940000001</v>
      </c>
      <c r="D1299" s="14" t="s">
        <v>71</v>
      </c>
      <c r="E1299" t="s">
        <v>72</v>
      </c>
      <c r="F1299">
        <f t="shared" si="80"/>
        <v>7434000</v>
      </c>
      <c r="G1299">
        <v>30</v>
      </c>
      <c r="H1299">
        <v>247.8</v>
      </c>
      <c r="I1299" s="15">
        <v>41744</v>
      </c>
      <c r="J1299" s="15" t="str">
        <f t="shared" si="83"/>
        <v>2014</v>
      </c>
      <c r="K1299">
        <v>4</v>
      </c>
      <c r="L1299" t="s">
        <v>77</v>
      </c>
      <c r="M1299" t="s">
        <v>87</v>
      </c>
    </row>
    <row r="1300" spans="1:13" ht="14.4" hidden="1" x14ac:dyDescent="0.3">
      <c r="A1300" t="str">
        <f t="shared" si="81"/>
        <v>CNG</v>
      </c>
      <c r="C1300">
        <f t="shared" si="82"/>
        <v>15478162.949000001</v>
      </c>
      <c r="D1300" s="14" t="s">
        <v>71</v>
      </c>
      <c r="E1300" t="s">
        <v>72</v>
      </c>
      <c r="F1300">
        <f t="shared" si="80"/>
        <v>4088900</v>
      </c>
      <c r="G1300">
        <v>31</v>
      </c>
      <c r="H1300">
        <v>131.9</v>
      </c>
      <c r="I1300" s="15">
        <v>41774</v>
      </c>
      <c r="J1300" s="15" t="str">
        <f t="shared" si="83"/>
        <v>2014</v>
      </c>
      <c r="K1300">
        <v>5</v>
      </c>
      <c r="L1300" t="s">
        <v>78</v>
      </c>
      <c r="M1300" t="s">
        <v>87</v>
      </c>
    </row>
    <row r="1301" spans="1:13" ht="14.4" hidden="1" x14ac:dyDescent="0.3">
      <c r="A1301" t="str">
        <f t="shared" si="81"/>
        <v>CNG</v>
      </c>
      <c r="C1301">
        <f t="shared" si="82"/>
        <v>15069717.209999999</v>
      </c>
      <c r="D1301" s="14" t="s">
        <v>71</v>
      </c>
      <c r="E1301" t="s">
        <v>72</v>
      </c>
      <c r="F1301">
        <f t="shared" si="80"/>
        <v>3980999.9999999995</v>
      </c>
      <c r="G1301">
        <v>30</v>
      </c>
      <c r="H1301">
        <v>132.69999999999999</v>
      </c>
      <c r="I1301" s="15">
        <v>41805</v>
      </c>
      <c r="J1301" s="15" t="str">
        <f t="shared" si="83"/>
        <v>2014</v>
      </c>
      <c r="K1301">
        <v>6</v>
      </c>
      <c r="L1301" t="s">
        <v>79</v>
      </c>
      <c r="M1301" t="s">
        <v>87</v>
      </c>
    </row>
    <row r="1302" spans="1:13" ht="14.4" hidden="1" x14ac:dyDescent="0.3">
      <c r="A1302" t="str">
        <f t="shared" si="81"/>
        <v>CNG</v>
      </c>
      <c r="C1302">
        <f t="shared" si="82"/>
        <v>17449604.477000002</v>
      </c>
      <c r="D1302" s="14" t="s">
        <v>71</v>
      </c>
      <c r="E1302" t="s">
        <v>72</v>
      </c>
      <c r="F1302">
        <f t="shared" si="80"/>
        <v>4609700</v>
      </c>
      <c r="G1302">
        <v>31</v>
      </c>
      <c r="H1302">
        <v>148.69999999999999</v>
      </c>
      <c r="I1302" s="15">
        <v>41835</v>
      </c>
      <c r="J1302" s="15" t="str">
        <f t="shared" si="83"/>
        <v>2014</v>
      </c>
      <c r="K1302">
        <v>7</v>
      </c>
      <c r="L1302" t="s">
        <v>80</v>
      </c>
      <c r="M1302" t="s">
        <v>87</v>
      </c>
    </row>
    <row r="1303" spans="1:13" ht="14.4" hidden="1" x14ac:dyDescent="0.3">
      <c r="A1303" t="str">
        <f t="shared" si="81"/>
        <v>CNG</v>
      </c>
      <c r="C1303">
        <f t="shared" si="82"/>
        <v>18024608.255999997</v>
      </c>
      <c r="D1303" s="14" t="s">
        <v>71</v>
      </c>
      <c r="E1303" t="s">
        <v>72</v>
      </c>
      <c r="F1303">
        <f t="shared" si="80"/>
        <v>4761599.9999999991</v>
      </c>
      <c r="G1303">
        <v>31</v>
      </c>
      <c r="H1303">
        <v>153.6</v>
      </c>
      <c r="I1303" s="15">
        <v>41866</v>
      </c>
      <c r="J1303" s="15" t="str">
        <f t="shared" si="83"/>
        <v>2014</v>
      </c>
      <c r="K1303">
        <v>8</v>
      </c>
      <c r="L1303" t="s">
        <v>81</v>
      </c>
      <c r="M1303" t="s">
        <v>87</v>
      </c>
    </row>
    <row r="1304" spans="1:13" ht="14.4" hidden="1" x14ac:dyDescent="0.3">
      <c r="A1304" t="str">
        <f t="shared" si="81"/>
        <v>CNG</v>
      </c>
      <c r="C1304">
        <f t="shared" si="82"/>
        <v>28140737.940000001</v>
      </c>
      <c r="D1304" s="14" t="s">
        <v>71</v>
      </c>
      <c r="E1304" t="s">
        <v>72</v>
      </c>
      <c r="F1304">
        <f t="shared" si="80"/>
        <v>7434000</v>
      </c>
      <c r="G1304">
        <v>30</v>
      </c>
      <c r="H1304">
        <v>247.8</v>
      </c>
      <c r="I1304" s="15">
        <v>41897</v>
      </c>
      <c r="J1304" s="15" t="str">
        <f t="shared" si="83"/>
        <v>2014</v>
      </c>
      <c r="K1304">
        <v>9</v>
      </c>
      <c r="L1304" t="s">
        <v>82</v>
      </c>
      <c r="M1304" t="s">
        <v>87</v>
      </c>
    </row>
    <row r="1305" spans="1:13" ht="14.4" hidden="1" x14ac:dyDescent="0.3">
      <c r="A1305" t="str">
        <f t="shared" si="81"/>
        <v>CNG</v>
      </c>
      <c r="C1305">
        <f t="shared" si="82"/>
        <v>35368599.794</v>
      </c>
      <c r="D1305" s="14" t="s">
        <v>71</v>
      </c>
      <c r="E1305" t="s">
        <v>72</v>
      </c>
      <c r="F1305">
        <f t="shared" si="80"/>
        <v>9343400</v>
      </c>
      <c r="G1305">
        <v>31</v>
      </c>
      <c r="H1305">
        <v>301.39999999999998</v>
      </c>
      <c r="I1305" s="15">
        <v>41927</v>
      </c>
      <c r="J1305" s="15" t="str">
        <f t="shared" si="83"/>
        <v>2014</v>
      </c>
      <c r="K1305">
        <v>10</v>
      </c>
      <c r="L1305" t="s">
        <v>83</v>
      </c>
      <c r="M1305" t="s">
        <v>87</v>
      </c>
    </row>
    <row r="1306" spans="1:13" ht="14.4" hidden="1" x14ac:dyDescent="0.3">
      <c r="A1306" t="str">
        <f t="shared" si="81"/>
        <v>CNG</v>
      </c>
      <c r="C1306">
        <f t="shared" si="82"/>
        <v>39451543.020000003</v>
      </c>
      <c r="D1306" s="14" t="s">
        <v>71</v>
      </c>
      <c r="E1306" t="s">
        <v>72</v>
      </c>
      <c r="F1306">
        <f t="shared" si="80"/>
        <v>10422000</v>
      </c>
      <c r="G1306">
        <v>30</v>
      </c>
      <c r="H1306">
        <v>347.4</v>
      </c>
      <c r="I1306" s="15">
        <v>41958</v>
      </c>
      <c r="J1306" s="15" t="str">
        <f t="shared" si="83"/>
        <v>2014</v>
      </c>
      <c r="K1306">
        <v>11</v>
      </c>
      <c r="L1306" t="s">
        <v>84</v>
      </c>
      <c r="M1306" t="s">
        <v>87</v>
      </c>
    </row>
    <row r="1307" spans="1:13" ht="14.4" hidden="1" x14ac:dyDescent="0.3">
      <c r="A1307" t="str">
        <f t="shared" si="81"/>
        <v>CNG</v>
      </c>
      <c r="C1307">
        <f t="shared" si="82"/>
        <v>59084571.984999999</v>
      </c>
      <c r="D1307" s="14" t="s">
        <v>71</v>
      </c>
      <c r="E1307" t="s">
        <v>72</v>
      </c>
      <c r="F1307">
        <f t="shared" si="80"/>
        <v>15608500</v>
      </c>
      <c r="G1307">
        <v>31</v>
      </c>
      <c r="H1307">
        <v>503.5</v>
      </c>
      <c r="I1307" s="15">
        <v>41988</v>
      </c>
      <c r="J1307" s="15" t="str">
        <f t="shared" si="83"/>
        <v>2014</v>
      </c>
      <c r="K1307">
        <v>12</v>
      </c>
      <c r="L1307" t="s">
        <v>85</v>
      </c>
      <c r="M1307" t="s">
        <v>87</v>
      </c>
    </row>
    <row r="1308" spans="1:13" ht="14.4" hidden="1" x14ac:dyDescent="0.3">
      <c r="A1308" t="str">
        <f t="shared" si="81"/>
        <v>CNG</v>
      </c>
      <c r="C1308">
        <f t="shared" si="82"/>
        <v>67897385.006000012</v>
      </c>
      <c r="D1308" s="14" t="s">
        <v>71</v>
      </c>
      <c r="E1308" t="s">
        <v>72</v>
      </c>
      <c r="F1308">
        <f t="shared" si="80"/>
        <v>17936600.000000004</v>
      </c>
      <c r="G1308">
        <v>31</v>
      </c>
      <c r="H1308">
        <v>578.6</v>
      </c>
      <c r="I1308" s="15">
        <v>42019</v>
      </c>
      <c r="J1308" s="15" t="str">
        <f t="shared" si="83"/>
        <v>2015</v>
      </c>
      <c r="K1308">
        <v>1</v>
      </c>
      <c r="L1308" t="s">
        <v>73</v>
      </c>
      <c r="M1308" t="s">
        <v>87</v>
      </c>
    </row>
    <row r="1309" spans="1:13" ht="14.4" hidden="1" x14ac:dyDescent="0.3">
      <c r="A1309" t="str">
        <f t="shared" si="81"/>
        <v>CNG</v>
      </c>
      <c r="C1309">
        <f t="shared" si="82"/>
        <v>76727232.372000009</v>
      </c>
      <c r="D1309" s="14" t="s">
        <v>71</v>
      </c>
      <c r="E1309" t="s">
        <v>72</v>
      </c>
      <c r="F1309">
        <f t="shared" si="80"/>
        <v>20269200</v>
      </c>
      <c r="G1309">
        <v>28</v>
      </c>
      <c r="H1309">
        <v>723.9</v>
      </c>
      <c r="I1309" s="15">
        <v>42050</v>
      </c>
      <c r="J1309" s="15" t="str">
        <f t="shared" si="83"/>
        <v>2015</v>
      </c>
      <c r="K1309">
        <v>2</v>
      </c>
      <c r="L1309" t="s">
        <v>75</v>
      </c>
      <c r="M1309" t="s">
        <v>87</v>
      </c>
    </row>
    <row r="1310" spans="1:13" ht="14.4" hidden="1" x14ac:dyDescent="0.3">
      <c r="A1310" t="str">
        <f t="shared" si="81"/>
        <v>CNG</v>
      </c>
      <c r="C1310">
        <f t="shared" si="82"/>
        <v>61267239.391000003</v>
      </c>
      <c r="D1310" s="14" t="s">
        <v>71</v>
      </c>
      <c r="E1310" t="s">
        <v>72</v>
      </c>
      <c r="F1310">
        <f t="shared" si="80"/>
        <v>16185100</v>
      </c>
      <c r="G1310">
        <v>31</v>
      </c>
      <c r="H1310">
        <v>522.1</v>
      </c>
      <c r="I1310" s="15">
        <v>42078</v>
      </c>
      <c r="J1310" s="15" t="str">
        <f t="shared" si="83"/>
        <v>2015</v>
      </c>
      <c r="K1310">
        <v>3</v>
      </c>
      <c r="L1310" t="s">
        <v>76</v>
      </c>
      <c r="M1310" t="s">
        <v>87</v>
      </c>
    </row>
    <row r="1311" spans="1:13" ht="14.4" hidden="1" x14ac:dyDescent="0.3">
      <c r="A1311" t="str">
        <f t="shared" si="81"/>
        <v>CNG</v>
      </c>
      <c r="C1311">
        <f t="shared" si="82"/>
        <v>25983054.240000002</v>
      </c>
      <c r="D1311" s="14" t="s">
        <v>71</v>
      </c>
      <c r="E1311" t="s">
        <v>72</v>
      </c>
      <c r="F1311">
        <f t="shared" si="80"/>
        <v>6864000</v>
      </c>
      <c r="G1311">
        <v>30</v>
      </c>
      <c r="H1311">
        <v>228.8</v>
      </c>
      <c r="I1311" s="15">
        <v>42109</v>
      </c>
      <c r="J1311" s="15" t="str">
        <f t="shared" si="83"/>
        <v>2015</v>
      </c>
      <c r="K1311">
        <v>4</v>
      </c>
      <c r="L1311" t="s">
        <v>77</v>
      </c>
      <c r="M1311" t="s">
        <v>87</v>
      </c>
    </row>
    <row r="1312" spans="1:13" ht="14.4" hidden="1" x14ac:dyDescent="0.3">
      <c r="A1312" t="str">
        <f t="shared" si="81"/>
        <v>CNG</v>
      </c>
      <c r="C1312">
        <f t="shared" si="82"/>
        <v>19902171.615999997</v>
      </c>
      <c r="D1312" s="14" t="s">
        <v>71</v>
      </c>
      <c r="E1312" t="s">
        <v>72</v>
      </c>
      <c r="F1312">
        <f t="shared" si="80"/>
        <v>5257599.9999999991</v>
      </c>
      <c r="G1312">
        <v>31</v>
      </c>
      <c r="H1312">
        <v>169.6</v>
      </c>
      <c r="I1312" s="15">
        <v>42139</v>
      </c>
      <c r="J1312" s="15" t="str">
        <f t="shared" si="83"/>
        <v>2015</v>
      </c>
      <c r="K1312">
        <v>5</v>
      </c>
      <c r="L1312" t="s">
        <v>78</v>
      </c>
      <c r="M1312" t="s">
        <v>87</v>
      </c>
    </row>
    <row r="1313" spans="1:13" ht="14.4" hidden="1" x14ac:dyDescent="0.3">
      <c r="A1313" t="str">
        <f t="shared" si="81"/>
        <v>CNG</v>
      </c>
      <c r="C1313">
        <f t="shared" si="82"/>
        <v>19544071.830000002</v>
      </c>
      <c r="D1313" s="14" t="s">
        <v>71</v>
      </c>
      <c r="E1313" t="s">
        <v>72</v>
      </c>
      <c r="F1313">
        <f t="shared" si="80"/>
        <v>5163000</v>
      </c>
      <c r="G1313">
        <v>30</v>
      </c>
      <c r="H1313">
        <v>172.1</v>
      </c>
      <c r="I1313" s="15">
        <v>42170</v>
      </c>
      <c r="J1313" s="15" t="str">
        <f t="shared" si="83"/>
        <v>2015</v>
      </c>
      <c r="K1313">
        <v>6</v>
      </c>
      <c r="L1313" t="s">
        <v>79</v>
      </c>
      <c r="M1313" t="s">
        <v>87</v>
      </c>
    </row>
    <row r="1314" spans="1:13" ht="14.4" hidden="1" x14ac:dyDescent="0.3">
      <c r="A1314" t="str">
        <f t="shared" si="81"/>
        <v>CNG</v>
      </c>
      <c r="C1314">
        <f t="shared" si="82"/>
        <v>20641462.189000003</v>
      </c>
      <c r="D1314" s="14" t="s">
        <v>71</v>
      </c>
      <c r="E1314" t="s">
        <v>72</v>
      </c>
      <c r="F1314">
        <f t="shared" si="80"/>
        <v>5452900.0000000009</v>
      </c>
      <c r="G1314">
        <v>31</v>
      </c>
      <c r="H1314">
        <v>175.9</v>
      </c>
      <c r="I1314" s="15">
        <v>42200</v>
      </c>
      <c r="J1314" s="15" t="str">
        <f t="shared" si="83"/>
        <v>2015</v>
      </c>
      <c r="K1314">
        <v>7</v>
      </c>
      <c r="L1314" t="s">
        <v>80</v>
      </c>
      <c r="M1314" t="s">
        <v>87</v>
      </c>
    </row>
    <row r="1315" spans="1:13" ht="14.4" hidden="1" x14ac:dyDescent="0.3">
      <c r="A1315" t="str">
        <f t="shared" si="81"/>
        <v>CNG</v>
      </c>
      <c r="C1315">
        <f t="shared" si="82"/>
        <v>20418501.539999999</v>
      </c>
      <c r="D1315" s="14" t="s">
        <v>71</v>
      </c>
      <c r="E1315" t="s">
        <v>72</v>
      </c>
      <c r="F1315">
        <f t="shared" si="80"/>
        <v>5394000</v>
      </c>
      <c r="G1315">
        <v>31</v>
      </c>
      <c r="H1315">
        <v>174</v>
      </c>
      <c r="I1315" s="15">
        <v>42231</v>
      </c>
      <c r="J1315" s="15" t="str">
        <f t="shared" si="83"/>
        <v>2015</v>
      </c>
      <c r="K1315">
        <v>8</v>
      </c>
      <c r="L1315" t="s">
        <v>81</v>
      </c>
      <c r="M1315" t="s">
        <v>87</v>
      </c>
    </row>
    <row r="1316" spans="1:13" ht="14.4" hidden="1" x14ac:dyDescent="0.3">
      <c r="A1316" t="str">
        <f t="shared" si="81"/>
        <v>CNG</v>
      </c>
      <c r="C1316">
        <f t="shared" si="82"/>
        <v>25767285.870000001</v>
      </c>
      <c r="D1316" s="14" t="s">
        <v>71</v>
      </c>
      <c r="E1316" t="s">
        <v>72</v>
      </c>
      <c r="F1316">
        <f t="shared" si="80"/>
        <v>6807000</v>
      </c>
      <c r="G1316">
        <v>30</v>
      </c>
      <c r="H1316">
        <v>226.9</v>
      </c>
      <c r="I1316" s="15">
        <v>42262</v>
      </c>
      <c r="J1316" s="15" t="str">
        <f t="shared" si="83"/>
        <v>2015</v>
      </c>
      <c r="K1316">
        <v>9</v>
      </c>
      <c r="L1316" t="s">
        <v>82</v>
      </c>
      <c r="M1316" t="s">
        <v>87</v>
      </c>
    </row>
    <row r="1317" spans="1:13" ht="14.4" hidden="1" x14ac:dyDescent="0.3">
      <c r="A1317" t="str">
        <f t="shared" si="81"/>
        <v>CNG</v>
      </c>
      <c r="C1317">
        <f t="shared" si="82"/>
        <v>31918577.120000001</v>
      </c>
      <c r="D1317" s="14" t="s">
        <v>71</v>
      </c>
      <c r="E1317" t="s">
        <v>72</v>
      </c>
      <c r="F1317">
        <f t="shared" si="80"/>
        <v>8432000</v>
      </c>
      <c r="G1317">
        <v>31</v>
      </c>
      <c r="H1317">
        <v>272</v>
      </c>
      <c r="I1317" s="15">
        <v>42292</v>
      </c>
      <c r="J1317" s="15" t="str">
        <f t="shared" si="83"/>
        <v>2015</v>
      </c>
      <c r="K1317">
        <v>10</v>
      </c>
      <c r="L1317" t="s">
        <v>83</v>
      </c>
      <c r="M1317" t="s">
        <v>87</v>
      </c>
    </row>
    <row r="1318" spans="1:13" ht="14.4" hidden="1" x14ac:dyDescent="0.3">
      <c r="A1318" t="str">
        <f t="shared" si="81"/>
        <v>CNG</v>
      </c>
      <c r="C1318">
        <f t="shared" si="82"/>
        <v>32228980.740000002</v>
      </c>
      <c r="D1318" s="14" t="s">
        <v>71</v>
      </c>
      <c r="E1318" t="s">
        <v>72</v>
      </c>
      <c r="F1318">
        <f t="shared" si="80"/>
        <v>8514000</v>
      </c>
      <c r="G1318">
        <v>30</v>
      </c>
      <c r="H1318">
        <v>283.8</v>
      </c>
      <c r="I1318" s="15">
        <v>42323</v>
      </c>
      <c r="J1318" s="15" t="str">
        <f t="shared" si="83"/>
        <v>2015</v>
      </c>
      <c r="K1318">
        <v>11</v>
      </c>
      <c r="L1318" t="s">
        <v>84</v>
      </c>
      <c r="M1318" t="s">
        <v>87</v>
      </c>
    </row>
    <row r="1319" spans="1:13" ht="14.4" hidden="1" x14ac:dyDescent="0.3">
      <c r="A1319" t="str">
        <f t="shared" si="81"/>
        <v>CNG</v>
      </c>
      <c r="C1319">
        <f t="shared" si="82"/>
        <v>35509417.046000004</v>
      </c>
      <c r="D1319" s="14" t="s">
        <v>71</v>
      </c>
      <c r="E1319" t="s">
        <v>72</v>
      </c>
      <c r="F1319">
        <f t="shared" si="80"/>
        <v>9380600</v>
      </c>
      <c r="G1319">
        <v>31</v>
      </c>
      <c r="H1319">
        <v>302.60000000000002</v>
      </c>
      <c r="I1319" s="15">
        <v>42353</v>
      </c>
      <c r="J1319" s="15" t="str">
        <f t="shared" si="83"/>
        <v>2015</v>
      </c>
      <c r="K1319">
        <v>12</v>
      </c>
      <c r="L1319" t="s">
        <v>85</v>
      </c>
      <c r="M1319" t="s">
        <v>87</v>
      </c>
    </row>
    <row r="1320" spans="1:13" ht="14.4" hidden="1" x14ac:dyDescent="0.3">
      <c r="A1320" t="str">
        <f t="shared" si="81"/>
        <v>CNG</v>
      </c>
      <c r="C1320">
        <f t="shared" si="82"/>
        <v>56021796.754000001</v>
      </c>
      <c r="D1320" s="14" t="s">
        <v>71</v>
      </c>
      <c r="E1320" t="s">
        <v>72</v>
      </c>
      <c r="F1320">
        <f t="shared" si="80"/>
        <v>14799400</v>
      </c>
      <c r="G1320">
        <v>31</v>
      </c>
      <c r="H1320">
        <v>477.4</v>
      </c>
      <c r="I1320" s="15">
        <v>42384</v>
      </c>
      <c r="J1320" s="15" t="str">
        <f t="shared" si="83"/>
        <v>2016</v>
      </c>
      <c r="K1320">
        <v>1</v>
      </c>
      <c r="L1320" t="s">
        <v>73</v>
      </c>
      <c r="M1320" t="s">
        <v>87</v>
      </c>
    </row>
    <row r="1321" spans="1:13" ht="14.4" hidden="1" x14ac:dyDescent="0.3">
      <c r="A1321" t="str">
        <f t="shared" si="81"/>
        <v>CNG</v>
      </c>
      <c r="C1321">
        <f t="shared" si="82"/>
        <v>65679513.286999986</v>
      </c>
      <c r="D1321" s="14" t="s">
        <v>71</v>
      </c>
      <c r="E1321" t="s">
        <v>72</v>
      </c>
      <c r="F1321">
        <f t="shared" si="80"/>
        <v>17350699.999999996</v>
      </c>
      <c r="G1321">
        <v>29</v>
      </c>
      <c r="H1321">
        <v>598.29999999999995</v>
      </c>
      <c r="I1321" s="15">
        <v>42415</v>
      </c>
      <c r="J1321" s="15" t="str">
        <f t="shared" si="83"/>
        <v>2016</v>
      </c>
      <c r="K1321">
        <v>2</v>
      </c>
      <c r="L1321" t="s">
        <v>75</v>
      </c>
      <c r="M1321" t="s">
        <v>87</v>
      </c>
    </row>
    <row r="1322" spans="1:13" ht="14.4" hidden="1" x14ac:dyDescent="0.3">
      <c r="A1322" t="str">
        <f t="shared" si="81"/>
        <v>CNG</v>
      </c>
      <c r="C1322">
        <f t="shared" si="82"/>
        <v>40531899.034000002</v>
      </c>
      <c r="D1322" s="14" t="s">
        <v>71</v>
      </c>
      <c r="E1322" t="s">
        <v>72</v>
      </c>
      <c r="F1322">
        <f t="shared" si="80"/>
        <v>10707400</v>
      </c>
      <c r="G1322">
        <v>31</v>
      </c>
      <c r="H1322">
        <v>345.4</v>
      </c>
      <c r="I1322" s="15">
        <v>42444</v>
      </c>
      <c r="J1322" s="15" t="str">
        <f t="shared" si="83"/>
        <v>2016</v>
      </c>
      <c r="K1322">
        <v>3</v>
      </c>
      <c r="L1322" t="s">
        <v>76</v>
      </c>
      <c r="M1322" t="s">
        <v>87</v>
      </c>
    </row>
    <row r="1323" spans="1:13" ht="14.4" hidden="1" x14ac:dyDescent="0.3">
      <c r="A1323" t="str">
        <f t="shared" si="81"/>
        <v>CNG</v>
      </c>
      <c r="C1323">
        <f t="shared" si="82"/>
        <v>24461319.420000002</v>
      </c>
      <c r="D1323" s="14" t="s">
        <v>71</v>
      </c>
      <c r="E1323" t="s">
        <v>72</v>
      </c>
      <c r="F1323">
        <f t="shared" si="80"/>
        <v>6462000</v>
      </c>
      <c r="G1323">
        <v>30</v>
      </c>
      <c r="H1323">
        <v>215.4</v>
      </c>
      <c r="I1323" s="15">
        <v>42475</v>
      </c>
      <c r="J1323" s="15" t="str">
        <f t="shared" si="83"/>
        <v>2016</v>
      </c>
      <c r="K1323">
        <v>4</v>
      </c>
      <c r="L1323" t="s">
        <v>77</v>
      </c>
      <c r="M1323" t="s">
        <v>87</v>
      </c>
    </row>
    <row r="1324" spans="1:13" ht="14.4" hidden="1" x14ac:dyDescent="0.3">
      <c r="A1324" t="str">
        <f t="shared" si="81"/>
        <v>CNG</v>
      </c>
      <c r="C1324">
        <f t="shared" si="82"/>
        <v>21157792.113000002</v>
      </c>
      <c r="D1324" s="14" t="s">
        <v>71</v>
      </c>
      <c r="E1324" t="s">
        <v>72</v>
      </c>
      <c r="F1324">
        <f t="shared" si="80"/>
        <v>5589300</v>
      </c>
      <c r="G1324">
        <v>31</v>
      </c>
      <c r="H1324">
        <v>180.3</v>
      </c>
      <c r="I1324" s="15">
        <v>42505</v>
      </c>
      <c r="J1324" s="15" t="str">
        <f t="shared" si="83"/>
        <v>2016</v>
      </c>
      <c r="K1324">
        <v>5</v>
      </c>
      <c r="L1324" t="s">
        <v>78</v>
      </c>
      <c r="M1324" t="s">
        <v>87</v>
      </c>
    </row>
    <row r="1325" spans="1:13" ht="14.4" hidden="1" x14ac:dyDescent="0.3">
      <c r="A1325" t="str">
        <f t="shared" si="81"/>
        <v>CNG</v>
      </c>
      <c r="C1325">
        <f t="shared" si="82"/>
        <v>17465881.740000002</v>
      </c>
      <c r="D1325" s="14" t="s">
        <v>71</v>
      </c>
      <c r="E1325" t="s">
        <v>72</v>
      </c>
      <c r="F1325">
        <f t="shared" si="80"/>
        <v>4614000</v>
      </c>
      <c r="G1325">
        <v>30</v>
      </c>
      <c r="H1325">
        <v>153.80000000000001</v>
      </c>
      <c r="I1325" s="15">
        <v>42536</v>
      </c>
      <c r="J1325" s="15" t="str">
        <f t="shared" si="83"/>
        <v>2016</v>
      </c>
      <c r="K1325">
        <v>6</v>
      </c>
      <c r="L1325" t="s">
        <v>79</v>
      </c>
      <c r="M1325" t="s">
        <v>87</v>
      </c>
    </row>
    <row r="1326" spans="1:13" ht="14.4" hidden="1" x14ac:dyDescent="0.3">
      <c r="A1326" t="str">
        <f t="shared" si="81"/>
        <v>CNG</v>
      </c>
      <c r="C1326">
        <f t="shared" si="82"/>
        <v>16346536.003</v>
      </c>
      <c r="D1326" s="14" t="s">
        <v>71</v>
      </c>
      <c r="E1326" t="s">
        <v>72</v>
      </c>
      <c r="F1326">
        <f t="shared" si="80"/>
        <v>4318300</v>
      </c>
      <c r="G1326">
        <v>31</v>
      </c>
      <c r="H1326">
        <v>139.30000000000001</v>
      </c>
      <c r="I1326" s="15">
        <v>42566</v>
      </c>
      <c r="J1326" s="15" t="str">
        <f t="shared" si="83"/>
        <v>2016</v>
      </c>
      <c r="K1326">
        <v>7</v>
      </c>
      <c r="L1326" t="s">
        <v>80</v>
      </c>
      <c r="M1326" t="s">
        <v>87</v>
      </c>
    </row>
    <row r="1327" spans="1:13" ht="14.4" hidden="1" x14ac:dyDescent="0.3">
      <c r="A1327" t="str">
        <f t="shared" si="81"/>
        <v>CNG</v>
      </c>
      <c r="C1327">
        <f t="shared" si="82"/>
        <v>18540938.18</v>
      </c>
      <c r="D1327" s="14" t="s">
        <v>71</v>
      </c>
      <c r="E1327" t="s">
        <v>72</v>
      </c>
      <c r="F1327">
        <f t="shared" si="80"/>
        <v>4898000</v>
      </c>
      <c r="G1327">
        <v>31</v>
      </c>
      <c r="H1327">
        <v>158</v>
      </c>
      <c r="I1327" s="15">
        <v>42597</v>
      </c>
      <c r="J1327" s="15" t="str">
        <f t="shared" si="83"/>
        <v>2016</v>
      </c>
      <c r="K1327">
        <v>8</v>
      </c>
      <c r="L1327" t="s">
        <v>81</v>
      </c>
      <c r="M1327" t="s">
        <v>87</v>
      </c>
    </row>
    <row r="1328" spans="1:13" ht="14.4" hidden="1" x14ac:dyDescent="0.3">
      <c r="A1328" t="str">
        <f t="shared" si="81"/>
        <v>CNG</v>
      </c>
      <c r="C1328">
        <f t="shared" si="82"/>
        <v>22791953.609999999</v>
      </c>
      <c r="D1328" s="14" t="s">
        <v>71</v>
      </c>
      <c r="E1328" t="s">
        <v>72</v>
      </c>
      <c r="F1328">
        <f t="shared" si="80"/>
        <v>6021000</v>
      </c>
      <c r="G1328">
        <v>30</v>
      </c>
      <c r="H1328">
        <v>200.7</v>
      </c>
      <c r="I1328" s="15">
        <v>42628</v>
      </c>
      <c r="J1328" s="15" t="str">
        <f t="shared" si="83"/>
        <v>2016</v>
      </c>
      <c r="K1328">
        <v>9</v>
      </c>
      <c r="L1328" t="s">
        <v>82</v>
      </c>
      <c r="M1328" t="s">
        <v>87</v>
      </c>
    </row>
    <row r="1329" spans="1:13" ht="14.4" hidden="1" x14ac:dyDescent="0.3">
      <c r="A1329" t="str">
        <f t="shared" si="81"/>
        <v>CNG</v>
      </c>
      <c r="C1329">
        <f t="shared" si="82"/>
        <v>29653766.317000002</v>
      </c>
      <c r="D1329" s="14" t="s">
        <v>71</v>
      </c>
      <c r="E1329" t="s">
        <v>72</v>
      </c>
      <c r="F1329">
        <f t="shared" si="80"/>
        <v>7833700</v>
      </c>
      <c r="G1329">
        <v>31</v>
      </c>
      <c r="H1329">
        <v>252.7</v>
      </c>
      <c r="I1329" s="15">
        <v>42658</v>
      </c>
      <c r="J1329" s="15" t="str">
        <f t="shared" si="83"/>
        <v>2016</v>
      </c>
      <c r="K1329">
        <v>10</v>
      </c>
      <c r="L1329" t="s">
        <v>83</v>
      </c>
      <c r="M1329" t="s">
        <v>87</v>
      </c>
    </row>
    <row r="1330" spans="1:13" ht="14.4" hidden="1" x14ac:dyDescent="0.3">
      <c r="A1330" t="str">
        <f t="shared" si="81"/>
        <v>CNG</v>
      </c>
      <c r="C1330">
        <f t="shared" si="82"/>
        <v>33989196.390000001</v>
      </c>
      <c r="D1330" s="14" t="s">
        <v>71</v>
      </c>
      <c r="E1330" t="s">
        <v>72</v>
      </c>
      <c r="F1330">
        <f t="shared" si="80"/>
        <v>8979000</v>
      </c>
      <c r="G1330">
        <v>30</v>
      </c>
      <c r="H1330">
        <v>299.3</v>
      </c>
      <c r="I1330" s="15">
        <v>42689</v>
      </c>
      <c r="J1330" s="15" t="str">
        <f t="shared" si="83"/>
        <v>2016</v>
      </c>
      <c r="K1330">
        <v>11</v>
      </c>
      <c r="L1330" t="s">
        <v>84</v>
      </c>
      <c r="M1330" t="s">
        <v>87</v>
      </c>
    </row>
    <row r="1331" spans="1:13" ht="14.4" hidden="1" x14ac:dyDescent="0.3">
      <c r="A1331" t="str">
        <f t="shared" si="81"/>
        <v>CNG</v>
      </c>
      <c r="C1331">
        <f t="shared" si="82"/>
        <v>56479452.823000006</v>
      </c>
      <c r="D1331" s="14" t="s">
        <v>71</v>
      </c>
      <c r="E1331" t="s">
        <v>72</v>
      </c>
      <c r="F1331">
        <f t="shared" si="80"/>
        <v>14920300.000000002</v>
      </c>
      <c r="G1331">
        <v>31</v>
      </c>
      <c r="H1331">
        <v>481.3</v>
      </c>
      <c r="I1331" s="15">
        <v>42719</v>
      </c>
      <c r="J1331" s="15" t="str">
        <f t="shared" si="83"/>
        <v>2016</v>
      </c>
      <c r="K1331">
        <v>12</v>
      </c>
      <c r="L1331" t="s">
        <v>85</v>
      </c>
      <c r="M1331" t="s">
        <v>87</v>
      </c>
    </row>
    <row r="1332" spans="1:13" ht="14.4" hidden="1" x14ac:dyDescent="0.3">
      <c r="A1332" t="str">
        <f t="shared" si="81"/>
        <v>CNG</v>
      </c>
      <c r="C1332">
        <f t="shared" si="82"/>
        <v>62628472.827</v>
      </c>
      <c r="D1332" s="14" t="s">
        <v>71</v>
      </c>
      <c r="E1332" t="s">
        <v>72</v>
      </c>
      <c r="F1332">
        <f t="shared" si="80"/>
        <v>16544700</v>
      </c>
      <c r="G1332">
        <v>31</v>
      </c>
      <c r="H1332">
        <v>533.70000000000005</v>
      </c>
      <c r="I1332" s="15">
        <v>42750</v>
      </c>
      <c r="J1332" s="15" t="str">
        <f t="shared" si="83"/>
        <v>2017</v>
      </c>
      <c r="K1332">
        <v>1</v>
      </c>
      <c r="L1332" t="s">
        <v>73</v>
      </c>
      <c r="M1332" t="s">
        <v>87</v>
      </c>
    </row>
    <row r="1333" spans="1:13" ht="14.4" hidden="1" x14ac:dyDescent="0.3">
      <c r="A1333" t="str">
        <f t="shared" si="81"/>
        <v>CNG</v>
      </c>
      <c r="C1333">
        <f t="shared" si="82"/>
        <v>52645968.116000004</v>
      </c>
      <c r="D1333" s="14" t="s">
        <v>71</v>
      </c>
      <c r="E1333" t="s">
        <v>72</v>
      </c>
      <c r="F1333">
        <f t="shared" si="80"/>
        <v>13907600</v>
      </c>
      <c r="G1333">
        <v>28</v>
      </c>
      <c r="H1333">
        <v>496.7</v>
      </c>
      <c r="I1333" s="15">
        <v>42781</v>
      </c>
      <c r="J1333" s="15" t="str">
        <f t="shared" si="83"/>
        <v>2017</v>
      </c>
      <c r="K1333">
        <v>2</v>
      </c>
      <c r="L1333" t="s">
        <v>75</v>
      </c>
      <c r="M1333" t="s">
        <v>87</v>
      </c>
    </row>
    <row r="1334" spans="1:13" ht="14.4" hidden="1" x14ac:dyDescent="0.3">
      <c r="A1334" t="str">
        <f t="shared" si="81"/>
        <v>CNG</v>
      </c>
      <c r="C1334">
        <f t="shared" si="82"/>
        <v>42327318.996999994</v>
      </c>
      <c r="D1334" s="14" t="s">
        <v>71</v>
      </c>
      <c r="E1334" t="s">
        <v>72</v>
      </c>
      <c r="F1334">
        <f t="shared" si="80"/>
        <v>11181699.999999998</v>
      </c>
      <c r="G1334">
        <v>31</v>
      </c>
      <c r="H1334">
        <v>360.7</v>
      </c>
      <c r="I1334" s="15">
        <v>42809</v>
      </c>
      <c r="J1334" s="15" t="str">
        <f t="shared" si="83"/>
        <v>2017</v>
      </c>
      <c r="K1334">
        <v>3</v>
      </c>
      <c r="L1334" t="s">
        <v>76</v>
      </c>
      <c r="M1334" t="s">
        <v>87</v>
      </c>
    </row>
    <row r="1335" spans="1:13" ht="14.4" hidden="1" x14ac:dyDescent="0.3">
      <c r="A1335" t="str">
        <f t="shared" si="81"/>
        <v>CNG</v>
      </c>
      <c r="C1335">
        <f t="shared" si="82"/>
        <v>24972349.77</v>
      </c>
      <c r="D1335" s="14" t="s">
        <v>71</v>
      </c>
      <c r="E1335" t="s">
        <v>72</v>
      </c>
      <c r="F1335">
        <f t="shared" si="80"/>
        <v>6597000</v>
      </c>
      <c r="G1335">
        <v>30</v>
      </c>
      <c r="H1335">
        <v>219.9</v>
      </c>
      <c r="I1335" s="15">
        <v>42840</v>
      </c>
      <c r="J1335" s="15" t="str">
        <f t="shared" si="83"/>
        <v>2017</v>
      </c>
      <c r="K1335">
        <v>4</v>
      </c>
      <c r="L1335" t="s">
        <v>77</v>
      </c>
      <c r="M1335" t="s">
        <v>87</v>
      </c>
    </row>
    <row r="1336" spans="1:13" ht="14.4" hidden="1" x14ac:dyDescent="0.3">
      <c r="A1336" t="str">
        <f t="shared" si="81"/>
        <v>CNG</v>
      </c>
      <c r="C1336">
        <f t="shared" si="82"/>
        <v>23704237.420000002</v>
      </c>
      <c r="D1336" s="14" t="s">
        <v>71</v>
      </c>
      <c r="E1336" t="s">
        <v>72</v>
      </c>
      <c r="F1336">
        <f t="shared" si="80"/>
        <v>6262000</v>
      </c>
      <c r="G1336">
        <v>31</v>
      </c>
      <c r="H1336">
        <v>202</v>
      </c>
      <c r="I1336" s="15">
        <v>42870</v>
      </c>
      <c r="J1336" s="15" t="str">
        <f t="shared" si="83"/>
        <v>2017</v>
      </c>
      <c r="K1336">
        <v>5</v>
      </c>
      <c r="L1336" t="s">
        <v>78</v>
      </c>
      <c r="M1336" t="s">
        <v>87</v>
      </c>
    </row>
    <row r="1337" spans="1:13" ht="14.4" hidden="1" x14ac:dyDescent="0.3">
      <c r="A1337" t="str">
        <f t="shared" si="81"/>
        <v>CNG</v>
      </c>
      <c r="C1337">
        <f t="shared" si="82"/>
        <v>22928228.370000001</v>
      </c>
      <c r="D1337" s="14" t="s">
        <v>71</v>
      </c>
      <c r="E1337" t="s">
        <v>72</v>
      </c>
      <c r="F1337">
        <f t="shared" si="80"/>
        <v>6057000</v>
      </c>
      <c r="G1337">
        <v>30</v>
      </c>
      <c r="H1337">
        <v>201.9</v>
      </c>
      <c r="I1337" s="15">
        <v>42901</v>
      </c>
      <c r="J1337" s="15" t="str">
        <f t="shared" si="83"/>
        <v>2017</v>
      </c>
      <c r="K1337">
        <v>6</v>
      </c>
      <c r="L1337" t="s">
        <v>79</v>
      </c>
      <c r="M1337" t="s">
        <v>87</v>
      </c>
    </row>
    <row r="1338" spans="1:13" ht="14.4" hidden="1" x14ac:dyDescent="0.3">
      <c r="A1338" t="str">
        <f t="shared" si="81"/>
        <v>CNG</v>
      </c>
      <c r="C1338">
        <f t="shared" si="82"/>
        <v>22202186.732000001</v>
      </c>
      <c r="D1338" s="14" t="s">
        <v>71</v>
      </c>
      <c r="E1338" t="s">
        <v>72</v>
      </c>
      <c r="F1338">
        <f t="shared" si="80"/>
        <v>5865200</v>
      </c>
      <c r="G1338">
        <v>31</v>
      </c>
      <c r="H1338">
        <v>189.2</v>
      </c>
      <c r="I1338" s="15">
        <v>42931</v>
      </c>
      <c r="J1338" s="15" t="str">
        <f t="shared" si="83"/>
        <v>2017</v>
      </c>
      <c r="K1338">
        <v>7</v>
      </c>
      <c r="L1338" t="s">
        <v>80</v>
      </c>
      <c r="M1338" t="s">
        <v>87</v>
      </c>
    </row>
    <row r="1339" spans="1:13" ht="14.4" hidden="1" x14ac:dyDescent="0.3">
      <c r="A1339" t="str">
        <f t="shared" si="81"/>
        <v>CNG</v>
      </c>
      <c r="C1339">
        <f t="shared" si="82"/>
        <v>23762911.275000002</v>
      </c>
      <c r="D1339" s="14" t="s">
        <v>71</v>
      </c>
      <c r="E1339" t="s">
        <v>72</v>
      </c>
      <c r="F1339">
        <f t="shared" ref="F1339:F1384" si="84">G1339*H1339*1000</f>
        <v>6277500</v>
      </c>
      <c r="G1339">
        <v>31</v>
      </c>
      <c r="H1339">
        <v>202.5</v>
      </c>
      <c r="I1339" s="15">
        <v>42962</v>
      </c>
      <c r="J1339" s="15" t="str">
        <f t="shared" si="83"/>
        <v>2017</v>
      </c>
      <c r="K1339">
        <v>8</v>
      </c>
      <c r="L1339" t="s">
        <v>81</v>
      </c>
      <c r="M1339" t="s">
        <v>87</v>
      </c>
    </row>
    <row r="1340" spans="1:13" ht="14.4" hidden="1" x14ac:dyDescent="0.3">
      <c r="A1340" t="str">
        <f t="shared" si="81"/>
        <v>CNG</v>
      </c>
      <c r="C1340">
        <f t="shared" si="82"/>
        <v>24858787.470000003</v>
      </c>
      <c r="D1340" s="14" t="s">
        <v>71</v>
      </c>
      <c r="E1340" t="s">
        <v>72</v>
      </c>
      <c r="F1340">
        <f t="shared" si="84"/>
        <v>6567000</v>
      </c>
      <c r="G1340">
        <v>30</v>
      </c>
      <c r="H1340">
        <v>218.9</v>
      </c>
      <c r="I1340" s="15">
        <v>42993</v>
      </c>
      <c r="J1340" s="15" t="str">
        <f t="shared" si="83"/>
        <v>2017</v>
      </c>
      <c r="K1340">
        <v>9</v>
      </c>
      <c r="L1340" t="s">
        <v>82</v>
      </c>
      <c r="M1340" t="s">
        <v>87</v>
      </c>
    </row>
    <row r="1341" spans="1:13" ht="14.4" hidden="1" x14ac:dyDescent="0.3">
      <c r="A1341" t="str">
        <f t="shared" si="81"/>
        <v>CNG</v>
      </c>
      <c r="C1341">
        <f t="shared" si="82"/>
        <v>29606827.233000003</v>
      </c>
      <c r="D1341" s="14" t="s">
        <v>71</v>
      </c>
      <c r="E1341" t="s">
        <v>72</v>
      </c>
      <c r="F1341">
        <f t="shared" si="84"/>
        <v>7821300</v>
      </c>
      <c r="G1341">
        <v>31</v>
      </c>
      <c r="H1341">
        <v>252.3</v>
      </c>
      <c r="I1341" s="15">
        <v>43023</v>
      </c>
      <c r="J1341" s="15" t="str">
        <f t="shared" si="83"/>
        <v>2017</v>
      </c>
      <c r="K1341">
        <v>10</v>
      </c>
      <c r="L1341" t="s">
        <v>83</v>
      </c>
      <c r="M1341" t="s">
        <v>87</v>
      </c>
    </row>
    <row r="1342" spans="1:13" ht="14.4" hidden="1" x14ac:dyDescent="0.3">
      <c r="A1342" t="str">
        <f t="shared" si="81"/>
        <v>CNG</v>
      </c>
      <c r="C1342">
        <f t="shared" si="82"/>
        <v>36748760.280000001</v>
      </c>
      <c r="D1342" s="14" t="s">
        <v>71</v>
      </c>
      <c r="E1342" t="s">
        <v>72</v>
      </c>
      <c r="F1342">
        <f t="shared" si="84"/>
        <v>9708000</v>
      </c>
      <c r="G1342">
        <v>30</v>
      </c>
      <c r="H1342">
        <v>323.60000000000002</v>
      </c>
      <c r="I1342" s="15">
        <v>43054</v>
      </c>
      <c r="J1342" s="15" t="str">
        <f t="shared" si="83"/>
        <v>2017</v>
      </c>
      <c r="K1342">
        <v>11</v>
      </c>
      <c r="L1342" t="s">
        <v>84</v>
      </c>
      <c r="M1342" t="s">
        <v>87</v>
      </c>
    </row>
    <row r="1343" spans="1:13" ht="14.4" hidden="1" x14ac:dyDescent="0.3">
      <c r="A1343" t="str">
        <f t="shared" si="81"/>
        <v>CNG</v>
      </c>
      <c r="C1343">
        <f t="shared" si="82"/>
        <v>57676399.465000004</v>
      </c>
      <c r="D1343" s="14" t="s">
        <v>71</v>
      </c>
      <c r="E1343" t="s">
        <v>72</v>
      </c>
      <c r="F1343">
        <f t="shared" si="84"/>
        <v>15236500</v>
      </c>
      <c r="G1343">
        <v>31</v>
      </c>
      <c r="H1343">
        <v>491.5</v>
      </c>
      <c r="I1343" s="15">
        <v>43084</v>
      </c>
      <c r="J1343" s="15" t="str">
        <f t="shared" si="83"/>
        <v>2017</v>
      </c>
      <c r="K1343">
        <v>12</v>
      </c>
      <c r="L1343" t="s">
        <v>85</v>
      </c>
      <c r="M1343" t="s">
        <v>87</v>
      </c>
    </row>
    <row r="1344" spans="1:13" ht="14.4" x14ac:dyDescent="0.3">
      <c r="A1344" t="str">
        <f t="shared" si="81"/>
        <v>CNG</v>
      </c>
      <c r="C1344">
        <f t="shared" si="82"/>
        <v>80582672.457000002</v>
      </c>
      <c r="D1344" s="14" t="s">
        <v>71</v>
      </c>
      <c r="E1344" t="s">
        <v>72</v>
      </c>
      <c r="F1344">
        <f t="shared" si="84"/>
        <v>21287700</v>
      </c>
      <c r="G1344">
        <v>31</v>
      </c>
      <c r="H1344">
        <v>686.7</v>
      </c>
      <c r="I1344" s="15">
        <v>43115</v>
      </c>
      <c r="J1344" s="15" t="str">
        <f t="shared" si="83"/>
        <v>2018</v>
      </c>
      <c r="K1344">
        <v>1</v>
      </c>
      <c r="L1344" t="s">
        <v>73</v>
      </c>
      <c r="M1344" t="s">
        <v>87</v>
      </c>
    </row>
    <row r="1345" spans="1:13" ht="14.4" x14ac:dyDescent="0.3">
      <c r="A1345" t="str">
        <f t="shared" si="81"/>
        <v>CNG</v>
      </c>
      <c r="C1345">
        <f t="shared" si="82"/>
        <v>62015614.948000006</v>
      </c>
      <c r="D1345" s="14" t="s">
        <v>71</v>
      </c>
      <c r="E1345" t="s">
        <v>72</v>
      </c>
      <c r="F1345">
        <f t="shared" si="84"/>
        <v>16382800.000000002</v>
      </c>
      <c r="G1345">
        <v>28</v>
      </c>
      <c r="H1345">
        <v>585.1</v>
      </c>
      <c r="I1345" s="15">
        <v>43146</v>
      </c>
      <c r="J1345" s="15" t="str">
        <f t="shared" si="83"/>
        <v>2018</v>
      </c>
      <c r="K1345">
        <v>2</v>
      </c>
      <c r="L1345" t="s">
        <v>75</v>
      </c>
      <c r="M1345" t="s">
        <v>87</v>
      </c>
    </row>
    <row r="1346" spans="1:13" ht="14.4" x14ac:dyDescent="0.3">
      <c r="A1346" t="str">
        <f t="shared" ref="A1346:A1384" si="85">IF(M1346="GASOLINE","G",IF(M1346="PROPANE","CNG",IF(M1346="DIESEL","D", "OUTRO")))</f>
        <v>CNG</v>
      </c>
      <c r="C1346">
        <f t="shared" ref="C1346:C1384" si="86">3.78541*F1346</f>
        <v>50295228.506000005</v>
      </c>
      <c r="D1346" s="14" t="s">
        <v>71</v>
      </c>
      <c r="E1346" t="s">
        <v>72</v>
      </c>
      <c r="F1346">
        <f t="shared" si="84"/>
        <v>13286600</v>
      </c>
      <c r="G1346">
        <v>31</v>
      </c>
      <c r="H1346">
        <v>428.6</v>
      </c>
      <c r="I1346" s="15">
        <v>43174</v>
      </c>
      <c r="J1346" s="15" t="str">
        <f t="shared" ref="J1346:J1384" si="87">TEXT(I1346,"aaaa")</f>
        <v>2018</v>
      </c>
      <c r="K1346">
        <v>3</v>
      </c>
      <c r="L1346" t="s">
        <v>76</v>
      </c>
      <c r="M1346" t="s">
        <v>87</v>
      </c>
    </row>
    <row r="1347" spans="1:13" ht="14.4" x14ac:dyDescent="0.3">
      <c r="A1347" t="str">
        <f t="shared" si="85"/>
        <v>CNG</v>
      </c>
      <c r="C1347">
        <f t="shared" si="86"/>
        <v>31604388.09</v>
      </c>
      <c r="D1347" s="14" t="s">
        <v>71</v>
      </c>
      <c r="E1347" t="s">
        <v>72</v>
      </c>
      <c r="F1347">
        <f t="shared" si="84"/>
        <v>8349000</v>
      </c>
      <c r="G1347">
        <v>30</v>
      </c>
      <c r="H1347">
        <v>278.3</v>
      </c>
      <c r="I1347" s="15">
        <v>43205</v>
      </c>
      <c r="J1347" s="15" t="str">
        <f t="shared" si="87"/>
        <v>2018</v>
      </c>
      <c r="K1347">
        <v>4</v>
      </c>
      <c r="L1347" t="s">
        <v>77</v>
      </c>
      <c r="M1347" t="s">
        <v>87</v>
      </c>
    </row>
    <row r="1348" spans="1:13" ht="14.4" x14ac:dyDescent="0.3">
      <c r="A1348" t="str">
        <f t="shared" si="85"/>
        <v>CNG</v>
      </c>
      <c r="C1348">
        <f t="shared" si="86"/>
        <v>23094029.328000002</v>
      </c>
      <c r="D1348" s="14" t="s">
        <v>71</v>
      </c>
      <c r="E1348" t="s">
        <v>72</v>
      </c>
      <c r="F1348">
        <f t="shared" si="84"/>
        <v>6100800</v>
      </c>
      <c r="G1348">
        <v>31</v>
      </c>
      <c r="H1348">
        <v>196.8</v>
      </c>
      <c r="I1348" s="15">
        <v>43235</v>
      </c>
      <c r="J1348" s="15" t="str">
        <f t="shared" si="87"/>
        <v>2018</v>
      </c>
      <c r="K1348">
        <v>5</v>
      </c>
      <c r="L1348" t="s">
        <v>78</v>
      </c>
      <c r="M1348" t="s">
        <v>87</v>
      </c>
    </row>
    <row r="1349" spans="1:13" ht="14.4" x14ac:dyDescent="0.3">
      <c r="A1349" t="str">
        <f t="shared" si="85"/>
        <v>CNG</v>
      </c>
      <c r="C1349">
        <f t="shared" si="86"/>
        <v>17624868.960000001</v>
      </c>
      <c r="D1349" s="14" t="s">
        <v>71</v>
      </c>
      <c r="E1349" t="s">
        <v>72</v>
      </c>
      <c r="F1349">
        <f t="shared" si="84"/>
        <v>4656000</v>
      </c>
      <c r="G1349">
        <v>30</v>
      </c>
      <c r="H1349">
        <v>155.19999999999999</v>
      </c>
      <c r="I1349" s="15">
        <v>43266</v>
      </c>
      <c r="J1349" s="15" t="str">
        <f t="shared" si="87"/>
        <v>2018</v>
      </c>
      <c r="K1349">
        <v>6</v>
      </c>
      <c r="L1349" t="s">
        <v>79</v>
      </c>
      <c r="M1349" t="s">
        <v>87</v>
      </c>
    </row>
    <row r="1350" spans="1:13" ht="14.4" x14ac:dyDescent="0.3">
      <c r="A1350" t="str">
        <f t="shared" si="85"/>
        <v>CNG</v>
      </c>
      <c r="C1350">
        <f t="shared" si="86"/>
        <v>16757252.988</v>
      </c>
      <c r="D1350" s="14" t="s">
        <v>71</v>
      </c>
      <c r="E1350" t="s">
        <v>72</v>
      </c>
      <c r="F1350">
        <f t="shared" si="84"/>
        <v>4426800</v>
      </c>
      <c r="G1350">
        <v>31</v>
      </c>
      <c r="H1350">
        <v>142.80000000000001</v>
      </c>
      <c r="I1350" s="15">
        <v>43296</v>
      </c>
      <c r="J1350" s="15" t="str">
        <f t="shared" si="87"/>
        <v>2018</v>
      </c>
      <c r="K1350">
        <v>7</v>
      </c>
      <c r="L1350" t="s">
        <v>80</v>
      </c>
      <c r="M1350" t="s">
        <v>87</v>
      </c>
    </row>
    <row r="1351" spans="1:13" ht="14.4" x14ac:dyDescent="0.3">
      <c r="A1351" t="str">
        <f t="shared" si="85"/>
        <v>CNG</v>
      </c>
      <c r="C1351">
        <f t="shared" si="86"/>
        <v>17179704.744000003</v>
      </c>
      <c r="D1351" s="14" t="s">
        <v>71</v>
      </c>
      <c r="E1351" t="s">
        <v>72</v>
      </c>
      <c r="F1351">
        <f t="shared" si="84"/>
        <v>4538400.0000000009</v>
      </c>
      <c r="G1351">
        <v>31</v>
      </c>
      <c r="H1351">
        <v>146.4</v>
      </c>
      <c r="I1351" s="15">
        <v>43327</v>
      </c>
      <c r="J1351" s="15" t="str">
        <f t="shared" si="87"/>
        <v>2018</v>
      </c>
      <c r="K1351">
        <v>8</v>
      </c>
      <c r="L1351" t="s">
        <v>81</v>
      </c>
      <c r="M1351" t="s">
        <v>87</v>
      </c>
    </row>
    <row r="1352" spans="1:13" ht="14.4" x14ac:dyDescent="0.3">
      <c r="A1352" t="str">
        <f t="shared" si="85"/>
        <v>CNG</v>
      </c>
      <c r="C1352">
        <f t="shared" si="86"/>
        <v>24870143.699999999</v>
      </c>
      <c r="D1352" s="14" t="s">
        <v>71</v>
      </c>
      <c r="E1352" t="s">
        <v>72</v>
      </c>
      <c r="F1352">
        <f t="shared" si="84"/>
        <v>6570000</v>
      </c>
      <c r="G1352">
        <v>30</v>
      </c>
      <c r="H1352">
        <v>219</v>
      </c>
      <c r="I1352" s="15">
        <v>43358</v>
      </c>
      <c r="J1352" s="15" t="str">
        <f t="shared" si="87"/>
        <v>2018</v>
      </c>
      <c r="K1352">
        <v>9</v>
      </c>
      <c r="L1352" t="s">
        <v>82</v>
      </c>
      <c r="M1352" t="s">
        <v>87</v>
      </c>
    </row>
    <row r="1353" spans="1:13" ht="14.4" x14ac:dyDescent="0.3">
      <c r="A1353" t="str">
        <f t="shared" si="85"/>
        <v>CNG</v>
      </c>
      <c r="C1353">
        <f t="shared" si="86"/>
        <v>27330281.659000006</v>
      </c>
      <c r="D1353" s="14" t="s">
        <v>71</v>
      </c>
      <c r="E1353" t="s">
        <v>72</v>
      </c>
      <c r="F1353">
        <f t="shared" si="84"/>
        <v>7219900.0000000009</v>
      </c>
      <c r="G1353">
        <v>31</v>
      </c>
      <c r="H1353">
        <v>232.9</v>
      </c>
      <c r="I1353" s="15">
        <v>43388</v>
      </c>
      <c r="J1353" s="15" t="str">
        <f t="shared" si="87"/>
        <v>2018</v>
      </c>
      <c r="K1353">
        <v>10</v>
      </c>
      <c r="L1353" t="s">
        <v>83</v>
      </c>
      <c r="M1353" t="s">
        <v>87</v>
      </c>
    </row>
    <row r="1354" spans="1:13" ht="14.4" x14ac:dyDescent="0.3">
      <c r="A1354" t="str">
        <f t="shared" si="85"/>
        <v>CNG</v>
      </c>
      <c r="C1354">
        <f t="shared" si="86"/>
        <v>38736100.530000001</v>
      </c>
      <c r="D1354" s="14" t="s">
        <v>71</v>
      </c>
      <c r="E1354" t="s">
        <v>72</v>
      </c>
      <c r="F1354">
        <f t="shared" si="84"/>
        <v>10233000</v>
      </c>
      <c r="G1354">
        <v>30</v>
      </c>
      <c r="H1354">
        <v>341.1</v>
      </c>
      <c r="I1354" s="15">
        <v>43419</v>
      </c>
      <c r="J1354" s="15" t="str">
        <f t="shared" si="87"/>
        <v>2018</v>
      </c>
      <c r="K1354">
        <v>11</v>
      </c>
      <c r="L1354" t="s">
        <v>84</v>
      </c>
      <c r="M1354" t="s">
        <v>87</v>
      </c>
    </row>
    <row r="1355" spans="1:13" ht="14.4" x14ac:dyDescent="0.3">
      <c r="A1355" t="str">
        <f t="shared" si="85"/>
        <v>CNG</v>
      </c>
      <c r="C1355">
        <f t="shared" si="86"/>
        <v>54390663.585000001</v>
      </c>
      <c r="D1355" s="14" t="s">
        <v>71</v>
      </c>
      <c r="E1355" t="s">
        <v>72</v>
      </c>
      <c r="F1355">
        <f t="shared" si="84"/>
        <v>14368500</v>
      </c>
      <c r="G1355">
        <v>31</v>
      </c>
      <c r="H1355">
        <v>463.5</v>
      </c>
      <c r="I1355" s="15">
        <v>43449</v>
      </c>
      <c r="J1355" s="15" t="str">
        <f t="shared" si="87"/>
        <v>2018</v>
      </c>
      <c r="K1355">
        <v>12</v>
      </c>
      <c r="L1355" t="s">
        <v>85</v>
      </c>
      <c r="M1355" t="s">
        <v>87</v>
      </c>
    </row>
    <row r="1356" spans="1:13" ht="14.4" x14ac:dyDescent="0.3">
      <c r="A1356" t="str">
        <f t="shared" si="85"/>
        <v>CNG</v>
      </c>
      <c r="C1356">
        <f t="shared" si="86"/>
        <v>58967224.275000006</v>
      </c>
      <c r="D1356" s="14" t="s">
        <v>71</v>
      </c>
      <c r="E1356" t="s">
        <v>72</v>
      </c>
      <c r="F1356">
        <f t="shared" si="84"/>
        <v>15577500</v>
      </c>
      <c r="G1356">
        <v>31</v>
      </c>
      <c r="H1356">
        <v>502.5</v>
      </c>
      <c r="I1356" s="15">
        <v>43480</v>
      </c>
      <c r="J1356" s="15" t="str">
        <f t="shared" si="87"/>
        <v>2019</v>
      </c>
      <c r="K1356">
        <v>1</v>
      </c>
      <c r="L1356" t="s">
        <v>73</v>
      </c>
      <c r="M1356" t="s">
        <v>87</v>
      </c>
    </row>
    <row r="1357" spans="1:13" ht="14.4" x14ac:dyDescent="0.3">
      <c r="A1357" t="str">
        <f t="shared" si="85"/>
        <v>CNG</v>
      </c>
      <c r="C1357">
        <f t="shared" si="86"/>
        <v>54341831.796000011</v>
      </c>
      <c r="D1357" s="14" t="s">
        <v>71</v>
      </c>
      <c r="E1357" t="s">
        <v>72</v>
      </c>
      <c r="F1357">
        <f t="shared" si="84"/>
        <v>14355600.000000002</v>
      </c>
      <c r="G1357">
        <v>28</v>
      </c>
      <c r="H1357">
        <v>512.70000000000005</v>
      </c>
      <c r="I1357" s="15">
        <v>43511</v>
      </c>
      <c r="J1357" s="15" t="str">
        <f t="shared" si="87"/>
        <v>2019</v>
      </c>
      <c r="K1357">
        <v>2</v>
      </c>
      <c r="L1357" t="s">
        <v>75</v>
      </c>
      <c r="M1357" t="s">
        <v>87</v>
      </c>
    </row>
    <row r="1358" spans="1:13" ht="14.4" x14ac:dyDescent="0.3">
      <c r="A1358" t="str">
        <f t="shared" si="85"/>
        <v>CNG</v>
      </c>
      <c r="C1358">
        <f t="shared" si="86"/>
        <v>41341598.23300001</v>
      </c>
      <c r="D1358" s="14" t="s">
        <v>71</v>
      </c>
      <c r="E1358" t="s">
        <v>72</v>
      </c>
      <c r="F1358">
        <f t="shared" si="84"/>
        <v>10921300.000000002</v>
      </c>
      <c r="G1358">
        <v>31</v>
      </c>
      <c r="H1358">
        <v>352.3</v>
      </c>
      <c r="I1358" s="15">
        <v>43539</v>
      </c>
      <c r="J1358" s="15" t="str">
        <f t="shared" si="87"/>
        <v>2019</v>
      </c>
      <c r="K1358">
        <v>3</v>
      </c>
      <c r="L1358" t="s">
        <v>76</v>
      </c>
      <c r="M1358" t="s">
        <v>87</v>
      </c>
    </row>
    <row r="1359" spans="1:13" ht="14.4" x14ac:dyDescent="0.3">
      <c r="A1359" t="str">
        <f t="shared" si="85"/>
        <v>CNG</v>
      </c>
      <c r="C1359">
        <f t="shared" si="86"/>
        <v>28311081.390000001</v>
      </c>
      <c r="D1359" s="14" t="s">
        <v>71</v>
      </c>
      <c r="E1359" t="s">
        <v>72</v>
      </c>
      <c r="F1359">
        <f t="shared" si="84"/>
        <v>7479000</v>
      </c>
      <c r="G1359">
        <v>30</v>
      </c>
      <c r="H1359">
        <v>249.3</v>
      </c>
      <c r="I1359" s="15">
        <v>43570</v>
      </c>
      <c r="J1359" s="15" t="str">
        <f t="shared" si="87"/>
        <v>2019</v>
      </c>
      <c r="K1359">
        <v>4</v>
      </c>
      <c r="L1359" t="s">
        <v>77</v>
      </c>
      <c r="M1359" t="s">
        <v>87</v>
      </c>
    </row>
    <row r="1360" spans="1:13" ht="14.4" x14ac:dyDescent="0.3">
      <c r="A1360" t="str">
        <f t="shared" si="85"/>
        <v>CNG</v>
      </c>
      <c r="C1360">
        <f t="shared" si="86"/>
        <v>18341447.073000003</v>
      </c>
      <c r="D1360" s="14" t="s">
        <v>71</v>
      </c>
      <c r="E1360" t="s">
        <v>72</v>
      </c>
      <c r="F1360">
        <f t="shared" si="84"/>
        <v>4845300</v>
      </c>
      <c r="G1360">
        <v>31</v>
      </c>
      <c r="H1360">
        <v>156.30000000000001</v>
      </c>
      <c r="I1360" s="15">
        <v>43600</v>
      </c>
      <c r="J1360" s="15" t="str">
        <f t="shared" si="87"/>
        <v>2019</v>
      </c>
      <c r="K1360">
        <v>5</v>
      </c>
      <c r="L1360" t="s">
        <v>78</v>
      </c>
      <c r="M1360" t="s">
        <v>87</v>
      </c>
    </row>
    <row r="1361" spans="1:13" ht="14.4" x14ac:dyDescent="0.3">
      <c r="A1361" t="str">
        <f t="shared" si="85"/>
        <v>CNG</v>
      </c>
      <c r="C1361">
        <f t="shared" si="86"/>
        <v>20225445.630000003</v>
      </c>
      <c r="D1361" s="14" t="s">
        <v>71</v>
      </c>
      <c r="E1361" t="s">
        <v>72</v>
      </c>
      <c r="F1361">
        <f t="shared" si="84"/>
        <v>5343000</v>
      </c>
      <c r="G1361">
        <v>30</v>
      </c>
      <c r="H1361">
        <v>178.1</v>
      </c>
      <c r="I1361" s="15">
        <v>43631</v>
      </c>
      <c r="J1361" s="15" t="str">
        <f t="shared" si="87"/>
        <v>2019</v>
      </c>
      <c r="K1361">
        <v>6</v>
      </c>
      <c r="L1361" t="s">
        <v>79</v>
      </c>
      <c r="M1361" t="s">
        <v>87</v>
      </c>
    </row>
    <row r="1362" spans="1:13" ht="14.4" x14ac:dyDescent="0.3">
      <c r="A1362" t="str">
        <f t="shared" si="85"/>
        <v>CNG</v>
      </c>
      <c r="C1362">
        <f t="shared" si="86"/>
        <v>19796558.677000001</v>
      </c>
      <c r="D1362" s="14" t="s">
        <v>71</v>
      </c>
      <c r="E1362" t="s">
        <v>72</v>
      </c>
      <c r="F1362">
        <f t="shared" si="84"/>
        <v>5229700</v>
      </c>
      <c r="G1362">
        <v>31</v>
      </c>
      <c r="H1362">
        <v>168.7</v>
      </c>
      <c r="I1362" s="15">
        <v>43661</v>
      </c>
      <c r="J1362" s="15" t="str">
        <f t="shared" si="87"/>
        <v>2019</v>
      </c>
      <c r="K1362">
        <v>7</v>
      </c>
      <c r="L1362" t="s">
        <v>80</v>
      </c>
      <c r="M1362" t="s">
        <v>87</v>
      </c>
    </row>
    <row r="1363" spans="1:13" ht="14.4" x14ac:dyDescent="0.3">
      <c r="A1363" t="str">
        <f t="shared" si="85"/>
        <v>CNG</v>
      </c>
      <c r="C1363">
        <f t="shared" si="86"/>
        <v>21333813.677999999</v>
      </c>
      <c r="D1363" s="14" t="s">
        <v>71</v>
      </c>
      <c r="E1363" t="s">
        <v>72</v>
      </c>
      <c r="F1363">
        <f t="shared" si="84"/>
        <v>5635800</v>
      </c>
      <c r="G1363">
        <v>31</v>
      </c>
      <c r="H1363">
        <v>181.8</v>
      </c>
      <c r="I1363" s="15">
        <v>43692</v>
      </c>
      <c r="J1363" s="15" t="str">
        <f t="shared" si="87"/>
        <v>2019</v>
      </c>
      <c r="K1363">
        <v>8</v>
      </c>
      <c r="L1363" t="s">
        <v>81</v>
      </c>
      <c r="M1363" t="s">
        <v>87</v>
      </c>
    </row>
    <row r="1364" spans="1:13" ht="14.4" x14ac:dyDescent="0.3">
      <c r="A1364" t="str">
        <f t="shared" si="85"/>
        <v>CNG</v>
      </c>
      <c r="C1364">
        <f t="shared" si="86"/>
        <v>27879544.650000002</v>
      </c>
      <c r="D1364" s="14" t="s">
        <v>71</v>
      </c>
      <c r="E1364" t="s">
        <v>72</v>
      </c>
      <c r="F1364">
        <f t="shared" si="84"/>
        <v>7365000</v>
      </c>
      <c r="G1364">
        <v>30</v>
      </c>
      <c r="H1364">
        <v>245.5</v>
      </c>
      <c r="I1364" s="15">
        <v>43723</v>
      </c>
      <c r="J1364" s="15" t="str">
        <f t="shared" si="87"/>
        <v>2019</v>
      </c>
      <c r="K1364">
        <v>9</v>
      </c>
      <c r="L1364" t="s">
        <v>82</v>
      </c>
      <c r="M1364" t="s">
        <v>87</v>
      </c>
    </row>
    <row r="1365" spans="1:13" ht="14.4" x14ac:dyDescent="0.3">
      <c r="A1365" t="str">
        <f t="shared" si="85"/>
        <v>CNG</v>
      </c>
      <c r="C1365">
        <f t="shared" si="86"/>
        <v>32575724.296</v>
      </c>
      <c r="D1365" s="14" t="s">
        <v>71</v>
      </c>
      <c r="E1365" t="s">
        <v>72</v>
      </c>
      <c r="F1365">
        <f t="shared" si="84"/>
        <v>8605600</v>
      </c>
      <c r="G1365">
        <v>31</v>
      </c>
      <c r="H1365">
        <v>277.60000000000002</v>
      </c>
      <c r="I1365" s="15">
        <v>43753</v>
      </c>
      <c r="J1365" s="15" t="str">
        <f t="shared" si="87"/>
        <v>2019</v>
      </c>
      <c r="K1365">
        <v>10</v>
      </c>
      <c r="L1365" t="s">
        <v>83</v>
      </c>
      <c r="M1365" t="s">
        <v>87</v>
      </c>
    </row>
    <row r="1366" spans="1:13" ht="14.4" x14ac:dyDescent="0.3">
      <c r="A1366" t="str">
        <f t="shared" si="85"/>
        <v>CNG</v>
      </c>
      <c r="C1366">
        <f t="shared" si="86"/>
        <v>41915844.93</v>
      </c>
      <c r="D1366" s="14" t="s">
        <v>71</v>
      </c>
      <c r="E1366" t="s">
        <v>72</v>
      </c>
      <c r="F1366">
        <f t="shared" si="84"/>
        <v>11073000</v>
      </c>
      <c r="G1366">
        <v>30</v>
      </c>
      <c r="H1366">
        <v>369.1</v>
      </c>
      <c r="I1366" s="15">
        <v>43784</v>
      </c>
      <c r="J1366" s="15" t="str">
        <f t="shared" si="87"/>
        <v>2019</v>
      </c>
      <c r="K1366">
        <v>11</v>
      </c>
      <c r="L1366" t="s">
        <v>84</v>
      </c>
      <c r="M1366" t="s">
        <v>87</v>
      </c>
    </row>
    <row r="1367" spans="1:13" ht="14.4" x14ac:dyDescent="0.3">
      <c r="A1367" t="str">
        <f t="shared" si="85"/>
        <v>CNG</v>
      </c>
      <c r="C1367">
        <f t="shared" si="86"/>
        <v>59612636.68</v>
      </c>
      <c r="D1367" s="14" t="s">
        <v>71</v>
      </c>
      <c r="E1367" t="s">
        <v>72</v>
      </c>
      <c r="F1367">
        <f t="shared" si="84"/>
        <v>15748000</v>
      </c>
      <c r="G1367">
        <v>31</v>
      </c>
      <c r="H1367">
        <v>508</v>
      </c>
      <c r="I1367" s="15">
        <v>43814</v>
      </c>
      <c r="J1367" s="15" t="str">
        <f t="shared" si="87"/>
        <v>2019</v>
      </c>
      <c r="K1367">
        <v>12</v>
      </c>
      <c r="L1367" t="s">
        <v>85</v>
      </c>
      <c r="M1367" t="s">
        <v>87</v>
      </c>
    </row>
    <row r="1368" spans="1:13" ht="14.4" hidden="1" x14ac:dyDescent="0.3">
      <c r="A1368" t="str">
        <f t="shared" si="85"/>
        <v>CNG</v>
      </c>
      <c r="C1368">
        <f t="shared" si="86"/>
        <v>68085141.342000008</v>
      </c>
      <c r="D1368" s="14" t="s">
        <v>71</v>
      </c>
      <c r="E1368" t="s">
        <v>72</v>
      </c>
      <c r="F1368">
        <f t="shared" si="84"/>
        <v>17986200</v>
      </c>
      <c r="G1368">
        <v>31</v>
      </c>
      <c r="H1368">
        <v>580.20000000000005</v>
      </c>
      <c r="I1368" s="15">
        <v>43845</v>
      </c>
      <c r="J1368" s="15" t="str">
        <f t="shared" si="87"/>
        <v>2020</v>
      </c>
      <c r="K1368">
        <v>1</v>
      </c>
      <c r="L1368" t="s">
        <v>73</v>
      </c>
      <c r="M1368" t="s">
        <v>87</v>
      </c>
    </row>
    <row r="1369" spans="1:13" ht="14.4" hidden="1" x14ac:dyDescent="0.3">
      <c r="A1369" t="str">
        <f t="shared" si="85"/>
        <v>CNG</v>
      </c>
      <c r="C1369">
        <f t="shared" si="86"/>
        <v>52769751.023000002</v>
      </c>
      <c r="D1369" s="14" t="s">
        <v>71</v>
      </c>
      <c r="E1369" t="s">
        <v>72</v>
      </c>
      <c r="F1369">
        <f t="shared" si="84"/>
        <v>13940300</v>
      </c>
      <c r="G1369">
        <v>29</v>
      </c>
      <c r="H1369">
        <v>480.7</v>
      </c>
      <c r="I1369" s="15">
        <v>43876</v>
      </c>
      <c r="J1369" s="15" t="str">
        <f t="shared" si="87"/>
        <v>2020</v>
      </c>
      <c r="K1369">
        <v>2</v>
      </c>
      <c r="L1369" t="s">
        <v>75</v>
      </c>
      <c r="M1369" t="s">
        <v>87</v>
      </c>
    </row>
    <row r="1370" spans="1:13" ht="14.4" hidden="1" x14ac:dyDescent="0.3">
      <c r="A1370" t="str">
        <f t="shared" si="85"/>
        <v>CNG</v>
      </c>
      <c r="C1370">
        <f t="shared" si="86"/>
        <v>43653348.120000005</v>
      </c>
      <c r="D1370" s="14" t="s">
        <v>71</v>
      </c>
      <c r="E1370" t="s">
        <v>72</v>
      </c>
      <c r="F1370">
        <f t="shared" si="84"/>
        <v>11532000</v>
      </c>
      <c r="G1370">
        <v>31</v>
      </c>
      <c r="H1370">
        <v>372</v>
      </c>
      <c r="I1370" s="15">
        <v>43905</v>
      </c>
      <c r="J1370" s="15" t="str">
        <f t="shared" si="87"/>
        <v>2020</v>
      </c>
      <c r="K1370">
        <v>3</v>
      </c>
      <c r="L1370" t="s">
        <v>76</v>
      </c>
      <c r="M1370" t="s">
        <v>87</v>
      </c>
    </row>
    <row r="1371" spans="1:13" ht="14.4" hidden="1" x14ac:dyDescent="0.3">
      <c r="A1371" t="str">
        <f t="shared" si="85"/>
        <v>CNG</v>
      </c>
      <c r="C1371">
        <f t="shared" si="86"/>
        <v>23484683.640000001</v>
      </c>
      <c r="D1371" s="14" t="s">
        <v>71</v>
      </c>
      <c r="E1371" t="s">
        <v>72</v>
      </c>
      <c r="F1371">
        <f t="shared" si="84"/>
        <v>6204000</v>
      </c>
      <c r="G1371">
        <v>30</v>
      </c>
      <c r="H1371">
        <v>206.8</v>
      </c>
      <c r="I1371" s="15">
        <v>43936</v>
      </c>
      <c r="J1371" s="15" t="str">
        <f t="shared" si="87"/>
        <v>2020</v>
      </c>
      <c r="K1371">
        <v>4</v>
      </c>
      <c r="L1371" t="s">
        <v>77</v>
      </c>
      <c r="M1371" t="s">
        <v>87</v>
      </c>
    </row>
    <row r="1372" spans="1:13" ht="14.4" hidden="1" x14ac:dyDescent="0.3">
      <c r="A1372" t="str">
        <f t="shared" si="85"/>
        <v>CNG</v>
      </c>
      <c r="C1372">
        <f t="shared" si="86"/>
        <v>20840953.295999996</v>
      </c>
      <c r="D1372" s="14" t="s">
        <v>71</v>
      </c>
      <c r="E1372" t="s">
        <v>72</v>
      </c>
      <c r="F1372">
        <f t="shared" si="84"/>
        <v>5505599.9999999991</v>
      </c>
      <c r="G1372">
        <v>31</v>
      </c>
      <c r="H1372">
        <v>177.6</v>
      </c>
      <c r="I1372" s="15">
        <v>43966</v>
      </c>
      <c r="J1372" s="15" t="str">
        <f t="shared" si="87"/>
        <v>2020</v>
      </c>
      <c r="K1372">
        <v>5</v>
      </c>
      <c r="L1372" t="s">
        <v>78</v>
      </c>
      <c r="M1372" t="s">
        <v>87</v>
      </c>
    </row>
    <row r="1373" spans="1:13" ht="14.4" hidden="1" x14ac:dyDescent="0.3">
      <c r="A1373" t="str">
        <f t="shared" si="85"/>
        <v>CNG</v>
      </c>
      <c r="C1373">
        <f t="shared" si="86"/>
        <v>17886062.25</v>
      </c>
      <c r="D1373" s="14" t="s">
        <v>71</v>
      </c>
      <c r="E1373" t="s">
        <v>72</v>
      </c>
      <c r="F1373">
        <f t="shared" si="84"/>
        <v>4725000</v>
      </c>
      <c r="G1373">
        <v>30</v>
      </c>
      <c r="H1373">
        <v>157.5</v>
      </c>
      <c r="I1373" s="15">
        <v>43997</v>
      </c>
      <c r="J1373" s="15" t="str">
        <f t="shared" si="87"/>
        <v>2020</v>
      </c>
      <c r="K1373">
        <v>6</v>
      </c>
      <c r="L1373" t="s">
        <v>79</v>
      </c>
      <c r="M1373" t="s">
        <v>87</v>
      </c>
    </row>
    <row r="1374" spans="1:13" ht="14.4" hidden="1" x14ac:dyDescent="0.3">
      <c r="A1374" t="str">
        <f t="shared" si="85"/>
        <v>CNG</v>
      </c>
      <c r="C1374">
        <f t="shared" si="86"/>
        <v>15830206.079000002</v>
      </c>
      <c r="D1374" s="14" t="s">
        <v>71</v>
      </c>
      <c r="E1374" t="s">
        <v>72</v>
      </c>
      <c r="F1374">
        <f t="shared" si="84"/>
        <v>4181900.0000000005</v>
      </c>
      <c r="G1374">
        <v>31</v>
      </c>
      <c r="H1374">
        <v>134.9</v>
      </c>
      <c r="I1374" s="15">
        <v>44027</v>
      </c>
      <c r="J1374" s="15" t="str">
        <f t="shared" si="87"/>
        <v>2020</v>
      </c>
      <c r="K1374">
        <v>7</v>
      </c>
      <c r="L1374" t="s">
        <v>80</v>
      </c>
      <c r="M1374" t="s">
        <v>87</v>
      </c>
    </row>
    <row r="1375" spans="1:13" ht="14.4" hidden="1" x14ac:dyDescent="0.3">
      <c r="A1375" t="str">
        <f t="shared" si="85"/>
        <v>CNG</v>
      </c>
      <c r="C1375">
        <f t="shared" si="86"/>
        <v>14844485.315000001</v>
      </c>
      <c r="D1375" s="14" t="s">
        <v>71</v>
      </c>
      <c r="E1375" t="s">
        <v>72</v>
      </c>
      <c r="F1375">
        <f t="shared" si="84"/>
        <v>3921500</v>
      </c>
      <c r="G1375">
        <v>31</v>
      </c>
      <c r="H1375">
        <v>126.5</v>
      </c>
      <c r="I1375" s="15">
        <v>44058</v>
      </c>
      <c r="J1375" s="15" t="str">
        <f t="shared" si="87"/>
        <v>2020</v>
      </c>
      <c r="K1375">
        <v>8</v>
      </c>
      <c r="L1375" t="s">
        <v>81</v>
      </c>
      <c r="M1375" t="s">
        <v>87</v>
      </c>
    </row>
    <row r="1376" spans="1:13" ht="14.4" hidden="1" x14ac:dyDescent="0.3">
      <c r="A1376" t="str">
        <f t="shared" si="85"/>
        <v>CNG</v>
      </c>
      <c r="C1376">
        <f t="shared" si="86"/>
        <v>20009677.260000002</v>
      </c>
      <c r="D1376" s="14" t="s">
        <v>71</v>
      </c>
      <c r="E1376" t="s">
        <v>72</v>
      </c>
      <c r="F1376">
        <f t="shared" si="84"/>
        <v>5286000</v>
      </c>
      <c r="G1376">
        <v>30</v>
      </c>
      <c r="H1376">
        <v>176.2</v>
      </c>
      <c r="I1376" s="15">
        <v>44089</v>
      </c>
      <c r="J1376" s="15" t="str">
        <f t="shared" si="87"/>
        <v>2020</v>
      </c>
      <c r="K1376">
        <v>9</v>
      </c>
      <c r="L1376" t="s">
        <v>82</v>
      </c>
      <c r="M1376" t="s">
        <v>87</v>
      </c>
    </row>
    <row r="1377" spans="1:13" ht="14.4" hidden="1" x14ac:dyDescent="0.3">
      <c r="A1377" t="str">
        <f t="shared" si="85"/>
        <v>CNG</v>
      </c>
      <c r="C1377">
        <f t="shared" si="86"/>
        <v>22659842.800999999</v>
      </c>
      <c r="D1377" s="14" t="s">
        <v>71</v>
      </c>
      <c r="E1377" t="s">
        <v>72</v>
      </c>
      <c r="F1377">
        <f t="shared" si="84"/>
        <v>5986099.9999999991</v>
      </c>
      <c r="G1377">
        <v>31</v>
      </c>
      <c r="H1377">
        <v>193.1</v>
      </c>
      <c r="I1377" s="15">
        <v>44119</v>
      </c>
      <c r="J1377" s="15" t="str">
        <f t="shared" si="87"/>
        <v>2020</v>
      </c>
      <c r="K1377">
        <v>10</v>
      </c>
      <c r="L1377" t="s">
        <v>83</v>
      </c>
      <c r="M1377" t="s">
        <v>87</v>
      </c>
    </row>
    <row r="1378" spans="1:13" ht="14.4" hidden="1" x14ac:dyDescent="0.3">
      <c r="A1378" t="str">
        <f t="shared" si="85"/>
        <v>CNG</v>
      </c>
      <c r="C1378">
        <f t="shared" si="86"/>
        <v>27039183.630000003</v>
      </c>
      <c r="D1378" s="14" t="s">
        <v>71</v>
      </c>
      <c r="E1378" t="s">
        <v>72</v>
      </c>
      <c r="F1378">
        <f t="shared" si="84"/>
        <v>7143000</v>
      </c>
      <c r="G1378">
        <v>30</v>
      </c>
      <c r="H1378">
        <v>238.1</v>
      </c>
      <c r="I1378" s="15">
        <v>44150</v>
      </c>
      <c r="J1378" s="15" t="str">
        <f t="shared" si="87"/>
        <v>2020</v>
      </c>
      <c r="K1378">
        <v>11</v>
      </c>
      <c r="L1378" t="s">
        <v>84</v>
      </c>
      <c r="M1378" t="s">
        <v>87</v>
      </c>
    </row>
    <row r="1379" spans="1:13" ht="14.4" hidden="1" x14ac:dyDescent="0.3">
      <c r="A1379" t="str">
        <f t="shared" si="85"/>
        <v>CNG</v>
      </c>
      <c r="C1379">
        <f t="shared" si="86"/>
        <v>36190033.763999999</v>
      </c>
      <c r="D1379" s="14" t="s">
        <v>71</v>
      </c>
      <c r="E1379" t="s">
        <v>72</v>
      </c>
      <c r="F1379">
        <f t="shared" si="84"/>
        <v>9560400</v>
      </c>
      <c r="G1379">
        <v>31</v>
      </c>
      <c r="H1379">
        <v>308.39999999999998</v>
      </c>
      <c r="I1379" s="15">
        <v>44180</v>
      </c>
      <c r="J1379" s="15" t="str">
        <f t="shared" si="87"/>
        <v>2020</v>
      </c>
      <c r="K1379">
        <v>12</v>
      </c>
      <c r="L1379" t="s">
        <v>85</v>
      </c>
      <c r="M1379" t="s">
        <v>87</v>
      </c>
    </row>
    <row r="1380" spans="1:13" ht="14.4" hidden="1" x14ac:dyDescent="0.3">
      <c r="A1380" t="str">
        <f t="shared" si="85"/>
        <v>CNG</v>
      </c>
      <c r="C1380">
        <f t="shared" si="86"/>
        <v>52161057.094999999</v>
      </c>
      <c r="D1380" s="14" t="s">
        <v>71</v>
      </c>
      <c r="E1380" t="s">
        <v>72</v>
      </c>
      <c r="F1380">
        <f t="shared" si="84"/>
        <v>13779500</v>
      </c>
      <c r="G1380">
        <v>31</v>
      </c>
      <c r="H1380">
        <v>444.5</v>
      </c>
      <c r="I1380" s="15">
        <v>44211</v>
      </c>
      <c r="J1380" s="15" t="str">
        <f t="shared" si="87"/>
        <v>2021</v>
      </c>
      <c r="K1380">
        <v>1</v>
      </c>
      <c r="L1380" t="s">
        <v>73</v>
      </c>
      <c r="M1380" t="s">
        <v>87</v>
      </c>
    </row>
    <row r="1381" spans="1:13" ht="14.4" hidden="1" x14ac:dyDescent="0.3">
      <c r="A1381" t="str">
        <f t="shared" si="85"/>
        <v>CNG</v>
      </c>
      <c r="C1381">
        <f t="shared" si="86"/>
        <v>52063014.976000004</v>
      </c>
      <c r="D1381" s="14" t="s">
        <v>71</v>
      </c>
      <c r="E1381" t="s">
        <v>72</v>
      </c>
      <c r="F1381">
        <f t="shared" si="84"/>
        <v>13753600</v>
      </c>
      <c r="G1381">
        <v>28</v>
      </c>
      <c r="H1381">
        <v>491.2</v>
      </c>
      <c r="I1381" s="15">
        <v>44242</v>
      </c>
      <c r="J1381" s="15" t="str">
        <f t="shared" si="87"/>
        <v>2021</v>
      </c>
      <c r="K1381">
        <v>2</v>
      </c>
      <c r="L1381" t="s">
        <v>75</v>
      </c>
      <c r="M1381" t="s">
        <v>87</v>
      </c>
    </row>
    <row r="1382" spans="1:13" ht="14.4" hidden="1" x14ac:dyDescent="0.3">
      <c r="A1382" t="str">
        <f t="shared" si="85"/>
        <v>CNG</v>
      </c>
      <c r="C1382">
        <f t="shared" si="86"/>
        <v>39921690.941999994</v>
      </c>
      <c r="D1382" s="14" t="s">
        <v>71</v>
      </c>
      <c r="E1382" t="s">
        <v>72</v>
      </c>
      <c r="F1382">
        <f t="shared" si="84"/>
        <v>10546199.999999998</v>
      </c>
      <c r="G1382">
        <v>31</v>
      </c>
      <c r="H1382">
        <v>340.2</v>
      </c>
      <c r="I1382" s="15">
        <v>44270</v>
      </c>
      <c r="J1382" s="15" t="str">
        <f t="shared" si="87"/>
        <v>2021</v>
      </c>
      <c r="K1382">
        <v>3</v>
      </c>
      <c r="L1382" t="s">
        <v>76</v>
      </c>
      <c r="M1382" t="s">
        <v>87</v>
      </c>
    </row>
    <row r="1383" spans="1:13" ht="14.4" hidden="1" x14ac:dyDescent="0.3">
      <c r="A1383" t="str">
        <f t="shared" si="85"/>
        <v>CNG</v>
      </c>
      <c r="C1383">
        <f t="shared" si="86"/>
        <v>27436651.68</v>
      </c>
      <c r="D1383" s="14" t="s">
        <v>71</v>
      </c>
      <c r="E1383" t="s">
        <v>72</v>
      </c>
      <c r="F1383">
        <f t="shared" si="84"/>
        <v>7248000</v>
      </c>
      <c r="G1383">
        <v>30</v>
      </c>
      <c r="H1383">
        <v>241.6</v>
      </c>
      <c r="I1383" s="15">
        <v>44301</v>
      </c>
      <c r="J1383" s="15" t="str">
        <f t="shared" si="87"/>
        <v>2021</v>
      </c>
      <c r="K1383">
        <v>4</v>
      </c>
      <c r="L1383" t="s">
        <v>77</v>
      </c>
      <c r="M1383" t="s">
        <v>87</v>
      </c>
    </row>
    <row r="1384" spans="1:13" ht="14.4" hidden="1" x14ac:dyDescent="0.3">
      <c r="A1384" t="str">
        <f t="shared" si="85"/>
        <v>CNG</v>
      </c>
      <c r="C1384">
        <f t="shared" si="86"/>
        <v>17660830.355</v>
      </c>
      <c r="D1384" s="14" t="s">
        <v>71</v>
      </c>
      <c r="E1384" t="s">
        <v>72</v>
      </c>
      <c r="F1384">
        <f t="shared" si="84"/>
        <v>4665500</v>
      </c>
      <c r="G1384">
        <v>31</v>
      </c>
      <c r="H1384">
        <v>150.5</v>
      </c>
      <c r="I1384" s="15">
        <v>44331</v>
      </c>
      <c r="J1384" s="15" t="str">
        <f t="shared" si="87"/>
        <v>2021</v>
      </c>
      <c r="K1384">
        <v>5</v>
      </c>
      <c r="L1384" t="s">
        <v>78</v>
      </c>
      <c r="M1384" t="s">
        <v>87</v>
      </c>
    </row>
  </sheetData>
  <autoFilter ref="A1:K1384" xr:uid="{00000000-0009-0000-0000-000005000000}">
    <filterColumn colId="9">
      <filters>
        <filter val="2018"/>
        <filter val="2019"/>
      </filters>
    </filterColumn>
  </autoFilter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73"/>
  <sheetViews>
    <sheetView tabSelected="1" zoomScale="140" zoomScaleNormal="140" workbookViewId="0">
      <selection activeCell="F2" sqref="F2"/>
    </sheetView>
  </sheetViews>
  <sheetFormatPr defaultColWidth="8.77734375" defaultRowHeight="13.2" x14ac:dyDescent="0.25"/>
  <cols>
    <col min="1" max="1" width="4.88671875" customWidth="1"/>
    <col min="2" max="2" width="11.5546875" customWidth="1"/>
    <col min="3" max="3" width="14.5546875" customWidth="1"/>
    <col min="4" max="4" width="4" customWidth="1"/>
    <col min="5" max="5" width="10.88671875" customWidth="1"/>
    <col min="6" max="7" width="12" customWidth="1"/>
    <col min="8" max="8" width="10.109375" customWidth="1"/>
    <col min="9" max="9" width="9.109375" bestFit="1" customWidth="1"/>
    <col min="10" max="10" width="6.77734375" customWidth="1"/>
    <col min="11" max="11" width="4.88671875" customWidth="1"/>
    <col min="12" max="12" width="10.109375" customWidth="1"/>
    <col min="13" max="13" width="11.109375" customWidth="1"/>
    <col min="14" max="14" width="25.109375" customWidth="1"/>
    <col min="15" max="15" width="23" customWidth="1"/>
    <col min="16" max="16" width="21.109375" customWidth="1"/>
    <col min="17" max="17" width="20.44140625" customWidth="1"/>
  </cols>
  <sheetData>
    <row r="1" spans="1:18" ht="14.4" x14ac:dyDescent="0.3">
      <c r="A1" s="14" t="s">
        <v>3</v>
      </c>
      <c r="B1" s="8" t="s">
        <v>61</v>
      </c>
      <c r="C1" s="8" t="s">
        <v>62</v>
      </c>
      <c r="D1" s="14" t="s">
        <v>63</v>
      </c>
      <c r="E1" s="14" t="s">
        <v>64</v>
      </c>
      <c r="F1" s="14" t="s">
        <v>88</v>
      </c>
      <c r="G1" s="14" t="s">
        <v>89</v>
      </c>
      <c r="H1" s="14" t="s">
        <v>67</v>
      </c>
      <c r="I1" s="14" t="s">
        <v>59</v>
      </c>
      <c r="J1" s="14" t="s">
        <v>68</v>
      </c>
      <c r="K1" s="1" t="s">
        <v>69</v>
      </c>
      <c r="L1" s="14" t="s">
        <v>70</v>
      </c>
      <c r="M1" s="14" t="s">
        <v>90</v>
      </c>
      <c r="N1" s="14" t="s">
        <v>91</v>
      </c>
      <c r="O1" s="14" t="s">
        <v>92</v>
      </c>
      <c r="P1" s="14" t="s">
        <v>93</v>
      </c>
      <c r="Q1" t="s">
        <v>94</v>
      </c>
      <c r="R1" t="s">
        <v>95</v>
      </c>
    </row>
    <row r="2" spans="1:18" ht="14.4" x14ac:dyDescent="0.3">
      <c r="A2" t="str">
        <f t="shared" ref="A2:A33" si="0">IF(L2="GASOLINE","G",IF(L2="PROPANE","CNG",IF(L2="DIESEL","D", "OUTRO")))</f>
        <v>G</v>
      </c>
      <c r="B2">
        <v>0.75424999999999998</v>
      </c>
      <c r="C2" s="5">
        <f>3.78541*F2</f>
        <v>53861155.513167001</v>
      </c>
      <c r="D2" s="14" t="s">
        <v>71</v>
      </c>
      <c r="E2" t="s">
        <v>164</v>
      </c>
      <c r="F2">
        <f>IF(A2="G", G2*6/100,G2*7/100)</f>
        <v>14228618.699999999</v>
      </c>
      <c r="G2" s="18">
        <v>237143645</v>
      </c>
      <c r="H2" s="15">
        <v>43282</v>
      </c>
      <c r="I2" s="15" t="str">
        <f t="shared" ref="I2:I21" si="1">TEXT(H2,"aaaa")</f>
        <v>2018</v>
      </c>
      <c r="J2" t="str">
        <f t="shared" ref="J2:J33" si="2">TEXT(H2,"m")</f>
        <v>7</v>
      </c>
      <c r="K2" t="s">
        <v>80</v>
      </c>
      <c r="L2" t="s">
        <v>74</v>
      </c>
      <c r="M2" s="18">
        <v>43574976</v>
      </c>
      <c r="N2">
        <f>fuelold!H428</f>
        <v>5423.5</v>
      </c>
      <c r="O2">
        <f>fuelold!F889</f>
        <v>1649200</v>
      </c>
      <c r="P2">
        <f>fuelold!H1350</f>
        <v>142.80000000000001</v>
      </c>
      <c r="Q2" s="1">
        <f t="shared" ref="Q2:Q25" si="3">P2/(P2+O2)</f>
        <v>8.6579939597759785E-5</v>
      </c>
    </row>
    <row r="3" spans="1:18" ht="14.4" x14ac:dyDescent="0.3">
      <c r="A3" t="str">
        <f t="shared" si="0"/>
        <v>G</v>
      </c>
      <c r="B3">
        <v>0.75424999999999998</v>
      </c>
      <c r="C3" s="5">
        <f t="shared" ref="C3:C66" si="4">3.78541*F3</f>
        <v>53689618.296269402</v>
      </c>
      <c r="D3" s="14" t="s">
        <v>71</v>
      </c>
      <c r="E3" t="s">
        <v>164</v>
      </c>
      <c r="F3">
        <f t="shared" ref="F3:F66" si="5">IF(A3="G", G3*6/100,G3*7/100)</f>
        <v>14183303.34</v>
      </c>
      <c r="G3" s="18">
        <v>236388389</v>
      </c>
      <c r="H3" s="15">
        <v>43313</v>
      </c>
      <c r="I3" s="15" t="str">
        <f t="shared" si="1"/>
        <v>2018</v>
      </c>
      <c r="J3" t="str">
        <f t="shared" si="2"/>
        <v>8</v>
      </c>
      <c r="K3" t="s">
        <v>81</v>
      </c>
      <c r="L3" t="s">
        <v>74</v>
      </c>
      <c r="M3" s="18">
        <v>45873842</v>
      </c>
      <c r="N3">
        <f>fuelold!H429</f>
        <v>5589.5</v>
      </c>
      <c r="O3">
        <f>fuelold!F890</f>
        <v>2791100</v>
      </c>
      <c r="P3">
        <f>fuelold!H1351</f>
        <v>146.4</v>
      </c>
      <c r="Q3" s="1">
        <f t="shared" si="3"/>
        <v>5.2449686992878884E-5</v>
      </c>
    </row>
    <row r="4" spans="1:18" ht="14.4" x14ac:dyDescent="0.3">
      <c r="A4" t="str">
        <f t="shared" si="0"/>
        <v>G</v>
      </c>
      <c r="B4">
        <v>0.75424999999999998</v>
      </c>
      <c r="C4" s="5">
        <f t="shared" si="4"/>
        <v>50852808.421310998</v>
      </c>
      <c r="D4" s="14" t="s">
        <v>71</v>
      </c>
      <c r="E4" t="s">
        <v>164</v>
      </c>
      <c r="F4">
        <f t="shared" si="5"/>
        <v>13433897.1</v>
      </c>
      <c r="G4" s="18">
        <v>223898285</v>
      </c>
      <c r="H4" s="15">
        <v>43344</v>
      </c>
      <c r="I4" s="15" t="str">
        <f t="shared" si="1"/>
        <v>2018</v>
      </c>
      <c r="J4" t="str">
        <f t="shared" si="2"/>
        <v>9</v>
      </c>
      <c r="K4" t="s">
        <v>96</v>
      </c>
      <c r="L4" t="s">
        <v>74</v>
      </c>
      <c r="M4" s="18">
        <v>42414042</v>
      </c>
      <c r="N4">
        <f>fuelold!H430</f>
        <v>5591.7</v>
      </c>
      <c r="O4">
        <f>fuelold!F891</f>
        <v>3933000</v>
      </c>
      <c r="P4">
        <f>fuelold!H1352</f>
        <v>219</v>
      </c>
      <c r="Q4" s="1">
        <f t="shared" si="3"/>
        <v>5.5679584584534954E-5</v>
      </c>
    </row>
    <row r="5" spans="1:18" ht="14.4" x14ac:dyDescent="0.3">
      <c r="A5" t="str">
        <f t="shared" si="0"/>
        <v>G</v>
      </c>
      <c r="B5">
        <v>0.75424999999999998</v>
      </c>
      <c r="C5" s="5">
        <f t="shared" si="4"/>
        <v>53335493.342185803</v>
      </c>
      <c r="D5" s="14" t="s">
        <v>71</v>
      </c>
      <c r="E5" t="s">
        <v>164</v>
      </c>
      <c r="F5">
        <f t="shared" si="5"/>
        <v>14089753.380000001</v>
      </c>
      <c r="G5" s="18">
        <v>234829223</v>
      </c>
      <c r="H5" s="15">
        <v>43374</v>
      </c>
      <c r="I5" s="15" t="str">
        <f t="shared" si="1"/>
        <v>2018</v>
      </c>
      <c r="J5" t="str">
        <f t="shared" si="2"/>
        <v>10</v>
      </c>
      <c r="K5" t="s">
        <v>97</v>
      </c>
      <c r="L5" t="s">
        <v>74</v>
      </c>
      <c r="M5" s="18">
        <v>47668780</v>
      </c>
      <c r="N5">
        <f>fuelold!H431</f>
        <v>5592.9</v>
      </c>
      <c r="O5">
        <f>fuelold!F892</f>
        <v>7300500</v>
      </c>
      <c r="P5">
        <f>fuelold!H1353</f>
        <v>232.9</v>
      </c>
      <c r="Q5" s="1">
        <f t="shared" si="3"/>
        <v>3.1900906825395573E-5</v>
      </c>
    </row>
    <row r="6" spans="1:18" ht="14.4" x14ac:dyDescent="0.3">
      <c r="A6" t="str">
        <f t="shared" si="0"/>
        <v>G</v>
      </c>
      <c r="B6">
        <v>0.75424999999999998</v>
      </c>
      <c r="C6" s="5">
        <f t="shared" si="4"/>
        <v>52461434.526657604</v>
      </c>
      <c r="D6" s="14" t="s">
        <v>71</v>
      </c>
      <c r="E6" t="s">
        <v>164</v>
      </c>
      <c r="F6">
        <f t="shared" si="5"/>
        <v>13858851.359999999</v>
      </c>
      <c r="G6" s="18">
        <v>230980856</v>
      </c>
      <c r="H6" s="15">
        <v>43405</v>
      </c>
      <c r="I6" s="15" t="str">
        <f t="shared" si="1"/>
        <v>2018</v>
      </c>
      <c r="J6" t="str">
        <f t="shared" si="2"/>
        <v>11</v>
      </c>
      <c r="K6" t="s">
        <v>84</v>
      </c>
      <c r="L6" t="s">
        <v>74</v>
      </c>
      <c r="M6" s="18">
        <v>43187939</v>
      </c>
      <c r="N6">
        <f>fuelold!H432</f>
        <v>5597.9</v>
      </c>
      <c r="O6">
        <f>fuelold!F893</f>
        <v>13146000</v>
      </c>
      <c r="P6">
        <f>fuelold!H1354</f>
        <v>341.1</v>
      </c>
      <c r="Q6" s="1">
        <f t="shared" si="3"/>
        <v>2.5946382906495558E-5</v>
      </c>
    </row>
    <row r="7" spans="1:18" ht="14.4" x14ac:dyDescent="0.3">
      <c r="A7" t="str">
        <f t="shared" si="0"/>
        <v>G</v>
      </c>
      <c r="B7">
        <v>0.75424999999999998</v>
      </c>
      <c r="C7" s="5">
        <f t="shared" si="4"/>
        <v>54376776.959831402</v>
      </c>
      <c r="D7" s="14" t="s">
        <v>71</v>
      </c>
      <c r="E7" t="s">
        <v>164</v>
      </c>
      <c r="F7">
        <f t="shared" si="5"/>
        <v>14364831.539999999</v>
      </c>
      <c r="G7" s="18">
        <v>239413859</v>
      </c>
      <c r="H7" s="15">
        <v>43435</v>
      </c>
      <c r="I7" s="15" t="str">
        <f t="shared" si="1"/>
        <v>2018</v>
      </c>
      <c r="J7" t="str">
        <f t="shared" si="2"/>
        <v>12</v>
      </c>
      <c r="K7" t="s">
        <v>98</v>
      </c>
      <c r="L7" t="s">
        <v>74</v>
      </c>
      <c r="M7" s="18">
        <v>42550155</v>
      </c>
      <c r="N7">
        <f>fuelold!H433</f>
        <v>5510.4</v>
      </c>
      <c r="O7">
        <f>fuelold!F894</f>
        <v>17074800</v>
      </c>
      <c r="P7">
        <f>fuelold!H1355</f>
        <v>463.5</v>
      </c>
      <c r="Q7" s="1">
        <f t="shared" si="3"/>
        <v>2.7144529863331244E-5</v>
      </c>
    </row>
    <row r="8" spans="1:18" ht="14.4" x14ac:dyDescent="0.3">
      <c r="A8" t="str">
        <f t="shared" si="0"/>
        <v>G</v>
      </c>
      <c r="B8">
        <v>0.75424999999999998</v>
      </c>
      <c r="C8" s="5">
        <f t="shared" si="4"/>
        <v>49735369.698160805</v>
      </c>
      <c r="D8" s="14" t="s">
        <v>71</v>
      </c>
      <c r="E8" t="s">
        <v>164</v>
      </c>
      <c r="F8">
        <f t="shared" si="5"/>
        <v>13138700.880000001</v>
      </c>
      <c r="G8" s="18">
        <v>218978348</v>
      </c>
      <c r="H8" s="15">
        <v>43466</v>
      </c>
      <c r="I8" s="15" t="str">
        <f t="shared" si="1"/>
        <v>2019</v>
      </c>
      <c r="J8" t="str">
        <f t="shared" si="2"/>
        <v>1</v>
      </c>
      <c r="K8" t="s">
        <v>99</v>
      </c>
      <c r="L8" t="s">
        <v>74</v>
      </c>
      <c r="M8" s="18">
        <v>43175765</v>
      </c>
      <c r="N8">
        <f>fuelold!H434</f>
        <v>4506.3</v>
      </c>
      <c r="O8">
        <f>fuelold!F895</f>
        <v>20652200</v>
      </c>
      <c r="P8">
        <f>fuelold!H1356</f>
        <v>502.5</v>
      </c>
      <c r="Q8" s="1">
        <f t="shared" si="3"/>
        <v>2.4330956202947289E-5</v>
      </c>
    </row>
    <row r="9" spans="1:18" ht="14.4" x14ac:dyDescent="0.3">
      <c r="A9" t="str">
        <f t="shared" si="0"/>
        <v>G</v>
      </c>
      <c r="B9">
        <v>0.75424999999999998</v>
      </c>
      <c r="C9" s="5">
        <f t="shared" si="4"/>
        <v>46232796.524085</v>
      </c>
      <c r="D9" s="14" t="s">
        <v>71</v>
      </c>
      <c r="E9" t="s">
        <v>164</v>
      </c>
      <c r="F9">
        <f t="shared" si="5"/>
        <v>12213418.5</v>
      </c>
      <c r="G9" s="18">
        <v>203556975</v>
      </c>
      <c r="H9" s="15">
        <v>43497</v>
      </c>
      <c r="I9" s="15" t="str">
        <f t="shared" si="1"/>
        <v>2019</v>
      </c>
      <c r="J9" t="str">
        <f t="shared" si="2"/>
        <v>2</v>
      </c>
      <c r="K9" t="s">
        <v>100</v>
      </c>
      <c r="L9" t="s">
        <v>74</v>
      </c>
      <c r="M9" s="18">
        <v>39162540</v>
      </c>
      <c r="N9">
        <f>fuelold!H435</f>
        <v>4655.3999999999996</v>
      </c>
      <c r="O9">
        <f>fuelold!F896</f>
        <v>18166399.999999996</v>
      </c>
      <c r="P9">
        <f>fuelold!H1357</f>
        <v>512.70000000000005</v>
      </c>
      <c r="Q9" s="1">
        <f t="shared" si="3"/>
        <v>2.822163613963974E-5</v>
      </c>
    </row>
    <row r="10" spans="1:18" ht="14.4" x14ac:dyDescent="0.3">
      <c r="A10" t="str">
        <f t="shared" si="0"/>
        <v>G</v>
      </c>
      <c r="B10">
        <v>0.75424999999999998</v>
      </c>
      <c r="C10" s="5">
        <f t="shared" si="4"/>
        <v>53667492.271986604</v>
      </c>
      <c r="D10" s="14" t="s">
        <v>71</v>
      </c>
      <c r="E10" t="s">
        <v>164</v>
      </c>
      <c r="F10">
        <f t="shared" si="5"/>
        <v>14177458.26</v>
      </c>
      <c r="G10" s="18">
        <v>236290971</v>
      </c>
      <c r="H10" s="15">
        <v>43525</v>
      </c>
      <c r="I10" s="15" t="str">
        <f t="shared" si="1"/>
        <v>2019</v>
      </c>
      <c r="J10" t="str">
        <f t="shared" si="2"/>
        <v>3</v>
      </c>
      <c r="K10" t="s">
        <v>76</v>
      </c>
      <c r="L10" t="s">
        <v>74</v>
      </c>
      <c r="M10" s="18">
        <v>44087593</v>
      </c>
      <c r="N10">
        <f>fuelold!H436</f>
        <v>4822.6000000000004</v>
      </c>
      <c r="O10">
        <f>fuelold!F897</f>
        <v>10419100</v>
      </c>
      <c r="P10">
        <f>fuelold!H1358</f>
        <v>352.3</v>
      </c>
      <c r="Q10" s="1">
        <f t="shared" si="3"/>
        <v>3.381175803261751E-5</v>
      </c>
    </row>
    <row r="11" spans="1:18" ht="14.4" x14ac:dyDescent="0.3">
      <c r="A11" t="str">
        <f t="shared" si="0"/>
        <v>G</v>
      </c>
      <c r="B11">
        <v>0.75424999999999998</v>
      </c>
      <c r="C11" s="5">
        <f t="shared" si="4"/>
        <v>53113683.912075005</v>
      </c>
      <c r="D11" s="14" t="s">
        <v>71</v>
      </c>
      <c r="E11" t="s">
        <v>164</v>
      </c>
      <c r="F11">
        <f t="shared" si="5"/>
        <v>14031157.5</v>
      </c>
      <c r="G11" s="18">
        <v>233852625</v>
      </c>
      <c r="H11" s="15">
        <v>43556</v>
      </c>
      <c r="I11" s="15" t="str">
        <f t="shared" si="1"/>
        <v>2019</v>
      </c>
      <c r="J11" t="str">
        <f t="shared" si="2"/>
        <v>4</v>
      </c>
      <c r="K11" t="s">
        <v>77</v>
      </c>
      <c r="L11" t="s">
        <v>74</v>
      </c>
      <c r="M11" s="18">
        <v>46277318</v>
      </c>
      <c r="N11">
        <f>fuelold!H437</f>
        <v>5163.3</v>
      </c>
      <c r="O11">
        <f>fuelold!F898</f>
        <v>3816000</v>
      </c>
      <c r="P11">
        <f>fuelold!H1359</f>
        <v>249.3</v>
      </c>
      <c r="Q11" s="1">
        <f t="shared" si="3"/>
        <v>6.5325920924505642E-5</v>
      </c>
    </row>
    <row r="12" spans="1:18" ht="14.4" x14ac:dyDescent="0.3">
      <c r="A12" t="str">
        <f t="shared" si="0"/>
        <v>G</v>
      </c>
      <c r="B12">
        <v>0.75424999999999998</v>
      </c>
      <c r="C12" s="5">
        <f t="shared" si="4"/>
        <v>57983691.629396401</v>
      </c>
      <c r="D12" s="14" t="s">
        <v>71</v>
      </c>
      <c r="E12" t="s">
        <v>164</v>
      </c>
      <c r="F12">
        <f t="shared" si="5"/>
        <v>15317678.039999999</v>
      </c>
      <c r="G12" s="18">
        <v>255294634</v>
      </c>
      <c r="H12" s="15">
        <v>43586</v>
      </c>
      <c r="I12" s="15" t="str">
        <f t="shared" si="1"/>
        <v>2019</v>
      </c>
      <c r="J12" t="str">
        <f t="shared" si="2"/>
        <v>5</v>
      </c>
      <c r="K12" t="s">
        <v>101</v>
      </c>
      <c r="L12" t="s">
        <v>74</v>
      </c>
      <c r="M12" s="18">
        <v>47170816</v>
      </c>
      <c r="N12">
        <f>fuelold!H438</f>
        <v>5223</v>
      </c>
      <c r="O12">
        <f>fuelold!F899</f>
        <v>3462700.0000000005</v>
      </c>
      <c r="P12">
        <f>fuelold!H1360</f>
        <v>156.30000000000001</v>
      </c>
      <c r="Q12" s="1">
        <f t="shared" si="3"/>
        <v>4.5136149599970408E-5</v>
      </c>
    </row>
    <row r="13" spans="1:18" ht="14.4" x14ac:dyDescent="0.3">
      <c r="A13" t="str">
        <f t="shared" si="0"/>
        <v>G</v>
      </c>
      <c r="B13">
        <v>0.75424999999999998</v>
      </c>
      <c r="C13" s="5">
        <f t="shared" si="4"/>
        <v>52559117.410248607</v>
      </c>
      <c r="D13" s="14" t="s">
        <v>71</v>
      </c>
      <c r="E13" t="s">
        <v>164</v>
      </c>
      <c r="F13">
        <f t="shared" si="5"/>
        <v>13884656.460000001</v>
      </c>
      <c r="G13" s="18">
        <v>231410941</v>
      </c>
      <c r="H13" s="15">
        <v>43617</v>
      </c>
      <c r="I13" s="15" t="str">
        <f t="shared" si="1"/>
        <v>2019</v>
      </c>
      <c r="J13" t="str">
        <f t="shared" si="2"/>
        <v>6</v>
      </c>
      <c r="K13" t="s">
        <v>79</v>
      </c>
      <c r="L13" t="s">
        <v>74</v>
      </c>
      <c r="M13" s="18">
        <v>44255425</v>
      </c>
      <c r="N13">
        <f>fuelold!H439</f>
        <v>5202.3999999999996</v>
      </c>
      <c r="O13">
        <f>fuelold!F900</f>
        <v>2886000</v>
      </c>
      <c r="P13">
        <f>fuelold!H1361</f>
        <v>178.1</v>
      </c>
      <c r="Q13" s="1">
        <f t="shared" si="3"/>
        <v>6.1707903611353708E-5</v>
      </c>
    </row>
    <row r="14" spans="1:18" ht="14.4" x14ac:dyDescent="0.3">
      <c r="A14" t="str">
        <f t="shared" si="0"/>
        <v>G</v>
      </c>
      <c r="B14">
        <v>1.7542500000000001</v>
      </c>
      <c r="C14" s="5">
        <f t="shared" si="4"/>
        <v>55677642.872689202</v>
      </c>
      <c r="D14" s="14" t="s">
        <v>71</v>
      </c>
      <c r="E14" t="s">
        <v>164</v>
      </c>
      <c r="F14">
        <f t="shared" si="5"/>
        <v>14708484.119999999</v>
      </c>
      <c r="G14" s="18">
        <v>245141402</v>
      </c>
      <c r="H14" s="15">
        <v>43647</v>
      </c>
      <c r="I14" s="15" t="str">
        <f t="shared" si="1"/>
        <v>2019</v>
      </c>
      <c r="J14" t="str">
        <f t="shared" si="2"/>
        <v>7</v>
      </c>
      <c r="K14" t="s">
        <v>80</v>
      </c>
      <c r="L14" t="s">
        <v>74</v>
      </c>
      <c r="M14" s="18">
        <v>44749127</v>
      </c>
      <c r="N14">
        <f>fuelold!H440</f>
        <v>5505.1</v>
      </c>
      <c r="O14">
        <f>fuelold!F901</f>
        <v>1379500</v>
      </c>
      <c r="P14">
        <f>fuelold!H1362</f>
        <v>168.7</v>
      </c>
      <c r="Q14" s="1">
        <f t="shared" si="3"/>
        <v>1.2227573184779794E-4</v>
      </c>
    </row>
    <row r="15" spans="1:18" ht="14.4" x14ac:dyDescent="0.3">
      <c r="A15" t="str">
        <f t="shared" si="0"/>
        <v>G</v>
      </c>
      <c r="B15">
        <v>2.7542499999999999</v>
      </c>
      <c r="C15" s="5">
        <f t="shared" si="4"/>
        <v>54997942.072492801</v>
      </c>
      <c r="D15" s="14" t="s">
        <v>71</v>
      </c>
      <c r="E15" t="s">
        <v>164</v>
      </c>
      <c r="F15">
        <f t="shared" si="5"/>
        <v>14528926.08</v>
      </c>
      <c r="G15" s="18">
        <v>242148768</v>
      </c>
      <c r="H15" s="15">
        <v>43678</v>
      </c>
      <c r="I15" s="15" t="str">
        <f t="shared" si="1"/>
        <v>2019</v>
      </c>
      <c r="J15" t="str">
        <f t="shared" si="2"/>
        <v>8</v>
      </c>
      <c r="K15" t="s">
        <v>81</v>
      </c>
      <c r="L15" t="s">
        <v>74</v>
      </c>
      <c r="M15" s="18">
        <v>47021499</v>
      </c>
      <c r="N15">
        <f>fuelold!H441</f>
        <v>5893.3</v>
      </c>
      <c r="O15">
        <f>fuelold!F902</f>
        <v>1878600.0000000002</v>
      </c>
      <c r="P15">
        <f>fuelold!H1363</f>
        <v>181.8</v>
      </c>
      <c r="Q15" s="1">
        <f t="shared" si="3"/>
        <v>9.6764829210076441E-5</v>
      </c>
    </row>
    <row r="16" spans="1:18" ht="14.4" x14ac:dyDescent="0.3">
      <c r="A16" t="str">
        <f t="shared" si="0"/>
        <v>G</v>
      </c>
      <c r="B16">
        <v>3.7542499999999999</v>
      </c>
      <c r="C16" s="5">
        <f t="shared" si="4"/>
        <v>52069711.366290003</v>
      </c>
      <c r="D16" s="14" t="s">
        <v>71</v>
      </c>
      <c r="E16" t="s">
        <v>164</v>
      </c>
      <c r="F16">
        <f t="shared" si="5"/>
        <v>13755369</v>
      </c>
      <c r="G16" s="18">
        <v>229256150</v>
      </c>
      <c r="H16" s="15">
        <v>43709</v>
      </c>
      <c r="I16" s="15" t="str">
        <f t="shared" si="1"/>
        <v>2019</v>
      </c>
      <c r="J16" t="str">
        <f t="shared" si="2"/>
        <v>9</v>
      </c>
      <c r="K16" t="s">
        <v>96</v>
      </c>
      <c r="L16" t="s">
        <v>74</v>
      </c>
      <c r="M16" s="18">
        <v>43240674</v>
      </c>
      <c r="N16">
        <f>fuelold!H442</f>
        <v>5726.3</v>
      </c>
      <c r="O16">
        <f>fuelold!F903</f>
        <v>2334000</v>
      </c>
      <c r="P16">
        <f>fuelold!H1364</f>
        <v>245.5</v>
      </c>
      <c r="Q16" s="1">
        <f t="shared" si="3"/>
        <v>1.051731705169829E-4</v>
      </c>
    </row>
    <row r="17" spans="1:17" ht="14.4" x14ac:dyDescent="0.3">
      <c r="A17" t="str">
        <f t="shared" si="0"/>
        <v>G</v>
      </c>
      <c r="B17">
        <v>4.7542499999999999</v>
      </c>
      <c r="C17" s="5">
        <f t="shared" si="4"/>
        <v>55028637.735058203</v>
      </c>
      <c r="D17" s="14" t="s">
        <v>71</v>
      </c>
      <c r="E17" t="s">
        <v>164</v>
      </c>
      <c r="F17">
        <f t="shared" si="5"/>
        <v>14537035.02</v>
      </c>
      <c r="G17" s="18">
        <v>242283917</v>
      </c>
      <c r="H17" s="15">
        <v>43739</v>
      </c>
      <c r="I17" s="15" t="str">
        <f t="shared" si="1"/>
        <v>2019</v>
      </c>
      <c r="J17" t="str">
        <f t="shared" si="2"/>
        <v>10</v>
      </c>
      <c r="K17" t="s">
        <v>97</v>
      </c>
      <c r="L17" t="s">
        <v>74</v>
      </c>
      <c r="M17" s="18">
        <v>46491140</v>
      </c>
      <c r="N17">
        <f>fuelold!H443</f>
        <v>5968.6</v>
      </c>
      <c r="O17">
        <f>fuelold!F904</f>
        <v>5558300</v>
      </c>
      <c r="P17">
        <f>fuelold!H1365</f>
        <v>277.60000000000002</v>
      </c>
      <c r="Q17" s="1">
        <f t="shared" si="3"/>
        <v>4.9940833784527904E-5</v>
      </c>
    </row>
    <row r="18" spans="1:17" ht="14.4" x14ac:dyDescent="0.3">
      <c r="A18" t="str">
        <f t="shared" si="0"/>
        <v>G</v>
      </c>
      <c r="B18">
        <v>5.7542499999999999</v>
      </c>
      <c r="C18" s="5">
        <f t="shared" si="4"/>
        <v>53324786.915666401</v>
      </c>
      <c r="D18" s="14" t="s">
        <v>71</v>
      </c>
      <c r="E18" t="s">
        <v>164</v>
      </c>
      <c r="F18">
        <f t="shared" si="5"/>
        <v>14086925.039999999</v>
      </c>
      <c r="G18" s="18">
        <v>234782084</v>
      </c>
      <c r="H18" s="15">
        <v>43770</v>
      </c>
      <c r="I18" s="15" t="str">
        <f t="shared" si="1"/>
        <v>2019</v>
      </c>
      <c r="J18" t="str">
        <f t="shared" si="2"/>
        <v>11</v>
      </c>
      <c r="K18" t="s">
        <v>84</v>
      </c>
      <c r="L18" t="s">
        <v>74</v>
      </c>
      <c r="M18" s="18">
        <v>42885839</v>
      </c>
      <c r="N18">
        <f>fuelold!H444</f>
        <v>5856</v>
      </c>
      <c r="O18">
        <f>fuelold!F905</f>
        <v>12126000</v>
      </c>
      <c r="P18">
        <f>fuelold!H1366</f>
        <v>369.1</v>
      </c>
      <c r="Q18" s="1">
        <f t="shared" si="3"/>
        <v>3.0437800215070151E-5</v>
      </c>
    </row>
    <row r="19" spans="1:17" ht="14.4" x14ac:dyDescent="0.3">
      <c r="A19" t="str">
        <f t="shared" si="0"/>
        <v>G</v>
      </c>
      <c r="B19">
        <v>6.7542499999999999</v>
      </c>
      <c r="C19" s="5">
        <f t="shared" si="4"/>
        <v>52072797.762479402</v>
      </c>
      <c r="D19" s="14" t="s">
        <v>71</v>
      </c>
      <c r="E19" t="s">
        <v>164</v>
      </c>
      <c r="F19">
        <f t="shared" si="5"/>
        <v>13756184.34</v>
      </c>
      <c r="G19" s="18">
        <v>229269739</v>
      </c>
      <c r="H19" s="15">
        <v>43800</v>
      </c>
      <c r="I19" s="15" t="str">
        <f t="shared" si="1"/>
        <v>2019</v>
      </c>
      <c r="J19" t="str">
        <f t="shared" si="2"/>
        <v>12</v>
      </c>
      <c r="K19" t="s">
        <v>98</v>
      </c>
      <c r="L19" t="s">
        <v>74</v>
      </c>
      <c r="M19" s="18">
        <v>41383907</v>
      </c>
      <c r="N19">
        <f>fuelold!H445</f>
        <v>5493</v>
      </c>
      <c r="O19">
        <f>fuelold!F906</f>
        <v>16027000</v>
      </c>
      <c r="P19">
        <f>fuelold!H1367</f>
        <v>508</v>
      </c>
      <c r="Q19" s="1">
        <f t="shared" si="3"/>
        <v>3.1695507498732804E-5</v>
      </c>
    </row>
    <row r="20" spans="1:17" ht="14.4" x14ac:dyDescent="0.3">
      <c r="A20" t="str">
        <f t="shared" si="0"/>
        <v>G</v>
      </c>
      <c r="B20">
        <v>7.7542499999999999</v>
      </c>
      <c r="C20" s="5">
        <f t="shared" si="4"/>
        <v>50390285.299257599</v>
      </c>
      <c r="D20" s="14" t="s">
        <v>71</v>
      </c>
      <c r="E20" t="s">
        <v>164</v>
      </c>
      <c r="F20">
        <f t="shared" si="5"/>
        <v>13311711.359999999</v>
      </c>
      <c r="G20" s="18">
        <v>221861856</v>
      </c>
      <c r="H20" s="15">
        <v>43831</v>
      </c>
      <c r="I20" s="15" t="str">
        <f t="shared" si="1"/>
        <v>2020</v>
      </c>
      <c r="J20" t="str">
        <f t="shared" si="2"/>
        <v>1</v>
      </c>
      <c r="K20" t="s">
        <v>99</v>
      </c>
      <c r="L20" t="s">
        <v>74</v>
      </c>
      <c r="M20" s="18">
        <v>43237314</v>
      </c>
      <c r="N20">
        <f>fuelold!H446</f>
        <v>5266.2</v>
      </c>
      <c r="O20">
        <f>fuelold!F907</f>
        <v>17263899.999999996</v>
      </c>
      <c r="P20">
        <f>fuelold!H1368</f>
        <v>580.20000000000005</v>
      </c>
      <c r="Q20" s="1">
        <f t="shared" si="3"/>
        <v>3.3606572180493459E-5</v>
      </c>
    </row>
    <row r="21" spans="1:17" ht="14.4" x14ac:dyDescent="0.3">
      <c r="A21" t="str">
        <f t="shared" si="0"/>
        <v>G</v>
      </c>
      <c r="B21">
        <v>8.7542500000000008</v>
      </c>
      <c r="C21" s="5">
        <f t="shared" si="4"/>
        <v>44238069.727843799</v>
      </c>
      <c r="D21" s="14" t="s">
        <v>71</v>
      </c>
      <c r="E21" t="s">
        <v>164</v>
      </c>
      <c r="F21">
        <f t="shared" si="5"/>
        <v>11686467.18</v>
      </c>
      <c r="G21" s="18">
        <v>194774453</v>
      </c>
      <c r="H21" s="15">
        <v>43862</v>
      </c>
      <c r="I21" s="15" t="str">
        <f t="shared" si="1"/>
        <v>2020</v>
      </c>
      <c r="J21" t="str">
        <f t="shared" si="2"/>
        <v>2</v>
      </c>
      <c r="K21" t="s">
        <v>100</v>
      </c>
      <c r="L21" t="s">
        <v>74</v>
      </c>
      <c r="M21" s="18">
        <v>38774693</v>
      </c>
      <c r="N21">
        <f>fuelold!H447</f>
        <v>5626</v>
      </c>
      <c r="O21">
        <f>fuelold!F908</f>
        <v>14636300</v>
      </c>
      <c r="P21">
        <f>fuelold!H1369</f>
        <v>480.7</v>
      </c>
      <c r="Q21" s="1">
        <f t="shared" si="3"/>
        <v>3.2841921311289445E-5</v>
      </c>
    </row>
    <row r="22" spans="1:17" ht="14.4" x14ac:dyDescent="0.3">
      <c r="A22" t="str">
        <f t="shared" si="0"/>
        <v>G</v>
      </c>
      <c r="B22">
        <v>9.7542500000000008</v>
      </c>
      <c r="C22" s="5">
        <f t="shared" si="4"/>
        <v>31869243.764175002</v>
      </c>
      <c r="D22" s="14" t="s">
        <v>71</v>
      </c>
      <c r="E22" t="s">
        <v>164</v>
      </c>
      <c r="F22">
        <f t="shared" si="5"/>
        <v>8418967.5</v>
      </c>
      <c r="G22" s="18">
        <v>140316125</v>
      </c>
      <c r="H22" s="15">
        <v>43891</v>
      </c>
      <c r="I22" s="15" t="str">
        <f>TEXT(H22,"aaaa")</f>
        <v>2020</v>
      </c>
      <c r="J22" t="str">
        <f t="shared" si="2"/>
        <v>3</v>
      </c>
      <c r="K22" t="s">
        <v>76</v>
      </c>
      <c r="L22" t="s">
        <v>74</v>
      </c>
      <c r="M22" s="18">
        <v>32998130</v>
      </c>
      <c r="N22">
        <f>fuelold!H448</f>
        <v>4688.5</v>
      </c>
      <c r="O22">
        <f>fuelold!F909</f>
        <v>9343400</v>
      </c>
      <c r="P22">
        <f>fuelold!H1370</f>
        <v>372</v>
      </c>
      <c r="Q22" s="1">
        <f t="shared" si="3"/>
        <v>3.9812615290698448E-5</v>
      </c>
    </row>
    <row r="23" spans="1:17" ht="14.4" x14ac:dyDescent="0.3">
      <c r="A23" t="str">
        <f t="shared" si="0"/>
        <v>G</v>
      </c>
      <c r="B23">
        <v>10.754250000000001</v>
      </c>
      <c r="C23" s="5">
        <f t="shared" si="4"/>
        <v>32633107.629022803</v>
      </c>
      <c r="D23" s="14" t="s">
        <v>71</v>
      </c>
      <c r="E23" t="s">
        <v>164</v>
      </c>
      <c r="F23">
        <f t="shared" si="5"/>
        <v>8620759.0800000001</v>
      </c>
      <c r="G23" s="18">
        <v>143679318</v>
      </c>
      <c r="H23" s="15">
        <v>43922</v>
      </c>
      <c r="I23" s="15" t="str">
        <f t="shared" ref="I23:I73" si="6">TEXT(H23,"aaaa")</f>
        <v>2020</v>
      </c>
      <c r="J23" t="str">
        <f t="shared" si="2"/>
        <v>4</v>
      </c>
      <c r="K23" t="s">
        <v>77</v>
      </c>
      <c r="L23" t="s">
        <v>74</v>
      </c>
      <c r="M23" s="18">
        <v>32721192</v>
      </c>
      <c r="N23">
        <f>fuelold!H449</f>
        <v>2945.1</v>
      </c>
      <c r="O23">
        <f>fuelold!F910</f>
        <v>7578000</v>
      </c>
      <c r="P23">
        <f>fuelold!H1371</f>
        <v>206.8</v>
      </c>
      <c r="Q23" s="1">
        <f t="shared" si="3"/>
        <v>2.7288777603693794E-5</v>
      </c>
    </row>
    <row r="24" spans="1:17" ht="14.4" x14ac:dyDescent="0.3">
      <c r="A24" t="str">
        <f t="shared" si="0"/>
        <v>G</v>
      </c>
      <c r="B24">
        <v>11.754250000000001</v>
      </c>
      <c r="C24" s="5">
        <f t="shared" si="4"/>
        <v>30150439.969617601</v>
      </c>
      <c r="D24" s="14" t="s">
        <v>71</v>
      </c>
      <c r="E24" t="s">
        <v>164</v>
      </c>
      <c r="F24">
        <f t="shared" si="5"/>
        <v>7964907.3600000003</v>
      </c>
      <c r="G24" s="18">
        <v>132748456</v>
      </c>
      <c r="H24" s="15">
        <v>43952</v>
      </c>
      <c r="I24" s="15" t="str">
        <f t="shared" si="6"/>
        <v>2020</v>
      </c>
      <c r="J24" t="str">
        <f t="shared" si="2"/>
        <v>5</v>
      </c>
      <c r="K24" t="s">
        <v>101</v>
      </c>
      <c r="L24" t="s">
        <v>74</v>
      </c>
      <c r="M24" s="18">
        <v>34083933</v>
      </c>
      <c r="N24">
        <f>fuelold!H450</f>
        <v>3783</v>
      </c>
      <c r="O24">
        <f>fuelold!F911</f>
        <v>7598099.9999999991</v>
      </c>
      <c r="P24">
        <f>fuelold!H1372</f>
        <v>177.6</v>
      </c>
      <c r="Q24" s="1">
        <f t="shared" si="3"/>
        <v>2.3373718275310186E-5</v>
      </c>
    </row>
    <row r="25" spans="1:17" ht="14.4" x14ac:dyDescent="0.3">
      <c r="A25" t="str">
        <f t="shared" si="0"/>
        <v>G</v>
      </c>
      <c r="B25">
        <v>12.754250000000001</v>
      </c>
      <c r="C25" s="5">
        <f t="shared" si="4"/>
        <v>59419736.880308405</v>
      </c>
      <c r="D25" s="14" t="s">
        <v>71</v>
      </c>
      <c r="E25" t="s">
        <v>164</v>
      </c>
      <c r="F25">
        <f t="shared" si="5"/>
        <v>15697041.24</v>
      </c>
      <c r="G25" s="18">
        <v>261617354</v>
      </c>
      <c r="H25" s="15">
        <v>43983</v>
      </c>
      <c r="I25" s="15" t="str">
        <f t="shared" si="6"/>
        <v>2020</v>
      </c>
      <c r="J25" t="str">
        <f t="shared" si="2"/>
        <v>6</v>
      </c>
      <c r="K25" t="s">
        <v>79</v>
      </c>
      <c r="L25" t="s">
        <v>74</v>
      </c>
      <c r="M25" s="18">
        <v>60476491</v>
      </c>
      <c r="N25">
        <f>fuelold!H451</f>
        <v>4709.3999999999996</v>
      </c>
      <c r="O25">
        <f>fuelold!F912</f>
        <v>1617000</v>
      </c>
      <c r="P25">
        <f>fuelold!H1373</f>
        <v>157.5</v>
      </c>
      <c r="Q25" s="1">
        <f t="shared" si="3"/>
        <v>9.7393111060610978E-5</v>
      </c>
    </row>
    <row r="26" spans="1:17" ht="14.4" x14ac:dyDescent="0.3">
      <c r="A26" t="str">
        <f t="shared" si="0"/>
        <v>D</v>
      </c>
      <c r="B26">
        <v>0.85</v>
      </c>
      <c r="C26" s="5">
        <f t="shared" si="4"/>
        <v>11545440.802890746</v>
      </c>
      <c r="D26" s="14" t="s">
        <v>71</v>
      </c>
      <c r="E26" t="s">
        <v>164</v>
      </c>
      <c r="F26">
        <f t="shared" si="5"/>
        <v>3049984.2296846961</v>
      </c>
      <c r="G26">
        <f t="shared" ref="G26:G49" si="7">M2*(1-Q2)</f>
        <v>43571203.281209946</v>
      </c>
      <c r="H26" s="15">
        <v>43282</v>
      </c>
      <c r="I26" s="15" t="str">
        <f t="shared" si="6"/>
        <v>2018</v>
      </c>
      <c r="J26" t="str">
        <f t="shared" si="2"/>
        <v>7</v>
      </c>
      <c r="K26" t="s">
        <v>80</v>
      </c>
      <c r="L26" t="s">
        <v>86</v>
      </c>
    </row>
    <row r="27" spans="1:17" ht="14.4" x14ac:dyDescent="0.3">
      <c r="A27" t="str">
        <f t="shared" si="0"/>
        <v>D</v>
      </c>
      <c r="B27">
        <v>0.85</v>
      </c>
      <c r="C27" s="5">
        <f t="shared" si="4"/>
        <v>12154953.460221337</v>
      </c>
      <c r="D27" s="14" t="s">
        <v>71</v>
      </c>
      <c r="E27" t="s">
        <v>164</v>
      </c>
      <c r="F27">
        <f t="shared" si="5"/>
        <v>3211000.5151942158</v>
      </c>
      <c r="G27">
        <f t="shared" si="7"/>
        <v>45871435.93134594</v>
      </c>
      <c r="H27" s="15">
        <v>43313</v>
      </c>
      <c r="I27" s="15" t="str">
        <f t="shared" si="6"/>
        <v>2018</v>
      </c>
      <c r="J27" t="str">
        <f t="shared" si="2"/>
        <v>8</v>
      </c>
      <c r="K27" t="s">
        <v>81</v>
      </c>
      <c r="L27" t="s">
        <v>86</v>
      </c>
    </row>
    <row r="28" spans="1:17" ht="14.4" x14ac:dyDescent="0.3">
      <c r="A28" t="str">
        <f t="shared" si="0"/>
        <v>D</v>
      </c>
      <c r="B28">
        <v>0.85</v>
      </c>
      <c r="C28" s="5">
        <f t="shared" si="4"/>
        <v>11238191.938204035</v>
      </c>
      <c r="D28" s="14" t="s">
        <v>71</v>
      </c>
      <c r="E28" t="s">
        <v>164</v>
      </c>
      <c r="F28">
        <f t="shared" si="5"/>
        <v>2968817.6282632621</v>
      </c>
      <c r="G28">
        <f t="shared" si="7"/>
        <v>42411680.403760888</v>
      </c>
      <c r="H28" s="15">
        <v>43344</v>
      </c>
      <c r="I28" s="15" t="str">
        <f t="shared" si="6"/>
        <v>2018</v>
      </c>
      <c r="J28" t="str">
        <f t="shared" si="2"/>
        <v>9</v>
      </c>
      <c r="K28" t="s">
        <v>96</v>
      </c>
      <c r="L28" t="s">
        <v>86</v>
      </c>
    </row>
    <row r="29" spans="1:17" ht="14.4" x14ac:dyDescent="0.3">
      <c r="A29" t="str">
        <f t="shared" si="0"/>
        <v>D</v>
      </c>
      <c r="B29">
        <v>0.85</v>
      </c>
      <c r="C29" s="5">
        <f t="shared" si="4"/>
        <v>12630808.407889474</v>
      </c>
      <c r="D29" s="14" t="s">
        <v>71</v>
      </c>
      <c r="E29" t="s">
        <v>164</v>
      </c>
      <c r="F29">
        <f t="shared" si="5"/>
        <v>3336708.1525883521</v>
      </c>
      <c r="G29">
        <f t="shared" si="7"/>
        <v>47667259.32269074</v>
      </c>
      <c r="H29" s="15">
        <v>43374</v>
      </c>
      <c r="I29" s="15" t="str">
        <f t="shared" si="6"/>
        <v>2018</v>
      </c>
      <c r="J29" t="str">
        <f t="shared" si="2"/>
        <v>10</v>
      </c>
      <c r="K29" t="s">
        <v>97</v>
      </c>
      <c r="L29" t="s">
        <v>86</v>
      </c>
    </row>
    <row r="30" spans="1:17" ht="14.4" x14ac:dyDescent="0.3">
      <c r="A30" t="str">
        <f t="shared" si="0"/>
        <v>D</v>
      </c>
      <c r="B30">
        <v>0.85</v>
      </c>
      <c r="C30" s="5">
        <f t="shared" si="4"/>
        <v>11443587.004504865</v>
      </c>
      <c r="D30" s="14" t="s">
        <v>71</v>
      </c>
      <c r="E30" t="s">
        <v>164</v>
      </c>
      <c r="F30">
        <f t="shared" si="5"/>
        <v>3023077.290043843</v>
      </c>
      <c r="G30">
        <f t="shared" si="7"/>
        <v>43186818.429197758</v>
      </c>
      <c r="H30" s="15">
        <v>43405</v>
      </c>
      <c r="I30" s="15" t="str">
        <f t="shared" si="6"/>
        <v>2018</v>
      </c>
      <c r="J30" t="str">
        <f t="shared" si="2"/>
        <v>11</v>
      </c>
      <c r="K30" t="s">
        <v>84</v>
      </c>
      <c r="L30" t="s">
        <v>86</v>
      </c>
    </row>
    <row r="31" spans="1:17" ht="14.4" x14ac:dyDescent="0.3">
      <c r="A31" t="str">
        <f t="shared" si="0"/>
        <v>D</v>
      </c>
      <c r="B31">
        <v>0.85</v>
      </c>
      <c r="C31" s="5">
        <f t="shared" si="4"/>
        <v>11274578.705252517</v>
      </c>
      <c r="D31" s="14" t="s">
        <v>71</v>
      </c>
      <c r="E31" t="s">
        <v>164</v>
      </c>
      <c r="F31">
        <f t="shared" si="5"/>
        <v>2978429.999723284</v>
      </c>
      <c r="G31">
        <f t="shared" si="7"/>
        <v>42548999.996046916</v>
      </c>
      <c r="H31" s="15">
        <v>43435</v>
      </c>
      <c r="I31" s="15" t="str">
        <f t="shared" si="6"/>
        <v>2018</v>
      </c>
      <c r="J31" t="str">
        <f t="shared" si="2"/>
        <v>12</v>
      </c>
      <c r="K31" t="s">
        <v>98</v>
      </c>
      <c r="L31" t="s">
        <v>86</v>
      </c>
    </row>
    <row r="32" spans="1:17" ht="14.4" x14ac:dyDescent="0.3">
      <c r="A32" t="str">
        <f t="shared" si="0"/>
        <v>D</v>
      </c>
      <c r="B32">
        <v>0.85</v>
      </c>
      <c r="C32" s="5">
        <f t="shared" si="4"/>
        <v>11440379.719054794</v>
      </c>
      <c r="D32" s="14" t="s">
        <v>71</v>
      </c>
      <c r="E32" t="s">
        <v>164</v>
      </c>
      <c r="F32">
        <f t="shared" si="5"/>
        <v>3022230.0144646931</v>
      </c>
      <c r="G32">
        <f t="shared" si="7"/>
        <v>43174714.492352761</v>
      </c>
      <c r="H32" s="15">
        <v>43466</v>
      </c>
      <c r="I32" s="15" t="str">
        <f t="shared" si="6"/>
        <v>2019</v>
      </c>
      <c r="J32" t="str">
        <f t="shared" si="2"/>
        <v>1</v>
      </c>
      <c r="K32" t="s">
        <v>99</v>
      </c>
      <c r="L32" t="s">
        <v>86</v>
      </c>
    </row>
    <row r="33" spans="1:12" ht="14.4" x14ac:dyDescent="0.3">
      <c r="A33" t="str">
        <f t="shared" si="0"/>
        <v>D</v>
      </c>
      <c r="B33">
        <v>0.85</v>
      </c>
      <c r="C33" s="5">
        <f t="shared" si="4"/>
        <v>10376946.075236561</v>
      </c>
      <c r="D33" s="14" t="s">
        <v>71</v>
      </c>
      <c r="E33" t="s">
        <v>164</v>
      </c>
      <c r="F33">
        <f t="shared" si="5"/>
        <v>2741300.433833207</v>
      </c>
      <c r="G33">
        <f t="shared" si="7"/>
        <v>39161434.769045815</v>
      </c>
      <c r="H33" s="15">
        <v>43497</v>
      </c>
      <c r="I33" s="15" t="str">
        <f t="shared" si="6"/>
        <v>2019</v>
      </c>
      <c r="J33" t="str">
        <f t="shared" si="2"/>
        <v>2</v>
      </c>
      <c r="K33" t="s">
        <v>100</v>
      </c>
      <c r="L33" t="s">
        <v>86</v>
      </c>
    </row>
    <row r="34" spans="1:12" ht="14.4" x14ac:dyDescent="0.3">
      <c r="A34" t="str">
        <f t="shared" ref="A34:A65" si="8">IF(L34="GASOLINE","G",IF(L34="PROPANE","CNG",IF(L34="DIESEL","D", "OUTRO")))</f>
        <v>D</v>
      </c>
      <c r="B34">
        <v>0.85</v>
      </c>
      <c r="C34" s="5">
        <f t="shared" si="4"/>
        <v>11681878.081078473</v>
      </c>
      <c r="D34" s="14" t="s">
        <v>71</v>
      </c>
      <c r="E34" t="s">
        <v>164</v>
      </c>
      <c r="F34">
        <f t="shared" si="5"/>
        <v>3086027.162468127</v>
      </c>
      <c r="G34">
        <f t="shared" si="7"/>
        <v>44086102.32097324</v>
      </c>
      <c r="H34" s="15">
        <v>43525</v>
      </c>
      <c r="I34" s="15" t="str">
        <f t="shared" si="6"/>
        <v>2019</v>
      </c>
      <c r="J34" t="str">
        <f t="shared" ref="J34:J65" si="9">TEXT(H34,"m")</f>
        <v>3</v>
      </c>
      <c r="K34" t="s">
        <v>76</v>
      </c>
      <c r="L34" t="s">
        <v>86</v>
      </c>
    </row>
    <row r="35" spans="1:12" ht="14.4" x14ac:dyDescent="0.3">
      <c r="A35" t="str">
        <f t="shared" si="8"/>
        <v>D</v>
      </c>
      <c r="B35">
        <v>0.85</v>
      </c>
      <c r="C35" s="5">
        <f t="shared" si="4"/>
        <v>12261702.503788499</v>
      </c>
      <c r="D35" s="14" t="s">
        <v>71</v>
      </c>
      <c r="E35" t="s">
        <v>164</v>
      </c>
      <c r="F35">
        <f t="shared" si="5"/>
        <v>3239200.6424108613</v>
      </c>
      <c r="G35">
        <f t="shared" si="7"/>
        <v>46274294.891583733</v>
      </c>
      <c r="H35" s="15">
        <v>43556</v>
      </c>
      <c r="I35" s="15" t="str">
        <f t="shared" si="6"/>
        <v>2019</v>
      </c>
      <c r="J35" t="str">
        <f t="shared" si="9"/>
        <v>4</v>
      </c>
      <c r="K35" t="s">
        <v>77</v>
      </c>
      <c r="L35" t="s">
        <v>86</v>
      </c>
    </row>
    <row r="36" spans="1:12" ht="14.4" x14ac:dyDescent="0.3">
      <c r="A36" t="str">
        <f t="shared" si="8"/>
        <v>D</v>
      </c>
      <c r="B36">
        <v>0.85</v>
      </c>
      <c r="C36" s="5">
        <f t="shared" si="4"/>
        <v>12498697.333082173</v>
      </c>
      <c r="D36" s="14" t="s">
        <v>71</v>
      </c>
      <c r="E36" t="s">
        <v>164</v>
      </c>
      <c r="F36">
        <f t="shared" si="5"/>
        <v>3301808.0823694589</v>
      </c>
      <c r="G36">
        <f t="shared" si="7"/>
        <v>47168686.890992269</v>
      </c>
      <c r="H36" s="15">
        <v>43586</v>
      </c>
      <c r="I36" s="15" t="str">
        <f t="shared" si="6"/>
        <v>2019</v>
      </c>
      <c r="J36" t="str">
        <f t="shared" si="9"/>
        <v>5</v>
      </c>
      <c r="K36" t="s">
        <v>101</v>
      </c>
      <c r="L36" t="s">
        <v>86</v>
      </c>
    </row>
    <row r="37" spans="1:12" ht="14.4" x14ac:dyDescent="0.3">
      <c r="A37" t="str">
        <f t="shared" si="8"/>
        <v>D</v>
      </c>
      <c r="B37">
        <v>0.85</v>
      </c>
      <c r="C37" s="5">
        <f t="shared" si="4"/>
        <v>11726021.351598324</v>
      </c>
      <c r="D37" s="14" t="s">
        <v>71</v>
      </c>
      <c r="E37" t="s">
        <v>164</v>
      </c>
      <c r="F37">
        <f t="shared" si="5"/>
        <v>3097688.5863349871</v>
      </c>
      <c r="G37">
        <f t="shared" si="7"/>
        <v>44252694.090499818</v>
      </c>
      <c r="H37" s="15">
        <v>43617</v>
      </c>
      <c r="I37" s="15" t="str">
        <f t="shared" si="6"/>
        <v>2019</v>
      </c>
      <c r="J37" t="str">
        <f t="shared" si="9"/>
        <v>6</v>
      </c>
      <c r="K37" t="s">
        <v>79</v>
      </c>
      <c r="L37" t="s">
        <v>86</v>
      </c>
    </row>
    <row r="38" spans="1:12" ht="14.4" x14ac:dyDescent="0.3">
      <c r="A38" t="str">
        <f t="shared" si="8"/>
        <v>D</v>
      </c>
      <c r="B38">
        <v>0.85</v>
      </c>
      <c r="C38" s="5">
        <f t="shared" si="4"/>
        <v>11856115.606095629</v>
      </c>
      <c r="D38" s="14" t="s">
        <v>71</v>
      </c>
      <c r="E38" t="s">
        <v>164</v>
      </c>
      <c r="F38">
        <f t="shared" si="5"/>
        <v>3132055.8687422574</v>
      </c>
      <c r="G38">
        <f t="shared" si="7"/>
        <v>44743655.26774653</v>
      </c>
      <c r="H38" s="15">
        <v>43647</v>
      </c>
      <c r="I38" s="15" t="str">
        <f t="shared" si="6"/>
        <v>2019</v>
      </c>
      <c r="J38" t="str">
        <f t="shared" si="9"/>
        <v>7</v>
      </c>
      <c r="K38" t="s">
        <v>80</v>
      </c>
      <c r="L38" t="s">
        <v>86</v>
      </c>
    </row>
    <row r="39" spans="1:12" ht="14.4" x14ac:dyDescent="0.3">
      <c r="A39" t="str">
        <f t="shared" si="8"/>
        <v>D</v>
      </c>
      <c r="B39">
        <v>0.85</v>
      </c>
      <c r="C39" s="5">
        <f t="shared" si="4"/>
        <v>12458490.016747098</v>
      </c>
      <c r="D39" s="14" t="s">
        <v>71</v>
      </c>
      <c r="E39" t="s">
        <v>164</v>
      </c>
      <c r="F39">
        <f t="shared" si="5"/>
        <v>3291186.4280876042</v>
      </c>
      <c r="G39">
        <f t="shared" si="7"/>
        <v>47016948.972680062</v>
      </c>
      <c r="H39" s="15">
        <v>43678</v>
      </c>
      <c r="I39" s="15" t="str">
        <f t="shared" si="6"/>
        <v>2019</v>
      </c>
      <c r="J39" t="str">
        <f t="shared" si="9"/>
        <v>8</v>
      </c>
      <c r="K39" t="s">
        <v>81</v>
      </c>
      <c r="L39" t="s">
        <v>86</v>
      </c>
    </row>
    <row r="40" spans="1:12" ht="14.4" x14ac:dyDescent="0.3">
      <c r="A40" t="str">
        <f t="shared" si="8"/>
        <v>D</v>
      </c>
      <c r="B40">
        <v>0.85</v>
      </c>
      <c r="C40" s="5">
        <f t="shared" si="4"/>
        <v>11456652.524434399</v>
      </c>
      <c r="D40" s="14" t="s">
        <v>71</v>
      </c>
      <c r="E40" t="s">
        <v>164</v>
      </c>
      <c r="F40">
        <f t="shared" si="5"/>
        <v>3026528.8368854094</v>
      </c>
      <c r="G40">
        <f t="shared" si="7"/>
        <v>43236126.241220132</v>
      </c>
      <c r="H40" s="15">
        <v>43709</v>
      </c>
      <c r="I40" s="15" t="str">
        <f t="shared" si="6"/>
        <v>2019</v>
      </c>
      <c r="J40" t="str">
        <f t="shared" si="9"/>
        <v>9</v>
      </c>
      <c r="K40" t="s">
        <v>96</v>
      </c>
      <c r="L40" t="s">
        <v>86</v>
      </c>
    </row>
    <row r="41" spans="1:12" ht="14.4" x14ac:dyDescent="0.3">
      <c r="A41" t="str">
        <f t="shared" si="8"/>
        <v>D</v>
      </c>
      <c r="B41">
        <v>0.85</v>
      </c>
      <c r="C41" s="5">
        <f t="shared" si="4"/>
        <v>12318546.609504249</v>
      </c>
      <c r="D41" s="14" t="s">
        <v>71</v>
      </c>
      <c r="E41" t="s">
        <v>164</v>
      </c>
      <c r="F41">
        <f t="shared" si="5"/>
        <v>3254217.2735593366</v>
      </c>
      <c r="G41">
        <f t="shared" si="7"/>
        <v>46488818.193704806</v>
      </c>
      <c r="H41" s="15">
        <v>43739</v>
      </c>
      <c r="I41" s="15" t="str">
        <f t="shared" si="6"/>
        <v>2019</v>
      </c>
      <c r="J41" t="str">
        <f t="shared" si="9"/>
        <v>10</v>
      </c>
      <c r="K41" t="s">
        <v>97</v>
      </c>
      <c r="L41" t="s">
        <v>86</v>
      </c>
    </row>
    <row r="42" spans="1:12" ht="14.4" x14ac:dyDescent="0.3">
      <c r="A42" t="str">
        <f t="shared" si="8"/>
        <v>D</v>
      </c>
      <c r="B42">
        <v>0.85</v>
      </c>
      <c r="C42" s="5">
        <f t="shared" si="4"/>
        <v>11363487.97652439</v>
      </c>
      <c r="D42" s="14" t="s">
        <v>71</v>
      </c>
      <c r="E42" t="s">
        <v>164</v>
      </c>
      <c r="F42">
        <f t="shared" si="5"/>
        <v>3001917.3554580323</v>
      </c>
      <c r="G42">
        <f t="shared" si="7"/>
        <v>42884533.649400465</v>
      </c>
      <c r="H42" s="15">
        <v>43770</v>
      </c>
      <c r="I42" s="15" t="str">
        <f t="shared" si="6"/>
        <v>2019</v>
      </c>
      <c r="J42" t="str">
        <f t="shared" si="9"/>
        <v>11</v>
      </c>
      <c r="K42" t="s">
        <v>84</v>
      </c>
      <c r="L42" t="s">
        <v>86</v>
      </c>
    </row>
    <row r="43" spans="1:12" ht="14.4" x14ac:dyDescent="0.3">
      <c r="A43" t="str">
        <f t="shared" si="8"/>
        <v>D</v>
      </c>
      <c r="B43">
        <v>0.85</v>
      </c>
      <c r="C43" s="5">
        <f t="shared" si="4"/>
        <v>10965506.309477087</v>
      </c>
      <c r="D43" s="14" t="s">
        <v>71</v>
      </c>
      <c r="E43" t="s">
        <v>164</v>
      </c>
      <c r="F43">
        <f t="shared" si="5"/>
        <v>2896781.6721245749</v>
      </c>
      <c r="G43">
        <f t="shared" si="7"/>
        <v>41382595.316065356</v>
      </c>
      <c r="H43" s="15">
        <v>43800</v>
      </c>
      <c r="I43" s="15" t="str">
        <f t="shared" si="6"/>
        <v>2019</v>
      </c>
      <c r="J43" t="str">
        <f t="shared" si="9"/>
        <v>12</v>
      </c>
      <c r="K43" t="s">
        <v>98</v>
      </c>
      <c r="L43" t="s">
        <v>86</v>
      </c>
    </row>
    <row r="44" spans="1:12" ht="14.4" x14ac:dyDescent="0.3">
      <c r="A44" t="str">
        <f t="shared" si="8"/>
        <v>D</v>
      </c>
      <c r="B44">
        <v>0.85</v>
      </c>
      <c r="C44" s="5">
        <f t="shared" si="4"/>
        <v>11456582.225814769</v>
      </c>
      <c r="D44" s="14" t="s">
        <v>71</v>
      </c>
      <c r="E44" t="s">
        <v>164</v>
      </c>
      <c r="F44">
        <f t="shared" si="5"/>
        <v>3026510.265946032</v>
      </c>
      <c r="G44">
        <f t="shared" si="7"/>
        <v>43235860.942086168</v>
      </c>
      <c r="H44" s="15">
        <v>43831</v>
      </c>
      <c r="I44" s="15" t="str">
        <f t="shared" si="6"/>
        <v>2020</v>
      </c>
      <c r="J44" t="str">
        <f t="shared" si="9"/>
        <v>1</v>
      </c>
      <c r="K44" t="s">
        <v>99</v>
      </c>
      <c r="L44" t="s">
        <v>86</v>
      </c>
    </row>
    <row r="45" spans="1:12" ht="14.4" x14ac:dyDescent="0.3">
      <c r="A45" t="str">
        <f t="shared" si="8"/>
        <v>D</v>
      </c>
      <c r="B45">
        <v>0.85</v>
      </c>
      <c r="C45" s="5">
        <f t="shared" si="4"/>
        <v>10274130.310777936</v>
      </c>
      <c r="D45" s="14" t="s">
        <v>71</v>
      </c>
      <c r="E45" t="s">
        <v>164</v>
      </c>
      <c r="F45">
        <f t="shared" si="5"/>
        <v>2714139.3695208537</v>
      </c>
      <c r="G45">
        <f t="shared" si="7"/>
        <v>38773419.564583629</v>
      </c>
      <c r="H45" s="15">
        <v>43862</v>
      </c>
      <c r="I45" s="15" t="str">
        <f t="shared" si="6"/>
        <v>2020</v>
      </c>
      <c r="J45" t="str">
        <f t="shared" si="9"/>
        <v>2</v>
      </c>
      <c r="K45" t="s">
        <v>100</v>
      </c>
      <c r="L45" t="s">
        <v>86</v>
      </c>
    </row>
    <row r="46" spans="1:12" ht="14.4" x14ac:dyDescent="0.3">
      <c r="A46" t="str">
        <f t="shared" si="8"/>
        <v>D</v>
      </c>
      <c r="B46">
        <v>0.85</v>
      </c>
      <c r="C46" s="5">
        <f t="shared" si="4"/>
        <v>8743453.4762221258</v>
      </c>
      <c r="D46" s="14" t="s">
        <v>71</v>
      </c>
      <c r="E46" t="s">
        <v>164</v>
      </c>
      <c r="F46">
        <f t="shared" si="5"/>
        <v>2309777.1380701498</v>
      </c>
      <c r="G46">
        <f t="shared" si="7"/>
        <v>32996816.258144997</v>
      </c>
      <c r="H46" s="15">
        <v>43891</v>
      </c>
      <c r="I46" s="15" t="str">
        <f t="shared" si="6"/>
        <v>2020</v>
      </c>
      <c r="J46" t="str">
        <f t="shared" si="9"/>
        <v>3</v>
      </c>
      <c r="K46" t="s">
        <v>76</v>
      </c>
      <c r="L46" t="s">
        <v>86</v>
      </c>
    </row>
    <row r="47" spans="1:12" ht="14.4" x14ac:dyDescent="0.3">
      <c r="A47" t="str">
        <f t="shared" si="8"/>
        <v>D</v>
      </c>
      <c r="B47">
        <v>0.85</v>
      </c>
      <c r="C47" s="5">
        <f t="shared" si="4"/>
        <v>8670182.3134767991</v>
      </c>
      <c r="D47" s="14" t="s">
        <v>71</v>
      </c>
      <c r="E47" t="s">
        <v>164</v>
      </c>
      <c r="F47">
        <f t="shared" si="5"/>
        <v>2290420.9355068007</v>
      </c>
      <c r="G47">
        <f t="shared" si="7"/>
        <v>32720299.078668583</v>
      </c>
      <c r="H47" s="15">
        <v>43922</v>
      </c>
      <c r="I47" s="15" t="str">
        <f t="shared" si="6"/>
        <v>2020</v>
      </c>
      <c r="J47" t="str">
        <f t="shared" si="9"/>
        <v>4</v>
      </c>
      <c r="K47" t="s">
        <v>77</v>
      </c>
      <c r="L47" t="s">
        <v>86</v>
      </c>
    </row>
    <row r="48" spans="1:12" ht="14.4" x14ac:dyDescent="0.3">
      <c r="A48" t="str">
        <f t="shared" si="8"/>
        <v>D</v>
      </c>
      <c r="B48">
        <v>0.85</v>
      </c>
      <c r="C48" s="5">
        <f t="shared" si="4"/>
        <v>9031305.1571105048</v>
      </c>
      <c r="D48" s="14" t="s">
        <v>71</v>
      </c>
      <c r="E48" t="s">
        <v>164</v>
      </c>
      <c r="F48">
        <f t="shared" si="5"/>
        <v>2385819.5432226639</v>
      </c>
      <c r="G48">
        <f t="shared" si="7"/>
        <v>34083136.331752345</v>
      </c>
      <c r="H48" s="15">
        <v>43952</v>
      </c>
      <c r="I48" s="15" t="str">
        <f t="shared" si="6"/>
        <v>2020</v>
      </c>
      <c r="J48" t="str">
        <f t="shared" si="9"/>
        <v>5</v>
      </c>
      <c r="K48" t="s">
        <v>101</v>
      </c>
      <c r="L48" t="s">
        <v>86</v>
      </c>
    </row>
    <row r="49" spans="1:12" ht="14.4" x14ac:dyDescent="0.3">
      <c r="A49" t="str">
        <f t="shared" si="8"/>
        <v>D</v>
      </c>
      <c r="B49">
        <v>0.85</v>
      </c>
      <c r="C49" s="5">
        <f t="shared" si="4"/>
        <v>16023421.24289337</v>
      </c>
      <c r="D49" s="14" t="s">
        <v>71</v>
      </c>
      <c r="E49" t="s">
        <v>164</v>
      </c>
      <c r="F49">
        <f t="shared" si="5"/>
        <v>4232942.0704476843</v>
      </c>
      <c r="G49">
        <f t="shared" si="7"/>
        <v>60470601.006395482</v>
      </c>
      <c r="H49" s="15">
        <v>43983</v>
      </c>
      <c r="I49" s="15" t="str">
        <f t="shared" si="6"/>
        <v>2020</v>
      </c>
      <c r="J49" t="str">
        <f t="shared" si="9"/>
        <v>6</v>
      </c>
      <c r="K49" t="s">
        <v>79</v>
      </c>
      <c r="L49" t="s">
        <v>86</v>
      </c>
    </row>
    <row r="50" spans="1:12" ht="14.4" x14ac:dyDescent="0.3">
      <c r="A50" t="str">
        <f t="shared" si="8"/>
        <v>CNG</v>
      </c>
      <c r="B50">
        <v>0.76</v>
      </c>
      <c r="C50" s="5">
        <f t="shared" si="4"/>
        <v>999.69012045403747</v>
      </c>
      <c r="D50" s="14" t="s">
        <v>71</v>
      </c>
      <c r="E50" t="s">
        <v>164</v>
      </c>
      <c r="F50">
        <f t="shared" si="5"/>
        <v>264.09031530376825</v>
      </c>
      <c r="G50">
        <f t="shared" ref="G50:G73" si="10">M2*(Q2)</f>
        <v>3772.7187900538324</v>
      </c>
      <c r="H50" s="15">
        <v>43282</v>
      </c>
      <c r="I50" s="15" t="str">
        <f t="shared" si="6"/>
        <v>2018</v>
      </c>
      <c r="J50" t="str">
        <f t="shared" si="9"/>
        <v>7</v>
      </c>
      <c r="K50" t="s">
        <v>79</v>
      </c>
      <c r="L50" t="s">
        <v>87</v>
      </c>
    </row>
    <row r="51" spans="1:12" ht="14.4" x14ac:dyDescent="0.3">
      <c r="A51" t="str">
        <f t="shared" si="8"/>
        <v>CNG</v>
      </c>
      <c r="B51">
        <v>0.76</v>
      </c>
      <c r="C51" s="5">
        <f t="shared" si="4"/>
        <v>637.55694406377552</v>
      </c>
      <c r="D51" s="14" t="s">
        <v>71</v>
      </c>
      <c r="E51" t="s">
        <v>164</v>
      </c>
      <c r="F51">
        <f t="shared" si="5"/>
        <v>168.42480578425469</v>
      </c>
      <c r="G51">
        <f t="shared" si="10"/>
        <v>2406.0686540607812</v>
      </c>
      <c r="H51" s="15">
        <v>43313</v>
      </c>
      <c r="I51" s="15" t="str">
        <f t="shared" si="6"/>
        <v>2018</v>
      </c>
      <c r="J51" t="str">
        <f t="shared" si="9"/>
        <v>8</v>
      </c>
      <c r="K51" t="s">
        <v>79</v>
      </c>
      <c r="L51" t="s">
        <v>87</v>
      </c>
    </row>
    <row r="52" spans="1:12" ht="14.4" x14ac:dyDescent="0.3">
      <c r="A52" t="str">
        <f t="shared" si="8"/>
        <v>CNG</v>
      </c>
      <c r="B52">
        <v>0.76</v>
      </c>
      <c r="C52" s="5">
        <f t="shared" si="4"/>
        <v>625.77270136452671</v>
      </c>
      <c r="D52" s="14" t="s">
        <v>71</v>
      </c>
      <c r="E52" t="s">
        <v>164</v>
      </c>
      <c r="F52">
        <f t="shared" si="5"/>
        <v>165.31173673777124</v>
      </c>
      <c r="G52">
        <f t="shared" si="10"/>
        <v>2361.5962391110179</v>
      </c>
      <c r="H52" s="15">
        <v>43344</v>
      </c>
      <c r="I52" s="15" t="str">
        <f t="shared" si="6"/>
        <v>2018</v>
      </c>
      <c r="J52" t="str">
        <f t="shared" si="9"/>
        <v>9</v>
      </c>
      <c r="K52" t="s">
        <v>79</v>
      </c>
      <c r="L52" t="s">
        <v>87</v>
      </c>
    </row>
    <row r="53" spans="1:12" ht="14.4" x14ac:dyDescent="0.3">
      <c r="A53" t="str">
        <f t="shared" si="8"/>
        <v>CNG</v>
      </c>
      <c r="B53">
        <v>0.76</v>
      </c>
      <c r="C53" s="5">
        <f t="shared" si="4"/>
        <v>402.94709652728699</v>
      </c>
      <c r="D53" s="14" t="s">
        <v>71</v>
      </c>
      <c r="E53" t="s">
        <v>164</v>
      </c>
      <c r="F53">
        <f t="shared" si="5"/>
        <v>106.4474116482196</v>
      </c>
      <c r="G53">
        <f t="shared" si="10"/>
        <v>1520.67730926028</v>
      </c>
      <c r="H53" s="15">
        <v>43374</v>
      </c>
      <c r="I53" s="15" t="str">
        <f t="shared" si="6"/>
        <v>2018</v>
      </c>
      <c r="J53" t="str">
        <f t="shared" si="9"/>
        <v>10</v>
      </c>
      <c r="K53" t="s">
        <v>79</v>
      </c>
      <c r="L53" t="s">
        <v>87</v>
      </c>
    </row>
    <row r="54" spans="1:12" ht="14.4" x14ac:dyDescent="0.3">
      <c r="A54" t="str">
        <f t="shared" si="8"/>
        <v>CNG</v>
      </c>
      <c r="B54">
        <v>0.76</v>
      </c>
      <c r="C54" s="5">
        <f t="shared" si="4"/>
        <v>296.92739443455122</v>
      </c>
      <c r="D54" s="14" t="s">
        <v>71</v>
      </c>
      <c r="E54" t="s">
        <v>164</v>
      </c>
      <c r="F54">
        <f t="shared" si="5"/>
        <v>78.439956156546103</v>
      </c>
      <c r="G54">
        <f t="shared" si="10"/>
        <v>1120.5708022363729</v>
      </c>
      <c r="H54" s="15">
        <v>43405</v>
      </c>
      <c r="I54" s="15" t="str">
        <f t="shared" si="6"/>
        <v>2018</v>
      </c>
      <c r="J54" t="str">
        <f t="shared" si="9"/>
        <v>11</v>
      </c>
      <c r="K54" t="s">
        <v>79</v>
      </c>
      <c r="L54" t="s">
        <v>87</v>
      </c>
    </row>
    <row r="55" spans="1:12" ht="14.4" x14ac:dyDescent="0.3">
      <c r="A55" t="str">
        <f t="shared" si="8"/>
        <v>CNG</v>
      </c>
      <c r="B55">
        <v>0.76</v>
      </c>
      <c r="C55" s="5">
        <f t="shared" si="4"/>
        <v>306.05144598382066</v>
      </c>
      <c r="D55" s="14" t="s">
        <v>71</v>
      </c>
      <c r="E55" t="s">
        <v>164</v>
      </c>
      <c r="F55">
        <f t="shared" si="5"/>
        <v>80.850276716081126</v>
      </c>
      <c r="G55">
        <f t="shared" si="10"/>
        <v>1155.0039530868733</v>
      </c>
      <c r="H55" s="15">
        <v>43435</v>
      </c>
      <c r="I55" s="15" t="str">
        <f t="shared" si="6"/>
        <v>2018</v>
      </c>
      <c r="J55" t="str">
        <f t="shared" si="9"/>
        <v>12</v>
      </c>
      <c r="K55" t="s">
        <v>79</v>
      </c>
      <c r="L55" t="s">
        <v>87</v>
      </c>
    </row>
    <row r="56" spans="1:12" ht="14.4" x14ac:dyDescent="0.3">
      <c r="A56" t="str">
        <f t="shared" si="8"/>
        <v>CNG</v>
      </c>
      <c r="B56">
        <v>0.76</v>
      </c>
      <c r="C56" s="5">
        <f t="shared" si="4"/>
        <v>278.36215070670596</v>
      </c>
      <c r="D56" s="14" t="s">
        <v>71</v>
      </c>
      <c r="E56" t="s">
        <v>164</v>
      </c>
      <c r="F56">
        <f t="shared" si="5"/>
        <v>73.535535307062105</v>
      </c>
      <c r="G56">
        <f t="shared" si="10"/>
        <v>1050.5076472437445</v>
      </c>
      <c r="H56" s="15">
        <v>43466</v>
      </c>
      <c r="I56" s="15" t="str">
        <f t="shared" si="6"/>
        <v>2019</v>
      </c>
      <c r="J56" t="str">
        <f t="shared" si="9"/>
        <v>1</v>
      </c>
      <c r="K56" t="s">
        <v>79</v>
      </c>
      <c r="L56" t="s">
        <v>87</v>
      </c>
    </row>
    <row r="57" spans="1:12" ht="14.4" x14ac:dyDescent="0.3">
      <c r="A57" t="str">
        <f t="shared" si="8"/>
        <v>CNG</v>
      </c>
      <c r="B57">
        <v>0.76</v>
      </c>
      <c r="C57" s="5">
        <f t="shared" si="4"/>
        <v>292.86266143945892</v>
      </c>
      <c r="D57" s="14" t="s">
        <v>71</v>
      </c>
      <c r="E57" t="s">
        <v>164</v>
      </c>
      <c r="F57">
        <f t="shared" si="5"/>
        <v>77.366166792886077</v>
      </c>
      <c r="G57">
        <f t="shared" si="10"/>
        <v>1105.2309541840868</v>
      </c>
      <c r="H57" s="15">
        <v>43497</v>
      </c>
      <c r="I57" s="15" t="str">
        <f t="shared" si="6"/>
        <v>2019</v>
      </c>
      <c r="J57" t="str">
        <f t="shared" si="9"/>
        <v>2</v>
      </c>
      <c r="K57" t="s">
        <v>79</v>
      </c>
      <c r="L57" t="s">
        <v>87</v>
      </c>
    </row>
    <row r="58" spans="1:12" ht="14.4" x14ac:dyDescent="0.3">
      <c r="A58" t="str">
        <f t="shared" si="8"/>
        <v>CNG</v>
      </c>
      <c r="B58">
        <v>0.76</v>
      </c>
      <c r="C58" s="5">
        <f t="shared" si="4"/>
        <v>394.99819062720832</v>
      </c>
      <c r="D58" s="14" t="s">
        <v>71</v>
      </c>
      <c r="E58" t="s">
        <v>164</v>
      </c>
      <c r="F58">
        <f t="shared" si="5"/>
        <v>104.34753187295651</v>
      </c>
      <c r="G58">
        <f t="shared" si="10"/>
        <v>1490.6790267565216</v>
      </c>
      <c r="H58" s="15">
        <v>43525</v>
      </c>
      <c r="I58" s="15" t="str">
        <f t="shared" si="6"/>
        <v>2019</v>
      </c>
      <c r="J58" t="str">
        <f t="shared" si="9"/>
        <v>3</v>
      </c>
      <c r="K58" t="s">
        <v>79</v>
      </c>
      <c r="L58" t="s">
        <v>87</v>
      </c>
    </row>
    <row r="59" spans="1:12" ht="14.4" x14ac:dyDescent="0.3">
      <c r="A59" t="str">
        <f t="shared" si="8"/>
        <v>CNG</v>
      </c>
      <c r="B59">
        <v>0.76</v>
      </c>
      <c r="C59" s="5">
        <f t="shared" si="4"/>
        <v>801.05933810127704</v>
      </c>
      <c r="D59" s="14" t="s">
        <v>71</v>
      </c>
      <c r="E59" t="s">
        <v>164</v>
      </c>
      <c r="F59">
        <f t="shared" si="5"/>
        <v>211.61758913863412</v>
      </c>
      <c r="G59">
        <f t="shared" si="10"/>
        <v>3023.1084162662014</v>
      </c>
      <c r="H59" s="15">
        <v>43556</v>
      </c>
      <c r="I59" s="15" t="str">
        <f t="shared" si="6"/>
        <v>2019</v>
      </c>
      <c r="J59" t="str">
        <f t="shared" si="9"/>
        <v>4</v>
      </c>
      <c r="K59" t="s">
        <v>79</v>
      </c>
      <c r="L59" t="s">
        <v>87</v>
      </c>
    </row>
    <row r="60" spans="1:12" ht="14.4" x14ac:dyDescent="0.3">
      <c r="A60" t="str">
        <f t="shared" si="8"/>
        <v>CNG</v>
      </c>
      <c r="B60">
        <v>0.76</v>
      </c>
      <c r="C60" s="5">
        <f t="shared" si="4"/>
        <v>564.16853702623507</v>
      </c>
      <c r="D60" s="14" t="s">
        <v>71</v>
      </c>
      <c r="E60" t="s">
        <v>164</v>
      </c>
      <c r="F60">
        <f t="shared" si="5"/>
        <v>149.03763054100745</v>
      </c>
      <c r="G60">
        <f t="shared" si="10"/>
        <v>2129.1090077286776</v>
      </c>
      <c r="H60" s="15">
        <v>43586</v>
      </c>
      <c r="I60" s="15" t="str">
        <f t="shared" si="6"/>
        <v>2019</v>
      </c>
      <c r="J60" t="str">
        <f t="shared" si="9"/>
        <v>5</v>
      </c>
      <c r="K60" t="s">
        <v>79</v>
      </c>
      <c r="L60" t="s">
        <v>87</v>
      </c>
    </row>
    <row r="61" spans="1:12" ht="14.4" x14ac:dyDescent="0.3">
      <c r="A61" t="str">
        <f t="shared" si="8"/>
        <v>CNG</v>
      </c>
      <c r="B61">
        <v>0.76</v>
      </c>
      <c r="C61" s="5">
        <f t="shared" si="4"/>
        <v>723.63284917521196</v>
      </c>
      <c r="D61" s="14" t="s">
        <v>71</v>
      </c>
      <c r="E61" t="s">
        <v>164</v>
      </c>
      <c r="F61">
        <f t="shared" si="5"/>
        <v>191.16366501256454</v>
      </c>
      <c r="G61">
        <f t="shared" si="10"/>
        <v>2730.9095001794931</v>
      </c>
      <c r="H61" s="15">
        <v>43617</v>
      </c>
      <c r="I61" s="15" t="str">
        <f t="shared" si="6"/>
        <v>2019</v>
      </c>
      <c r="J61" t="str">
        <f t="shared" si="9"/>
        <v>6</v>
      </c>
      <c r="K61" t="s">
        <v>79</v>
      </c>
      <c r="L61" t="s">
        <v>87</v>
      </c>
    </row>
    <row r="62" spans="1:12" ht="14.4" x14ac:dyDescent="0.3">
      <c r="A62" t="str">
        <f t="shared" si="8"/>
        <v>CNG</v>
      </c>
      <c r="B62">
        <v>1.76</v>
      </c>
      <c r="C62" s="5">
        <f t="shared" si="4"/>
        <v>1449.8924992738903</v>
      </c>
      <c r="D62" s="14" t="s">
        <v>71</v>
      </c>
      <c r="E62" t="s">
        <v>164</v>
      </c>
      <c r="F62">
        <f t="shared" si="5"/>
        <v>383.02125774325378</v>
      </c>
      <c r="G62">
        <f t="shared" si="10"/>
        <v>5471.7322534750547</v>
      </c>
      <c r="H62" s="15">
        <v>43647</v>
      </c>
      <c r="I62" s="15" t="str">
        <f t="shared" si="6"/>
        <v>2019</v>
      </c>
      <c r="J62" t="str">
        <f t="shared" si="9"/>
        <v>7</v>
      </c>
      <c r="K62" t="s">
        <v>80</v>
      </c>
      <c r="L62" t="s">
        <v>87</v>
      </c>
    </row>
    <row r="63" spans="1:12" ht="14.4" x14ac:dyDescent="0.3">
      <c r="A63" t="str">
        <f t="shared" si="8"/>
        <v>CNG</v>
      </c>
      <c r="B63">
        <v>2.76</v>
      </c>
      <c r="C63" s="5">
        <f t="shared" si="4"/>
        <v>1205.6603242013321</v>
      </c>
      <c r="D63" s="14" t="s">
        <v>71</v>
      </c>
      <c r="E63" t="s">
        <v>164</v>
      </c>
      <c r="F63">
        <f t="shared" si="5"/>
        <v>318.50191239557461</v>
      </c>
      <c r="G63">
        <f t="shared" si="10"/>
        <v>4550.0273199367803</v>
      </c>
      <c r="H63" s="15">
        <v>43678</v>
      </c>
      <c r="I63" s="15" t="str">
        <f t="shared" si="6"/>
        <v>2019</v>
      </c>
      <c r="J63" t="str">
        <f t="shared" si="9"/>
        <v>8</v>
      </c>
      <c r="K63" t="s">
        <v>81</v>
      </c>
      <c r="L63" t="s">
        <v>87</v>
      </c>
    </row>
    <row r="64" spans="1:12" ht="14.4" x14ac:dyDescent="0.3">
      <c r="A64" t="str">
        <f t="shared" si="8"/>
        <v>CNG</v>
      </c>
      <c r="B64">
        <v>3.76</v>
      </c>
      <c r="C64" s="5">
        <f t="shared" si="4"/>
        <v>1205.059209403875</v>
      </c>
      <c r="D64" s="14" t="s">
        <v>71</v>
      </c>
      <c r="E64" t="s">
        <v>164</v>
      </c>
      <c r="F64">
        <f t="shared" si="5"/>
        <v>318.34311459098882</v>
      </c>
      <c r="G64">
        <f t="shared" si="10"/>
        <v>4547.7587798712693</v>
      </c>
      <c r="H64" s="15">
        <v>43709</v>
      </c>
      <c r="I64" s="15" t="str">
        <f t="shared" si="6"/>
        <v>2019</v>
      </c>
      <c r="J64" t="str">
        <f t="shared" si="9"/>
        <v>9</v>
      </c>
      <c r="K64" t="s">
        <v>96</v>
      </c>
      <c r="L64" t="s">
        <v>87</v>
      </c>
    </row>
    <row r="65" spans="1:12" ht="14.4" x14ac:dyDescent="0.3">
      <c r="A65" t="str">
        <f t="shared" si="8"/>
        <v>CNG</v>
      </c>
      <c r="B65">
        <v>4.76</v>
      </c>
      <c r="C65" s="5">
        <f t="shared" si="4"/>
        <v>615.22921375211479</v>
      </c>
      <c r="D65" s="14" t="s">
        <v>71</v>
      </c>
      <c r="E65" t="s">
        <v>164</v>
      </c>
      <c r="F65">
        <f t="shared" si="5"/>
        <v>162.52644066352516</v>
      </c>
      <c r="G65">
        <f t="shared" si="10"/>
        <v>2321.8062951932166</v>
      </c>
      <c r="H65" s="15">
        <v>43739</v>
      </c>
      <c r="I65" s="15" t="str">
        <f t="shared" si="6"/>
        <v>2019</v>
      </c>
      <c r="J65" t="str">
        <f t="shared" si="9"/>
        <v>10</v>
      </c>
      <c r="K65" t="s">
        <v>97</v>
      </c>
      <c r="L65" t="s">
        <v>87</v>
      </c>
    </row>
    <row r="66" spans="1:12" ht="14.4" x14ac:dyDescent="0.3">
      <c r="A66" t="str">
        <f t="shared" ref="A66:A73" si="11">IF(L66="GASOLINE","G",IF(L66="PROPANE","CNG",IF(L66="DIESEL","D", "OUTRO")))</f>
        <v>CNG</v>
      </c>
      <c r="B66">
        <v>5.76</v>
      </c>
      <c r="C66" s="5">
        <f t="shared" si="4"/>
        <v>345.89010490971083</v>
      </c>
      <c r="D66" s="14" t="s">
        <v>71</v>
      </c>
      <c r="E66" t="s">
        <v>164</v>
      </c>
      <c r="F66">
        <f t="shared" si="5"/>
        <v>91.374541967636475</v>
      </c>
      <c r="G66">
        <f t="shared" si="10"/>
        <v>1305.3505995376638</v>
      </c>
      <c r="H66" s="15">
        <v>43770</v>
      </c>
      <c r="I66" s="15" t="str">
        <f t="shared" si="6"/>
        <v>2019</v>
      </c>
      <c r="J66" t="str">
        <f t="shared" ref="J66:J73" si="12">TEXT(H66,"m")</f>
        <v>11</v>
      </c>
      <c r="K66" t="s">
        <v>84</v>
      </c>
      <c r="L66" t="s">
        <v>87</v>
      </c>
    </row>
    <row r="67" spans="1:12" ht="14.4" x14ac:dyDescent="0.3">
      <c r="A67" t="str">
        <f t="shared" si="11"/>
        <v>CNG</v>
      </c>
      <c r="B67">
        <v>6.76</v>
      </c>
      <c r="C67" s="5">
        <f t="shared" ref="C67:C73" si="13">3.78541*F67</f>
        <v>347.56830381321271</v>
      </c>
      <c r="D67" s="14" t="s">
        <v>71</v>
      </c>
      <c r="E67" t="s">
        <v>164</v>
      </c>
      <c r="F67">
        <f t="shared" ref="F67:F73" si="14">IF(A67="G", G67*6/100,G67*7/100)</f>
        <v>91.817875425175259</v>
      </c>
      <c r="G67">
        <f t="shared" si="10"/>
        <v>1311.683934645361</v>
      </c>
      <c r="H67" s="15">
        <v>43800</v>
      </c>
      <c r="I67" s="15" t="str">
        <f t="shared" si="6"/>
        <v>2019</v>
      </c>
      <c r="J67" t="str">
        <f t="shared" si="12"/>
        <v>12</v>
      </c>
      <c r="K67" t="s">
        <v>98</v>
      </c>
      <c r="L67" t="s">
        <v>87</v>
      </c>
    </row>
    <row r="68" spans="1:12" ht="14.4" x14ac:dyDescent="0.3">
      <c r="A68" t="str">
        <f t="shared" si="11"/>
        <v>CNG</v>
      </c>
      <c r="B68">
        <v>7.76</v>
      </c>
      <c r="C68" s="5">
        <f t="shared" si="13"/>
        <v>385.02939703182545</v>
      </c>
      <c r="D68" s="14" t="s">
        <v>71</v>
      </c>
      <c r="E68" t="s">
        <v>164</v>
      </c>
      <c r="F68">
        <f t="shared" si="14"/>
        <v>101.71405396821623</v>
      </c>
      <c r="G68">
        <f t="shared" si="10"/>
        <v>1453.0579138316605</v>
      </c>
      <c r="H68" s="15">
        <v>43831</v>
      </c>
      <c r="I68" s="15" t="str">
        <f t="shared" si="6"/>
        <v>2020</v>
      </c>
      <c r="J68" t="str">
        <f t="shared" si="12"/>
        <v>1</v>
      </c>
      <c r="K68" t="s">
        <v>99</v>
      </c>
      <c r="L68" t="s">
        <v>87</v>
      </c>
    </row>
    <row r="69" spans="1:12" ht="14.4" x14ac:dyDescent="0.3">
      <c r="A69" t="str">
        <f t="shared" si="11"/>
        <v>CNG</v>
      </c>
      <c r="B69">
        <v>8.76</v>
      </c>
      <c r="C69" s="5">
        <f t="shared" si="13"/>
        <v>337.43326116511372</v>
      </c>
      <c r="D69" s="14" t="s">
        <v>71</v>
      </c>
      <c r="E69" t="s">
        <v>164</v>
      </c>
      <c r="F69">
        <f t="shared" si="14"/>
        <v>89.140479146278395</v>
      </c>
      <c r="G69">
        <f t="shared" si="10"/>
        <v>1273.4354163754056</v>
      </c>
      <c r="H69" s="15">
        <v>43862</v>
      </c>
      <c r="I69" s="15" t="str">
        <f t="shared" si="6"/>
        <v>2020</v>
      </c>
      <c r="J69" t="str">
        <f t="shared" si="12"/>
        <v>2</v>
      </c>
      <c r="K69" t="s">
        <v>100</v>
      </c>
      <c r="L69" t="s">
        <v>87</v>
      </c>
    </row>
    <row r="70" spans="1:12" ht="14.4" x14ac:dyDescent="0.3">
      <c r="A70" t="str">
        <f t="shared" si="11"/>
        <v>CNG</v>
      </c>
      <c r="B70">
        <v>9.76</v>
      </c>
      <c r="C70" s="5">
        <f t="shared" si="13"/>
        <v>348.11360887413906</v>
      </c>
      <c r="D70" s="14" t="s">
        <v>71</v>
      </c>
      <c r="E70" t="s">
        <v>164</v>
      </c>
      <c r="F70">
        <f t="shared" si="14"/>
        <v>91.961929850171856</v>
      </c>
      <c r="G70">
        <f t="shared" si="10"/>
        <v>1313.7418550024552</v>
      </c>
      <c r="H70" s="15">
        <v>43891</v>
      </c>
      <c r="I70" s="15" t="str">
        <f t="shared" si="6"/>
        <v>2020</v>
      </c>
      <c r="J70" t="str">
        <f t="shared" si="12"/>
        <v>3</v>
      </c>
      <c r="K70" t="s">
        <v>76</v>
      </c>
      <c r="L70" t="s">
        <v>87</v>
      </c>
    </row>
    <row r="71" spans="1:12" ht="14.4" x14ac:dyDescent="0.3">
      <c r="A71" t="str">
        <f t="shared" si="11"/>
        <v>CNG</v>
      </c>
      <c r="B71">
        <v>10.76</v>
      </c>
      <c r="C71" s="5">
        <f t="shared" si="13"/>
        <v>236.6051336008185</v>
      </c>
      <c r="D71" s="14" t="s">
        <v>71</v>
      </c>
      <c r="E71" t="s">
        <v>164</v>
      </c>
      <c r="F71">
        <f t="shared" si="14"/>
        <v>62.504493199103528</v>
      </c>
      <c r="G71">
        <f t="shared" si="10"/>
        <v>892.9213314157646</v>
      </c>
      <c r="H71" s="15">
        <v>43922</v>
      </c>
      <c r="I71" s="15" t="str">
        <f t="shared" si="6"/>
        <v>2020</v>
      </c>
      <c r="J71" t="str">
        <f t="shared" si="12"/>
        <v>4</v>
      </c>
      <c r="K71" t="s">
        <v>77</v>
      </c>
      <c r="L71" t="s">
        <v>87</v>
      </c>
    </row>
    <row r="72" spans="1:12" ht="14.4" x14ac:dyDescent="0.3">
      <c r="A72" t="str">
        <f t="shared" si="11"/>
        <v>CNG</v>
      </c>
      <c r="B72">
        <v>11.76</v>
      </c>
      <c r="C72" s="5">
        <f t="shared" si="13"/>
        <v>211.10011659531014</v>
      </c>
      <c r="D72" s="14" t="s">
        <v>71</v>
      </c>
      <c r="E72" t="s">
        <v>164</v>
      </c>
      <c r="F72">
        <f t="shared" si="14"/>
        <v>55.766777335958359</v>
      </c>
      <c r="G72">
        <f t="shared" si="10"/>
        <v>796.66824765654792</v>
      </c>
      <c r="H72" s="15">
        <v>43952</v>
      </c>
      <c r="I72" s="15" t="str">
        <f t="shared" si="6"/>
        <v>2020</v>
      </c>
      <c r="J72" t="str">
        <f t="shared" si="12"/>
        <v>5</v>
      </c>
      <c r="K72" t="s">
        <v>101</v>
      </c>
      <c r="L72" t="s">
        <v>87</v>
      </c>
    </row>
    <row r="73" spans="1:12" ht="14.4" x14ac:dyDescent="0.3">
      <c r="A73" t="str">
        <f t="shared" si="11"/>
        <v>CNG</v>
      </c>
      <c r="B73">
        <v>12.76</v>
      </c>
      <c r="C73" s="5">
        <f t="shared" si="13"/>
        <v>1560.7228483337694</v>
      </c>
      <c r="D73" s="14" t="s">
        <v>71</v>
      </c>
      <c r="E73" t="s">
        <v>164</v>
      </c>
      <c r="F73">
        <f t="shared" si="14"/>
        <v>412.29955231633284</v>
      </c>
      <c r="G73">
        <f t="shared" si="10"/>
        <v>5889.9936045190407</v>
      </c>
      <c r="H73" s="15">
        <v>43983</v>
      </c>
      <c r="I73" s="15" t="str">
        <f t="shared" si="6"/>
        <v>2020</v>
      </c>
      <c r="J73" t="str">
        <f t="shared" si="12"/>
        <v>6</v>
      </c>
      <c r="K73" t="s">
        <v>79</v>
      </c>
      <c r="L73" t="s">
        <v>87</v>
      </c>
    </row>
  </sheetData>
  <pageMargins left="0.51180555555555496" right="0.51180555555555496" top="0.78749999999999998" bottom="0.78749999999999998" header="0.51180555555555496" footer="0.51180555555555496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5"/>
  <sheetViews>
    <sheetView zoomScale="140" zoomScaleNormal="140" workbookViewId="0">
      <selection activeCell="G2" sqref="G2"/>
    </sheetView>
  </sheetViews>
  <sheetFormatPr defaultColWidth="11.88671875" defaultRowHeight="13.2" x14ac:dyDescent="0.25"/>
  <cols>
    <col min="5" max="5" width="14.109375" customWidth="1"/>
    <col min="1018" max="1024" width="11.5546875" customWidth="1"/>
  </cols>
  <sheetData>
    <row r="1" spans="1:7" ht="14.4" x14ac:dyDescent="0.3">
      <c r="A1" s="14" t="s">
        <v>102</v>
      </c>
      <c r="B1" s="14" t="s">
        <v>103</v>
      </c>
      <c r="C1" s="14" t="s">
        <v>104</v>
      </c>
      <c r="D1" s="14" t="s">
        <v>105</v>
      </c>
      <c r="E1" s="14" t="s">
        <v>67</v>
      </c>
      <c r="F1" s="14" t="s">
        <v>59</v>
      </c>
      <c r="G1" s="14" t="s">
        <v>68</v>
      </c>
    </row>
    <row r="2" spans="1:7" x14ac:dyDescent="0.25">
      <c r="A2">
        <f t="shared" ref="A2:A25" si="0">(D2-32)/1.8</f>
        <v>22.611111111111111</v>
      </c>
      <c r="B2" t="s">
        <v>106</v>
      </c>
      <c r="C2" t="s">
        <v>107</v>
      </c>
      <c r="D2">
        <v>72.7</v>
      </c>
      <c r="E2" s="9">
        <v>43678</v>
      </c>
      <c r="F2">
        <v>2019</v>
      </c>
      <c r="G2">
        <v>8</v>
      </c>
    </row>
    <row r="3" spans="1:7" x14ac:dyDescent="0.25">
      <c r="A3">
        <f t="shared" si="0"/>
        <v>22.222222222222221</v>
      </c>
      <c r="B3" t="s">
        <v>106</v>
      </c>
      <c r="C3" t="s">
        <v>107</v>
      </c>
      <c r="D3">
        <v>72</v>
      </c>
      <c r="E3" s="9">
        <f t="shared" ref="E3:E25" si="1">E2+1/24</f>
        <v>43678.041666666664</v>
      </c>
      <c r="F3">
        <v>2019</v>
      </c>
      <c r="G3">
        <v>8</v>
      </c>
    </row>
    <row r="4" spans="1:7" x14ac:dyDescent="0.25">
      <c r="A4">
        <f t="shared" si="0"/>
        <v>21.722222222222218</v>
      </c>
      <c r="B4" t="s">
        <v>106</v>
      </c>
      <c r="C4" t="s">
        <v>107</v>
      </c>
      <c r="D4">
        <v>71.099999999999994</v>
      </c>
      <c r="E4" s="9">
        <f t="shared" si="1"/>
        <v>43678.083333333328</v>
      </c>
      <c r="F4">
        <v>2019</v>
      </c>
      <c r="G4">
        <v>8</v>
      </c>
    </row>
    <row r="5" spans="1:7" x14ac:dyDescent="0.25">
      <c r="A5">
        <f t="shared" si="0"/>
        <v>21.333333333333336</v>
      </c>
      <c r="B5" t="s">
        <v>106</v>
      </c>
      <c r="C5" t="s">
        <v>107</v>
      </c>
      <c r="D5">
        <v>70.400000000000006</v>
      </c>
      <c r="E5" s="9">
        <f t="shared" si="1"/>
        <v>43678.124999999993</v>
      </c>
      <c r="F5">
        <v>2019</v>
      </c>
      <c r="G5">
        <v>8</v>
      </c>
    </row>
    <row r="6" spans="1:7" x14ac:dyDescent="0.25">
      <c r="A6">
        <f t="shared" si="0"/>
        <v>20.944444444444446</v>
      </c>
      <c r="B6" t="s">
        <v>106</v>
      </c>
      <c r="C6" t="s">
        <v>107</v>
      </c>
      <c r="D6">
        <v>69.7</v>
      </c>
      <c r="E6" s="9">
        <f t="shared" si="1"/>
        <v>43678.166666666657</v>
      </c>
      <c r="F6">
        <v>2019</v>
      </c>
      <c r="G6">
        <v>8</v>
      </c>
    </row>
    <row r="7" spans="1:7" x14ac:dyDescent="0.25">
      <c r="A7">
        <f t="shared" si="0"/>
        <v>20.666666666666668</v>
      </c>
      <c r="B7" t="s">
        <v>106</v>
      </c>
      <c r="C7" t="s">
        <v>107</v>
      </c>
      <c r="D7">
        <v>69.2</v>
      </c>
      <c r="E7" s="9">
        <f t="shared" si="1"/>
        <v>43678.208333333321</v>
      </c>
      <c r="F7">
        <v>2019</v>
      </c>
      <c r="G7">
        <v>8</v>
      </c>
    </row>
    <row r="8" spans="1:7" x14ac:dyDescent="0.25">
      <c r="A8">
        <f t="shared" si="0"/>
        <v>20.666666666666668</v>
      </c>
      <c r="B8" t="s">
        <v>106</v>
      </c>
      <c r="C8" t="s">
        <v>107</v>
      </c>
      <c r="D8">
        <v>69.2</v>
      </c>
      <c r="E8" s="9">
        <f t="shared" si="1"/>
        <v>43678.249999999985</v>
      </c>
      <c r="F8">
        <v>2019</v>
      </c>
      <c r="G8">
        <v>8</v>
      </c>
    </row>
    <row r="9" spans="1:7" x14ac:dyDescent="0.25">
      <c r="A9">
        <f t="shared" si="0"/>
        <v>21.888888888888893</v>
      </c>
      <c r="B9" t="s">
        <v>106</v>
      </c>
      <c r="C9" t="s">
        <v>107</v>
      </c>
      <c r="D9">
        <v>71.400000000000006</v>
      </c>
      <c r="E9" s="9">
        <f t="shared" si="1"/>
        <v>43678.29166666665</v>
      </c>
      <c r="F9">
        <v>2019</v>
      </c>
      <c r="G9">
        <v>8</v>
      </c>
    </row>
    <row r="10" spans="1:7" x14ac:dyDescent="0.25">
      <c r="A10">
        <f t="shared" si="0"/>
        <v>23.666666666666664</v>
      </c>
      <c r="B10" t="s">
        <v>106</v>
      </c>
      <c r="C10" t="s">
        <v>107</v>
      </c>
      <c r="D10">
        <v>74.599999999999994</v>
      </c>
      <c r="E10" s="9">
        <f t="shared" si="1"/>
        <v>43678.333333333314</v>
      </c>
      <c r="F10">
        <v>2019</v>
      </c>
      <c r="G10">
        <v>8</v>
      </c>
    </row>
    <row r="11" spans="1:7" x14ac:dyDescent="0.25">
      <c r="A11">
        <f t="shared" si="0"/>
        <v>25.388888888888889</v>
      </c>
      <c r="B11" t="s">
        <v>106</v>
      </c>
      <c r="C11" t="s">
        <v>107</v>
      </c>
      <c r="D11">
        <v>77.7</v>
      </c>
      <c r="E11" s="9">
        <f t="shared" si="1"/>
        <v>43678.374999999978</v>
      </c>
      <c r="F11">
        <v>2019</v>
      </c>
      <c r="G11">
        <v>8</v>
      </c>
    </row>
    <row r="12" spans="1:7" x14ac:dyDescent="0.25">
      <c r="A12">
        <f t="shared" si="0"/>
        <v>26.944444444444443</v>
      </c>
      <c r="B12" t="s">
        <v>106</v>
      </c>
      <c r="C12" t="s">
        <v>107</v>
      </c>
      <c r="D12">
        <v>80.5</v>
      </c>
      <c r="E12" s="9">
        <f t="shared" si="1"/>
        <v>43678.416666666642</v>
      </c>
      <c r="F12">
        <v>2019</v>
      </c>
      <c r="G12">
        <v>8</v>
      </c>
    </row>
    <row r="13" spans="1:7" x14ac:dyDescent="0.25">
      <c r="A13">
        <f t="shared" si="0"/>
        <v>28.166666666666668</v>
      </c>
      <c r="B13" t="s">
        <v>106</v>
      </c>
      <c r="C13" t="s">
        <v>107</v>
      </c>
      <c r="D13">
        <v>82.7</v>
      </c>
      <c r="E13" s="9">
        <f t="shared" si="1"/>
        <v>43678.458333333307</v>
      </c>
      <c r="F13">
        <v>2019</v>
      </c>
      <c r="G13">
        <v>8</v>
      </c>
    </row>
    <row r="14" spans="1:7" x14ac:dyDescent="0.25">
      <c r="A14">
        <f t="shared" si="0"/>
        <v>29</v>
      </c>
      <c r="B14" t="s">
        <v>106</v>
      </c>
      <c r="C14" t="s">
        <v>107</v>
      </c>
      <c r="D14">
        <v>84.2</v>
      </c>
      <c r="E14" s="9">
        <f t="shared" si="1"/>
        <v>43678.499999999971</v>
      </c>
      <c r="F14">
        <v>2019</v>
      </c>
      <c r="G14">
        <v>8</v>
      </c>
    </row>
    <row r="15" spans="1:7" x14ac:dyDescent="0.25">
      <c r="A15">
        <f t="shared" si="0"/>
        <v>29.611111111111107</v>
      </c>
      <c r="B15" t="s">
        <v>106</v>
      </c>
      <c r="C15" t="s">
        <v>107</v>
      </c>
      <c r="D15">
        <v>85.3</v>
      </c>
      <c r="E15" s="9">
        <f t="shared" si="1"/>
        <v>43678.541666666635</v>
      </c>
      <c r="F15">
        <v>2019</v>
      </c>
      <c r="G15">
        <v>8</v>
      </c>
    </row>
    <row r="16" spans="1:7" x14ac:dyDescent="0.25">
      <c r="A16">
        <f t="shared" si="0"/>
        <v>30</v>
      </c>
      <c r="B16" t="s">
        <v>106</v>
      </c>
      <c r="C16" t="s">
        <v>107</v>
      </c>
      <c r="D16">
        <v>86</v>
      </c>
      <c r="E16" s="9">
        <f t="shared" si="1"/>
        <v>43678.583333333299</v>
      </c>
      <c r="F16">
        <v>2019</v>
      </c>
      <c r="G16">
        <v>8</v>
      </c>
    </row>
    <row r="17" spans="1:7" x14ac:dyDescent="0.25">
      <c r="A17">
        <f t="shared" si="0"/>
        <v>30</v>
      </c>
      <c r="B17" t="s">
        <v>106</v>
      </c>
      <c r="C17" t="s">
        <v>107</v>
      </c>
      <c r="D17">
        <v>86</v>
      </c>
      <c r="E17" s="9">
        <f t="shared" si="1"/>
        <v>43678.624999999964</v>
      </c>
      <c r="F17">
        <v>2019</v>
      </c>
      <c r="G17">
        <v>8</v>
      </c>
    </row>
    <row r="18" spans="1:7" x14ac:dyDescent="0.25">
      <c r="A18">
        <f t="shared" si="0"/>
        <v>29.666666666666668</v>
      </c>
      <c r="B18" t="s">
        <v>106</v>
      </c>
      <c r="C18" t="s">
        <v>107</v>
      </c>
      <c r="D18">
        <v>85.4</v>
      </c>
      <c r="E18" s="9">
        <f t="shared" si="1"/>
        <v>43678.666666666628</v>
      </c>
      <c r="F18">
        <v>2019</v>
      </c>
      <c r="G18">
        <v>8</v>
      </c>
    </row>
    <row r="19" spans="1:7" x14ac:dyDescent="0.25">
      <c r="A19">
        <f t="shared" si="0"/>
        <v>28.833333333333336</v>
      </c>
      <c r="B19" t="s">
        <v>106</v>
      </c>
      <c r="C19" t="s">
        <v>107</v>
      </c>
      <c r="D19">
        <v>83.9</v>
      </c>
      <c r="E19" s="9">
        <f t="shared" si="1"/>
        <v>43678.708333333292</v>
      </c>
      <c r="F19">
        <v>2019</v>
      </c>
      <c r="G19">
        <v>8</v>
      </c>
    </row>
    <row r="20" spans="1:7" x14ac:dyDescent="0.25">
      <c r="A20">
        <f t="shared" si="0"/>
        <v>27.833333333333329</v>
      </c>
      <c r="B20" t="s">
        <v>106</v>
      </c>
      <c r="C20" t="s">
        <v>107</v>
      </c>
      <c r="D20">
        <v>82.1</v>
      </c>
      <c r="E20" s="9">
        <f t="shared" si="1"/>
        <v>43678.749999999956</v>
      </c>
      <c r="F20">
        <v>2019</v>
      </c>
      <c r="G20">
        <v>8</v>
      </c>
    </row>
    <row r="21" spans="1:7" x14ac:dyDescent="0.25">
      <c r="A21">
        <f t="shared" si="0"/>
        <v>26.388888888888889</v>
      </c>
      <c r="B21" t="s">
        <v>106</v>
      </c>
      <c r="C21" t="s">
        <v>107</v>
      </c>
      <c r="D21">
        <v>79.5</v>
      </c>
      <c r="E21" s="9">
        <f t="shared" si="1"/>
        <v>43678.791666666621</v>
      </c>
      <c r="F21">
        <v>2019</v>
      </c>
      <c r="G21">
        <v>8</v>
      </c>
    </row>
    <row r="22" spans="1:7" x14ac:dyDescent="0.25">
      <c r="A22">
        <f t="shared" si="0"/>
        <v>25.222222222222225</v>
      </c>
      <c r="B22" t="s">
        <v>106</v>
      </c>
      <c r="C22" t="s">
        <v>107</v>
      </c>
      <c r="D22">
        <v>77.400000000000006</v>
      </c>
      <c r="E22" s="9">
        <f t="shared" si="1"/>
        <v>43678.833333333285</v>
      </c>
      <c r="F22">
        <v>2019</v>
      </c>
      <c r="G22">
        <v>8</v>
      </c>
    </row>
    <row r="23" spans="1:7" x14ac:dyDescent="0.25">
      <c r="A23">
        <f t="shared" si="0"/>
        <v>24.333333333333332</v>
      </c>
      <c r="B23" t="s">
        <v>106</v>
      </c>
      <c r="C23" t="s">
        <v>107</v>
      </c>
      <c r="D23">
        <v>75.8</v>
      </c>
      <c r="E23" s="9">
        <f t="shared" si="1"/>
        <v>43678.874999999949</v>
      </c>
      <c r="F23">
        <v>2019</v>
      </c>
      <c r="G23">
        <v>8</v>
      </c>
    </row>
    <row r="24" spans="1:7" x14ac:dyDescent="0.25">
      <c r="A24">
        <f t="shared" si="0"/>
        <v>23.666666666666664</v>
      </c>
      <c r="B24" t="s">
        <v>106</v>
      </c>
      <c r="C24" t="s">
        <v>107</v>
      </c>
      <c r="D24">
        <v>74.599999999999994</v>
      </c>
      <c r="E24" s="9">
        <f t="shared" si="1"/>
        <v>43678.916666666613</v>
      </c>
      <c r="F24">
        <v>2019</v>
      </c>
      <c r="G24">
        <v>8</v>
      </c>
    </row>
    <row r="25" spans="1:7" x14ac:dyDescent="0.25">
      <c r="A25">
        <f t="shared" si="0"/>
        <v>23.111111111111107</v>
      </c>
      <c r="B25" t="s">
        <v>106</v>
      </c>
      <c r="C25" t="s">
        <v>107</v>
      </c>
      <c r="D25">
        <v>73.599999999999994</v>
      </c>
      <c r="E25" s="9">
        <f t="shared" si="1"/>
        <v>43678.958333333278</v>
      </c>
      <c r="F25">
        <v>2019</v>
      </c>
      <c r="G25">
        <v>8</v>
      </c>
    </row>
  </sheetData>
  <autoFilter ref="A1:G13" xr:uid="{00000000-0009-0000-0000-000007000000}"/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13"/>
  <sheetViews>
    <sheetView zoomScale="140" zoomScaleNormal="140" workbookViewId="0">
      <selection activeCell="B2" sqref="B2"/>
    </sheetView>
  </sheetViews>
  <sheetFormatPr defaultColWidth="11.6640625" defaultRowHeight="13.2" x14ac:dyDescent="0.25"/>
  <cols>
    <col min="1" max="3" width="6.5546875" bestFit="1" customWidth="1"/>
    <col min="4" max="4" width="9.44140625" customWidth="1"/>
    <col min="5" max="5" width="7.77734375" bestFit="1" customWidth="1"/>
    <col min="6" max="6" width="5.88671875" bestFit="1" customWidth="1"/>
    <col min="7" max="7" width="6.5546875" bestFit="1" customWidth="1"/>
    <col min="8" max="8" width="9.21875" customWidth="1"/>
    <col min="9" max="9" width="7.5546875" bestFit="1" customWidth="1"/>
    <col min="10" max="10" width="5.6640625" bestFit="1" customWidth="1"/>
    <col min="11" max="11" width="7" bestFit="1" customWidth="1"/>
    <col min="12" max="12" width="10.44140625" customWidth="1"/>
    <col min="13" max="13" width="8.88671875" bestFit="1" customWidth="1"/>
    <col min="14" max="14" width="6.88671875" bestFit="1" customWidth="1"/>
    <col min="15" max="16" width="18" bestFit="1" customWidth="1"/>
    <col min="17" max="17" width="20.77734375" bestFit="1" customWidth="1"/>
    <col min="18" max="19" width="16.33203125" bestFit="1" customWidth="1"/>
    <col min="20" max="20" width="19.109375" bestFit="1" customWidth="1"/>
    <col min="21" max="21" width="16.33203125" bestFit="1" customWidth="1"/>
    <col min="22" max="22" width="16.21875" bestFit="1" customWidth="1"/>
    <col min="23" max="23" width="19.109375" bestFit="1" customWidth="1"/>
    <col min="24" max="24" width="19.77734375" bestFit="1" customWidth="1"/>
    <col min="25" max="25" width="19.6640625" bestFit="1" customWidth="1"/>
    <col min="26" max="26" width="22.5546875" bestFit="1" customWidth="1"/>
    <col min="27" max="27" width="18.44140625" bestFit="1" customWidth="1"/>
    <col min="28" max="28" width="18.33203125" bestFit="1" customWidth="1"/>
    <col min="29" max="29" width="21.109375" bestFit="1" customWidth="1"/>
    <col min="30" max="31" width="18.33203125" bestFit="1" customWidth="1"/>
    <col min="32" max="32" width="21.109375" bestFit="1" customWidth="1"/>
    <col min="33" max="33" width="15.109375" bestFit="1" customWidth="1"/>
    <col min="34" max="34" width="15" bestFit="1" customWidth="1"/>
    <col min="35" max="35" width="17.88671875" bestFit="1" customWidth="1"/>
    <col min="36" max="37" width="18.5546875" bestFit="1" customWidth="1"/>
    <col min="38" max="38" width="21.33203125" bestFit="1" customWidth="1"/>
    <col min="39" max="39" width="18.44140625" bestFit="1" customWidth="1"/>
  </cols>
  <sheetData>
    <row r="1" spans="1:39" x14ac:dyDescent="0.25">
      <c r="A1" s="8" t="s">
        <v>68</v>
      </c>
      <c r="B1" s="12" t="str">
        <f>vmt_age!B1</f>
        <v>MC_G</v>
      </c>
      <c r="C1" s="12" t="str">
        <f>vmt_age!C1</f>
        <v>PC_G</v>
      </c>
      <c r="D1" s="12" t="str">
        <f>vmt_age!D1</f>
        <v>PC_ELEC</v>
      </c>
      <c r="E1" s="12" t="str">
        <f>vmt_age!E1</f>
        <v>PC_E85</v>
      </c>
      <c r="F1" s="12" t="str">
        <f>vmt_age!F1</f>
        <v>PC_D</v>
      </c>
      <c r="G1" s="12" t="str">
        <f>vmt_age!G1</f>
        <v>PT_G</v>
      </c>
      <c r="H1" s="12" t="str">
        <f>vmt_age!H1</f>
        <v>PT_ELEC</v>
      </c>
      <c r="I1" s="12" t="str">
        <f>vmt_age!I1</f>
        <v>PT_E85</v>
      </c>
      <c r="J1" s="12" t="str">
        <f>vmt_age!J1</f>
        <v>PT_D</v>
      </c>
      <c r="K1" s="12" t="str">
        <f>vmt_age!K1</f>
        <v>LCT_G</v>
      </c>
      <c r="L1" s="12" t="str">
        <f>vmt_age!L1</f>
        <v>LCT_ELEC</v>
      </c>
      <c r="M1" s="12" t="str">
        <f>vmt_age!M1</f>
        <v>LCT_E85</v>
      </c>
      <c r="N1" s="12" t="str">
        <f>vmt_age!N1</f>
        <v>LCT_D</v>
      </c>
      <c r="O1" s="12" t="str">
        <f>vmt_age!O1</f>
        <v>BUS_INTERCITY_G</v>
      </c>
      <c r="P1" s="12" t="str">
        <f>vmt_age!P1</f>
        <v>BUS_INTERCITY_D</v>
      </c>
      <c r="Q1" s="12" t="str">
        <f>vmt_age!Q1</f>
        <v>BUS_INTERCITY_CNG</v>
      </c>
      <c r="R1" s="12" t="str">
        <f>vmt_age!R1</f>
        <v>BUS_TRANSIT_G</v>
      </c>
      <c r="S1" s="12" t="str">
        <f>vmt_age!S1</f>
        <v>BUS_TRANSIT_D</v>
      </c>
      <c r="T1" s="12" t="str">
        <f>vmt_age!T1</f>
        <v>BUS_TRANSIT_CNG</v>
      </c>
      <c r="U1" s="12" t="str">
        <f>vmt_age!U1</f>
        <v>BUS_SCHOOL_G</v>
      </c>
      <c r="V1" s="12" t="str">
        <f>vmt_age!V1</f>
        <v>BUS_SCHOOL_D</v>
      </c>
      <c r="W1" s="12" t="str">
        <f>vmt_age!W1</f>
        <v>BUS_SCHOOL_CNG</v>
      </c>
      <c r="X1" s="12" t="str">
        <f>vmt_age!X1</f>
        <v>TRUCKS_REFUSE_G</v>
      </c>
      <c r="Y1" s="12" t="str">
        <f>vmt_age!Y1</f>
        <v>TRUCKS_REFUSE_D</v>
      </c>
      <c r="Z1" s="12" t="str">
        <f>vmt_age!Z1</f>
        <v>TRUCKS_REFUSE_CNG</v>
      </c>
      <c r="AA1" s="12" t="str">
        <f>vmt_age!AA1</f>
        <v>TRUCKS_SU_SH_G</v>
      </c>
      <c r="AB1" s="12" t="str">
        <f>vmt_age!AB1</f>
        <v>TRUCKS_SU_SH_D</v>
      </c>
      <c r="AC1" s="12" t="str">
        <f>vmt_age!AC1</f>
        <v>TRUCKS_SU_SH_CNG</v>
      </c>
      <c r="AD1" s="12" t="str">
        <f>vmt_age!AD1</f>
        <v>TRUCKS_SU_LH_G</v>
      </c>
      <c r="AE1" s="12" t="str">
        <f>vmt_age!AE1</f>
        <v>TRUCKS_SU_LH_D</v>
      </c>
      <c r="AF1" s="12" t="str">
        <f>vmt_age!AF1</f>
        <v>TRUCKS_SU_LH_CNG</v>
      </c>
      <c r="AG1" s="12" t="str">
        <f>vmt_age!AG1</f>
        <v>TRUCKS_MH_G</v>
      </c>
      <c r="AH1" s="12" t="str">
        <f>vmt_age!AH1</f>
        <v>TRUCKS_MH_D</v>
      </c>
      <c r="AI1" s="12" t="str">
        <f>vmt_age!AI1</f>
        <v>TRUCKS_MH_CNG</v>
      </c>
      <c r="AJ1" s="12" t="str">
        <f>vmt_age!AJ1</f>
        <v>TRUCKS_CU_SH_G</v>
      </c>
      <c r="AK1" s="12" t="str">
        <f>vmt_age!AK1</f>
        <v>TRUCKS_CU_SH_D</v>
      </c>
      <c r="AL1" s="12" t="str">
        <f>vmt_age!AL1</f>
        <v>TRUCKS_CU_SH_CNG</v>
      </c>
      <c r="AM1" s="12" t="str">
        <f>vmt_age!AM1</f>
        <v>TRUCKS_CU_LH_D</v>
      </c>
    </row>
    <row r="2" spans="1:39" x14ac:dyDescent="0.25">
      <c r="A2" s="8">
        <v>1</v>
      </c>
      <c r="B2" s="28">
        <f>$C2</f>
        <v>4829</v>
      </c>
      <c r="C2" s="28">
        <f>fuelold!H422</f>
        <v>4829</v>
      </c>
      <c r="D2" s="28">
        <f>$C2</f>
        <v>4829</v>
      </c>
      <c r="E2" s="27">
        <f>fuelold!H1344</f>
        <v>686.7</v>
      </c>
      <c r="F2" s="26">
        <f>fuelold!H895</f>
        <v>666.2</v>
      </c>
      <c r="G2" s="28">
        <f>$C2</f>
        <v>4829</v>
      </c>
      <c r="H2" s="28">
        <f>$C2</f>
        <v>4829</v>
      </c>
      <c r="I2" s="27">
        <f>$E2</f>
        <v>686.7</v>
      </c>
      <c r="J2" s="26">
        <f>$F2</f>
        <v>666.2</v>
      </c>
      <c r="K2" s="28">
        <f>$C2</f>
        <v>4829</v>
      </c>
      <c r="L2" s="28">
        <f>$C2</f>
        <v>4829</v>
      </c>
      <c r="M2" s="27">
        <f>$E2</f>
        <v>686.7</v>
      </c>
      <c r="N2" s="26">
        <f>$F2</f>
        <v>666.2</v>
      </c>
      <c r="O2" s="28">
        <f>$C2</f>
        <v>4829</v>
      </c>
      <c r="P2" s="26">
        <f>$F2</f>
        <v>666.2</v>
      </c>
      <c r="Q2" s="27">
        <f>$E2</f>
        <v>686.7</v>
      </c>
      <c r="R2" s="28">
        <f>$C2</f>
        <v>4829</v>
      </c>
      <c r="S2" s="26">
        <f>$F2</f>
        <v>666.2</v>
      </c>
      <c r="T2" s="27">
        <f>$E2</f>
        <v>686.7</v>
      </c>
      <c r="U2" s="28">
        <f>$C2</f>
        <v>4829</v>
      </c>
      <c r="V2" s="26">
        <f>$F2</f>
        <v>666.2</v>
      </c>
      <c r="W2" s="27">
        <f>$E2</f>
        <v>686.7</v>
      </c>
      <c r="X2" s="28">
        <f>$C2</f>
        <v>4829</v>
      </c>
      <c r="Y2" s="26">
        <f>$F2</f>
        <v>666.2</v>
      </c>
      <c r="Z2" s="27">
        <f>$E2</f>
        <v>686.7</v>
      </c>
      <c r="AA2" s="28">
        <f>$C2</f>
        <v>4829</v>
      </c>
      <c r="AB2" s="26">
        <f>$F2</f>
        <v>666.2</v>
      </c>
      <c r="AC2" s="27">
        <f>$E2</f>
        <v>686.7</v>
      </c>
      <c r="AD2" s="28">
        <f>$C2</f>
        <v>4829</v>
      </c>
      <c r="AE2" s="26">
        <f>$F2</f>
        <v>666.2</v>
      </c>
      <c r="AF2" s="27">
        <f>$E2</f>
        <v>686.7</v>
      </c>
      <c r="AG2" s="28">
        <f>$C2</f>
        <v>4829</v>
      </c>
      <c r="AH2" s="26">
        <f>$F2</f>
        <v>666.2</v>
      </c>
      <c r="AI2" s="27">
        <f>$E2</f>
        <v>686.7</v>
      </c>
      <c r="AJ2" s="28">
        <f>$C2</f>
        <v>4829</v>
      </c>
      <c r="AK2" s="26">
        <f>$F2</f>
        <v>666.2</v>
      </c>
      <c r="AL2" s="27">
        <f>$E2</f>
        <v>686.7</v>
      </c>
      <c r="AM2" s="26">
        <f>$F2</f>
        <v>666.2</v>
      </c>
    </row>
    <row r="3" spans="1:39" x14ac:dyDescent="0.25">
      <c r="A3" s="8">
        <f t="shared" ref="A3:A13" si="0">A2+1</f>
        <v>2</v>
      </c>
      <c r="B3" s="28">
        <f t="shared" ref="B3:D13" si="1">$C3</f>
        <v>4973</v>
      </c>
      <c r="C3" s="28">
        <f>fuelold!H423</f>
        <v>4973</v>
      </c>
      <c r="D3" s="28">
        <f t="shared" si="1"/>
        <v>4973</v>
      </c>
      <c r="E3" s="27">
        <f>fuelold!H1345</f>
        <v>585.1</v>
      </c>
      <c r="F3" s="26">
        <f>fuelold!H896</f>
        <v>648.79999999999995</v>
      </c>
      <c r="G3" s="28">
        <f t="shared" ref="G3:H13" si="2">$C3</f>
        <v>4973</v>
      </c>
      <c r="H3" s="28">
        <f t="shared" si="2"/>
        <v>4973</v>
      </c>
      <c r="I3" s="27">
        <f t="shared" ref="I3:I13" si="3">$E3</f>
        <v>585.1</v>
      </c>
      <c r="J3" s="26">
        <f t="shared" ref="J3:J13" si="4">$F3</f>
        <v>648.79999999999995</v>
      </c>
      <c r="K3" s="28">
        <f t="shared" ref="K3:L13" si="5">$C3</f>
        <v>4973</v>
      </c>
      <c r="L3" s="28">
        <f t="shared" si="5"/>
        <v>4973</v>
      </c>
      <c r="M3" s="27">
        <f t="shared" ref="M3:M13" si="6">$E3</f>
        <v>585.1</v>
      </c>
      <c r="N3" s="26">
        <f t="shared" ref="N3:N13" si="7">$F3</f>
        <v>648.79999999999995</v>
      </c>
      <c r="O3" s="28">
        <f t="shared" ref="O3:O13" si="8">$C3</f>
        <v>4973</v>
      </c>
      <c r="P3" s="26">
        <f t="shared" ref="P3:P13" si="9">$F3</f>
        <v>648.79999999999995</v>
      </c>
      <c r="Q3" s="27">
        <f t="shared" ref="Q3:Q13" si="10">$E3</f>
        <v>585.1</v>
      </c>
      <c r="R3" s="28">
        <f t="shared" ref="R3:R13" si="11">$C3</f>
        <v>4973</v>
      </c>
      <c r="S3" s="26">
        <f t="shared" ref="S3:S13" si="12">$F3</f>
        <v>648.79999999999995</v>
      </c>
      <c r="T3" s="27">
        <f t="shared" ref="T3:T13" si="13">$E3</f>
        <v>585.1</v>
      </c>
      <c r="U3" s="28">
        <f t="shared" ref="U3:U13" si="14">$C3</f>
        <v>4973</v>
      </c>
      <c r="V3" s="26">
        <f t="shared" ref="V3:V13" si="15">$F3</f>
        <v>648.79999999999995</v>
      </c>
      <c r="W3" s="27">
        <f t="shared" ref="W3:W13" si="16">$E3</f>
        <v>585.1</v>
      </c>
      <c r="X3" s="28">
        <f t="shared" ref="X3:X13" si="17">$C3</f>
        <v>4973</v>
      </c>
      <c r="Y3" s="26">
        <f t="shared" ref="Y3:Y13" si="18">$F3</f>
        <v>648.79999999999995</v>
      </c>
      <c r="Z3" s="27">
        <f t="shared" ref="Z3:Z13" si="19">$E3</f>
        <v>585.1</v>
      </c>
      <c r="AA3" s="28">
        <f t="shared" ref="AA3:AA13" si="20">$C3</f>
        <v>4973</v>
      </c>
      <c r="AB3" s="26">
        <f t="shared" ref="AB3:AB13" si="21">$F3</f>
        <v>648.79999999999995</v>
      </c>
      <c r="AC3" s="27">
        <f t="shared" ref="AC3:AC13" si="22">$E3</f>
        <v>585.1</v>
      </c>
      <c r="AD3" s="28">
        <f t="shared" ref="AD3:AD13" si="23">$C3</f>
        <v>4973</v>
      </c>
      <c r="AE3" s="26">
        <f t="shared" ref="AE3:AE13" si="24">$F3</f>
        <v>648.79999999999995</v>
      </c>
      <c r="AF3" s="27">
        <f t="shared" ref="AF3:AF13" si="25">$E3</f>
        <v>585.1</v>
      </c>
      <c r="AG3" s="28">
        <f t="shared" ref="AG3:AG13" si="26">$C3</f>
        <v>4973</v>
      </c>
      <c r="AH3" s="26">
        <f t="shared" ref="AH3:AH13" si="27">$F3</f>
        <v>648.79999999999995</v>
      </c>
      <c r="AI3" s="27">
        <f t="shared" ref="AI3:AI13" si="28">$E3</f>
        <v>585.1</v>
      </c>
      <c r="AJ3" s="28">
        <f t="shared" ref="AJ3:AJ13" si="29">$C3</f>
        <v>4973</v>
      </c>
      <c r="AK3" s="26">
        <f t="shared" ref="AK3:AK13" si="30">$F3</f>
        <v>648.79999999999995</v>
      </c>
      <c r="AL3" s="27">
        <f t="shared" ref="AL3:AL13" si="31">$E3</f>
        <v>585.1</v>
      </c>
      <c r="AM3" s="26">
        <f t="shared" ref="AM3:AM13" si="32">$F3</f>
        <v>648.79999999999995</v>
      </c>
    </row>
    <row r="4" spans="1:39" x14ac:dyDescent="0.25">
      <c r="A4" s="8">
        <f t="shared" si="0"/>
        <v>3</v>
      </c>
      <c r="B4" s="28">
        <f t="shared" si="1"/>
        <v>5464.8</v>
      </c>
      <c r="C4" s="28">
        <f>fuelold!H424</f>
        <v>5464.8</v>
      </c>
      <c r="D4" s="28">
        <f t="shared" si="1"/>
        <v>5464.8</v>
      </c>
      <c r="E4" s="27">
        <f>fuelold!H1346</f>
        <v>428.6</v>
      </c>
      <c r="F4" s="26">
        <f>fuelold!H897</f>
        <v>336.1</v>
      </c>
      <c r="G4" s="28">
        <f t="shared" si="2"/>
        <v>5464.8</v>
      </c>
      <c r="H4" s="28">
        <f t="shared" si="2"/>
        <v>5464.8</v>
      </c>
      <c r="I4" s="27">
        <f t="shared" si="3"/>
        <v>428.6</v>
      </c>
      <c r="J4" s="26">
        <f t="shared" si="4"/>
        <v>336.1</v>
      </c>
      <c r="K4" s="28">
        <f t="shared" si="5"/>
        <v>5464.8</v>
      </c>
      <c r="L4" s="28">
        <f t="shared" si="5"/>
        <v>5464.8</v>
      </c>
      <c r="M4" s="27">
        <f t="shared" si="6"/>
        <v>428.6</v>
      </c>
      <c r="N4" s="26">
        <f t="shared" si="7"/>
        <v>336.1</v>
      </c>
      <c r="O4" s="28">
        <f t="shared" si="8"/>
        <v>5464.8</v>
      </c>
      <c r="P4" s="26">
        <f t="shared" si="9"/>
        <v>336.1</v>
      </c>
      <c r="Q4" s="27">
        <f t="shared" si="10"/>
        <v>428.6</v>
      </c>
      <c r="R4" s="28">
        <f t="shared" si="11"/>
        <v>5464.8</v>
      </c>
      <c r="S4" s="26">
        <f t="shared" si="12"/>
        <v>336.1</v>
      </c>
      <c r="T4" s="27">
        <f t="shared" si="13"/>
        <v>428.6</v>
      </c>
      <c r="U4" s="28">
        <f t="shared" si="14"/>
        <v>5464.8</v>
      </c>
      <c r="V4" s="26">
        <f t="shared" si="15"/>
        <v>336.1</v>
      </c>
      <c r="W4" s="27">
        <f t="shared" si="16"/>
        <v>428.6</v>
      </c>
      <c r="X4" s="28">
        <f t="shared" si="17"/>
        <v>5464.8</v>
      </c>
      <c r="Y4" s="26">
        <f t="shared" si="18"/>
        <v>336.1</v>
      </c>
      <c r="Z4" s="27">
        <f t="shared" si="19"/>
        <v>428.6</v>
      </c>
      <c r="AA4" s="28">
        <f t="shared" si="20"/>
        <v>5464.8</v>
      </c>
      <c r="AB4" s="26">
        <f t="shared" si="21"/>
        <v>336.1</v>
      </c>
      <c r="AC4" s="27">
        <f t="shared" si="22"/>
        <v>428.6</v>
      </c>
      <c r="AD4" s="28">
        <f t="shared" si="23"/>
        <v>5464.8</v>
      </c>
      <c r="AE4" s="26">
        <f t="shared" si="24"/>
        <v>336.1</v>
      </c>
      <c r="AF4" s="27">
        <f t="shared" si="25"/>
        <v>428.6</v>
      </c>
      <c r="AG4" s="28">
        <f t="shared" si="26"/>
        <v>5464.8</v>
      </c>
      <c r="AH4" s="26">
        <f t="shared" si="27"/>
        <v>336.1</v>
      </c>
      <c r="AI4" s="27">
        <f t="shared" si="28"/>
        <v>428.6</v>
      </c>
      <c r="AJ4" s="28">
        <f t="shared" si="29"/>
        <v>5464.8</v>
      </c>
      <c r="AK4" s="26">
        <f t="shared" si="30"/>
        <v>336.1</v>
      </c>
      <c r="AL4" s="27">
        <f t="shared" si="31"/>
        <v>428.6</v>
      </c>
      <c r="AM4" s="26">
        <f t="shared" si="32"/>
        <v>336.1</v>
      </c>
    </row>
    <row r="5" spans="1:39" x14ac:dyDescent="0.25">
      <c r="A5" s="8">
        <f t="shared" si="0"/>
        <v>4</v>
      </c>
      <c r="B5" s="28">
        <f t="shared" si="1"/>
        <v>5581.8</v>
      </c>
      <c r="C5" s="28">
        <f>fuelold!H425</f>
        <v>5581.8</v>
      </c>
      <c r="D5" s="28">
        <f t="shared" si="1"/>
        <v>5581.8</v>
      </c>
      <c r="E5" s="27">
        <f>fuelold!H1347</f>
        <v>278.3</v>
      </c>
      <c r="F5" s="26">
        <f>fuelold!H898</f>
        <v>127.2</v>
      </c>
      <c r="G5" s="28">
        <f t="shared" si="2"/>
        <v>5581.8</v>
      </c>
      <c r="H5" s="28">
        <f t="shared" si="2"/>
        <v>5581.8</v>
      </c>
      <c r="I5" s="27">
        <f t="shared" si="3"/>
        <v>278.3</v>
      </c>
      <c r="J5" s="26">
        <f t="shared" si="4"/>
        <v>127.2</v>
      </c>
      <c r="K5" s="28">
        <f t="shared" si="5"/>
        <v>5581.8</v>
      </c>
      <c r="L5" s="28">
        <f t="shared" si="5"/>
        <v>5581.8</v>
      </c>
      <c r="M5" s="27">
        <f t="shared" si="6"/>
        <v>278.3</v>
      </c>
      <c r="N5" s="26">
        <f t="shared" si="7"/>
        <v>127.2</v>
      </c>
      <c r="O5" s="28">
        <f t="shared" si="8"/>
        <v>5581.8</v>
      </c>
      <c r="P5" s="26">
        <f t="shared" si="9"/>
        <v>127.2</v>
      </c>
      <c r="Q5" s="27">
        <f t="shared" si="10"/>
        <v>278.3</v>
      </c>
      <c r="R5" s="28">
        <f t="shared" si="11"/>
        <v>5581.8</v>
      </c>
      <c r="S5" s="26">
        <f t="shared" si="12"/>
        <v>127.2</v>
      </c>
      <c r="T5" s="27">
        <f t="shared" si="13"/>
        <v>278.3</v>
      </c>
      <c r="U5" s="28">
        <f t="shared" si="14"/>
        <v>5581.8</v>
      </c>
      <c r="V5" s="26">
        <f t="shared" si="15"/>
        <v>127.2</v>
      </c>
      <c r="W5" s="27">
        <f t="shared" si="16"/>
        <v>278.3</v>
      </c>
      <c r="X5" s="28">
        <f t="shared" si="17"/>
        <v>5581.8</v>
      </c>
      <c r="Y5" s="26">
        <f t="shared" si="18"/>
        <v>127.2</v>
      </c>
      <c r="Z5" s="27">
        <f t="shared" si="19"/>
        <v>278.3</v>
      </c>
      <c r="AA5" s="28">
        <f t="shared" si="20"/>
        <v>5581.8</v>
      </c>
      <c r="AB5" s="26">
        <f t="shared" si="21"/>
        <v>127.2</v>
      </c>
      <c r="AC5" s="27">
        <f t="shared" si="22"/>
        <v>278.3</v>
      </c>
      <c r="AD5" s="28">
        <f t="shared" si="23"/>
        <v>5581.8</v>
      </c>
      <c r="AE5" s="26">
        <f t="shared" si="24"/>
        <v>127.2</v>
      </c>
      <c r="AF5" s="27">
        <f t="shared" si="25"/>
        <v>278.3</v>
      </c>
      <c r="AG5" s="28">
        <f t="shared" si="26"/>
        <v>5581.8</v>
      </c>
      <c r="AH5" s="26">
        <f t="shared" si="27"/>
        <v>127.2</v>
      </c>
      <c r="AI5" s="27">
        <f t="shared" si="28"/>
        <v>278.3</v>
      </c>
      <c r="AJ5" s="28">
        <f t="shared" si="29"/>
        <v>5581.8</v>
      </c>
      <c r="AK5" s="26">
        <f t="shared" si="30"/>
        <v>127.2</v>
      </c>
      <c r="AL5" s="27">
        <f t="shared" si="31"/>
        <v>278.3</v>
      </c>
      <c r="AM5" s="26">
        <f t="shared" si="32"/>
        <v>127.2</v>
      </c>
    </row>
    <row r="6" spans="1:39" x14ac:dyDescent="0.25">
      <c r="A6" s="8">
        <f t="shared" si="0"/>
        <v>5</v>
      </c>
      <c r="B6" s="28">
        <f t="shared" si="1"/>
        <v>5147.2</v>
      </c>
      <c r="C6" s="28">
        <f>fuelold!H426</f>
        <v>5147.2</v>
      </c>
      <c r="D6" s="28">
        <f t="shared" si="1"/>
        <v>5147.2</v>
      </c>
      <c r="E6" s="27">
        <f>fuelold!H1348</f>
        <v>196.8</v>
      </c>
      <c r="F6" s="26">
        <f>fuelold!H899</f>
        <v>111.7</v>
      </c>
      <c r="G6" s="28">
        <f t="shared" si="2"/>
        <v>5147.2</v>
      </c>
      <c r="H6" s="28">
        <f t="shared" si="2"/>
        <v>5147.2</v>
      </c>
      <c r="I6" s="27">
        <f t="shared" si="3"/>
        <v>196.8</v>
      </c>
      <c r="J6" s="26">
        <f t="shared" si="4"/>
        <v>111.7</v>
      </c>
      <c r="K6" s="28">
        <f t="shared" si="5"/>
        <v>5147.2</v>
      </c>
      <c r="L6" s="28">
        <f t="shared" si="5"/>
        <v>5147.2</v>
      </c>
      <c r="M6" s="27">
        <f t="shared" si="6"/>
        <v>196.8</v>
      </c>
      <c r="N6" s="26">
        <f t="shared" si="7"/>
        <v>111.7</v>
      </c>
      <c r="O6" s="28">
        <f t="shared" si="8"/>
        <v>5147.2</v>
      </c>
      <c r="P6" s="26">
        <f t="shared" si="9"/>
        <v>111.7</v>
      </c>
      <c r="Q6" s="27">
        <f t="shared" si="10"/>
        <v>196.8</v>
      </c>
      <c r="R6" s="28">
        <f t="shared" si="11"/>
        <v>5147.2</v>
      </c>
      <c r="S6" s="26">
        <f t="shared" si="12"/>
        <v>111.7</v>
      </c>
      <c r="T6" s="27">
        <f t="shared" si="13"/>
        <v>196.8</v>
      </c>
      <c r="U6" s="28">
        <f t="shared" si="14"/>
        <v>5147.2</v>
      </c>
      <c r="V6" s="26">
        <f t="shared" si="15"/>
        <v>111.7</v>
      </c>
      <c r="W6" s="27">
        <f t="shared" si="16"/>
        <v>196.8</v>
      </c>
      <c r="X6" s="28">
        <f t="shared" si="17"/>
        <v>5147.2</v>
      </c>
      <c r="Y6" s="26">
        <f t="shared" si="18"/>
        <v>111.7</v>
      </c>
      <c r="Z6" s="27">
        <f t="shared" si="19"/>
        <v>196.8</v>
      </c>
      <c r="AA6" s="28">
        <f t="shared" si="20"/>
        <v>5147.2</v>
      </c>
      <c r="AB6" s="26">
        <f t="shared" si="21"/>
        <v>111.7</v>
      </c>
      <c r="AC6" s="27">
        <f t="shared" si="22"/>
        <v>196.8</v>
      </c>
      <c r="AD6" s="28">
        <f t="shared" si="23"/>
        <v>5147.2</v>
      </c>
      <c r="AE6" s="26">
        <f t="shared" si="24"/>
        <v>111.7</v>
      </c>
      <c r="AF6" s="27">
        <f t="shared" si="25"/>
        <v>196.8</v>
      </c>
      <c r="AG6" s="28">
        <f t="shared" si="26"/>
        <v>5147.2</v>
      </c>
      <c r="AH6" s="26">
        <f t="shared" si="27"/>
        <v>111.7</v>
      </c>
      <c r="AI6" s="27">
        <f t="shared" si="28"/>
        <v>196.8</v>
      </c>
      <c r="AJ6" s="28">
        <f t="shared" si="29"/>
        <v>5147.2</v>
      </c>
      <c r="AK6" s="26">
        <f t="shared" si="30"/>
        <v>111.7</v>
      </c>
      <c r="AL6" s="27">
        <f t="shared" si="31"/>
        <v>196.8</v>
      </c>
      <c r="AM6" s="26">
        <f t="shared" si="32"/>
        <v>111.7</v>
      </c>
    </row>
    <row r="7" spans="1:39" x14ac:dyDescent="0.25">
      <c r="A7" s="8">
        <f t="shared" si="0"/>
        <v>6</v>
      </c>
      <c r="B7" s="28">
        <f t="shared" si="1"/>
        <v>5402.1</v>
      </c>
      <c r="C7" s="28">
        <f>fuelold!H427</f>
        <v>5402.1</v>
      </c>
      <c r="D7" s="28">
        <f t="shared" si="1"/>
        <v>5402.1</v>
      </c>
      <c r="E7" s="27">
        <f>fuelold!H1349</f>
        <v>155.19999999999999</v>
      </c>
      <c r="F7" s="26">
        <f>fuelold!H900</f>
        <v>96.2</v>
      </c>
      <c r="G7" s="28">
        <f t="shared" si="2"/>
        <v>5402.1</v>
      </c>
      <c r="H7" s="28">
        <f t="shared" si="2"/>
        <v>5402.1</v>
      </c>
      <c r="I7" s="27">
        <f t="shared" si="3"/>
        <v>155.19999999999999</v>
      </c>
      <c r="J7" s="26">
        <f t="shared" si="4"/>
        <v>96.2</v>
      </c>
      <c r="K7" s="28">
        <f t="shared" si="5"/>
        <v>5402.1</v>
      </c>
      <c r="L7" s="28">
        <f t="shared" si="5"/>
        <v>5402.1</v>
      </c>
      <c r="M7" s="27">
        <f t="shared" si="6"/>
        <v>155.19999999999999</v>
      </c>
      <c r="N7" s="26">
        <f t="shared" si="7"/>
        <v>96.2</v>
      </c>
      <c r="O7" s="28">
        <f t="shared" si="8"/>
        <v>5402.1</v>
      </c>
      <c r="P7" s="26">
        <f t="shared" si="9"/>
        <v>96.2</v>
      </c>
      <c r="Q7" s="27">
        <f t="shared" si="10"/>
        <v>155.19999999999999</v>
      </c>
      <c r="R7" s="28">
        <f t="shared" si="11"/>
        <v>5402.1</v>
      </c>
      <c r="S7" s="26">
        <f t="shared" si="12"/>
        <v>96.2</v>
      </c>
      <c r="T7" s="27">
        <f t="shared" si="13"/>
        <v>155.19999999999999</v>
      </c>
      <c r="U7" s="28">
        <f t="shared" si="14"/>
        <v>5402.1</v>
      </c>
      <c r="V7" s="26">
        <f t="shared" si="15"/>
        <v>96.2</v>
      </c>
      <c r="W7" s="27">
        <f t="shared" si="16"/>
        <v>155.19999999999999</v>
      </c>
      <c r="X7" s="28">
        <f t="shared" si="17"/>
        <v>5402.1</v>
      </c>
      <c r="Y7" s="26">
        <f t="shared" si="18"/>
        <v>96.2</v>
      </c>
      <c r="Z7" s="27">
        <f t="shared" si="19"/>
        <v>155.19999999999999</v>
      </c>
      <c r="AA7" s="28">
        <f t="shared" si="20"/>
        <v>5402.1</v>
      </c>
      <c r="AB7" s="26">
        <f t="shared" si="21"/>
        <v>96.2</v>
      </c>
      <c r="AC7" s="27">
        <f t="shared" si="22"/>
        <v>155.19999999999999</v>
      </c>
      <c r="AD7" s="28">
        <f t="shared" si="23"/>
        <v>5402.1</v>
      </c>
      <c r="AE7" s="26">
        <f t="shared" si="24"/>
        <v>96.2</v>
      </c>
      <c r="AF7" s="27">
        <f t="shared" si="25"/>
        <v>155.19999999999999</v>
      </c>
      <c r="AG7" s="28">
        <f t="shared" si="26"/>
        <v>5402.1</v>
      </c>
      <c r="AH7" s="26">
        <f t="shared" si="27"/>
        <v>96.2</v>
      </c>
      <c r="AI7" s="27">
        <f t="shared" si="28"/>
        <v>155.19999999999999</v>
      </c>
      <c r="AJ7" s="28">
        <f t="shared" si="29"/>
        <v>5402.1</v>
      </c>
      <c r="AK7" s="26">
        <f t="shared" si="30"/>
        <v>96.2</v>
      </c>
      <c r="AL7" s="27">
        <f t="shared" si="31"/>
        <v>155.19999999999999</v>
      </c>
      <c r="AM7" s="26">
        <f t="shared" si="32"/>
        <v>96.2</v>
      </c>
    </row>
    <row r="8" spans="1:39" x14ac:dyDescent="0.25">
      <c r="A8" s="8">
        <f t="shared" si="0"/>
        <v>7</v>
      </c>
      <c r="B8" s="28">
        <f t="shared" si="1"/>
        <v>5423.5</v>
      </c>
      <c r="C8" s="28">
        <f>fuelold!H428</f>
        <v>5423.5</v>
      </c>
      <c r="D8" s="28">
        <f t="shared" si="1"/>
        <v>5423.5</v>
      </c>
      <c r="E8" s="27">
        <f>fuelold!H1350</f>
        <v>142.80000000000001</v>
      </c>
      <c r="F8" s="26">
        <f>fuelold!H901</f>
        <v>44.5</v>
      </c>
      <c r="G8" s="28">
        <f t="shared" si="2"/>
        <v>5423.5</v>
      </c>
      <c r="H8" s="28">
        <f t="shared" si="2"/>
        <v>5423.5</v>
      </c>
      <c r="I8" s="27">
        <f t="shared" si="3"/>
        <v>142.80000000000001</v>
      </c>
      <c r="J8" s="26">
        <f t="shared" si="4"/>
        <v>44.5</v>
      </c>
      <c r="K8" s="28">
        <f t="shared" si="5"/>
        <v>5423.5</v>
      </c>
      <c r="L8" s="28">
        <f t="shared" si="5"/>
        <v>5423.5</v>
      </c>
      <c r="M8" s="27">
        <f t="shared" si="6"/>
        <v>142.80000000000001</v>
      </c>
      <c r="N8" s="26">
        <f t="shared" si="7"/>
        <v>44.5</v>
      </c>
      <c r="O8" s="28">
        <f t="shared" si="8"/>
        <v>5423.5</v>
      </c>
      <c r="P8" s="26">
        <f t="shared" si="9"/>
        <v>44.5</v>
      </c>
      <c r="Q8" s="27">
        <f t="shared" si="10"/>
        <v>142.80000000000001</v>
      </c>
      <c r="R8" s="28">
        <f t="shared" si="11"/>
        <v>5423.5</v>
      </c>
      <c r="S8" s="26">
        <f t="shared" si="12"/>
        <v>44.5</v>
      </c>
      <c r="T8" s="27">
        <f t="shared" si="13"/>
        <v>142.80000000000001</v>
      </c>
      <c r="U8" s="28">
        <f t="shared" si="14"/>
        <v>5423.5</v>
      </c>
      <c r="V8" s="26">
        <f t="shared" si="15"/>
        <v>44.5</v>
      </c>
      <c r="W8" s="27">
        <f t="shared" si="16"/>
        <v>142.80000000000001</v>
      </c>
      <c r="X8" s="28">
        <f t="shared" si="17"/>
        <v>5423.5</v>
      </c>
      <c r="Y8" s="26">
        <f t="shared" si="18"/>
        <v>44.5</v>
      </c>
      <c r="Z8" s="27">
        <f t="shared" si="19"/>
        <v>142.80000000000001</v>
      </c>
      <c r="AA8" s="28">
        <f t="shared" si="20"/>
        <v>5423.5</v>
      </c>
      <c r="AB8" s="26">
        <f t="shared" si="21"/>
        <v>44.5</v>
      </c>
      <c r="AC8" s="27">
        <f t="shared" si="22"/>
        <v>142.80000000000001</v>
      </c>
      <c r="AD8" s="28">
        <f t="shared" si="23"/>
        <v>5423.5</v>
      </c>
      <c r="AE8" s="26">
        <f t="shared" si="24"/>
        <v>44.5</v>
      </c>
      <c r="AF8" s="27">
        <f t="shared" si="25"/>
        <v>142.80000000000001</v>
      </c>
      <c r="AG8" s="28">
        <f t="shared" si="26"/>
        <v>5423.5</v>
      </c>
      <c r="AH8" s="26">
        <f t="shared" si="27"/>
        <v>44.5</v>
      </c>
      <c r="AI8" s="27">
        <f t="shared" si="28"/>
        <v>142.80000000000001</v>
      </c>
      <c r="AJ8" s="28">
        <f t="shared" si="29"/>
        <v>5423.5</v>
      </c>
      <c r="AK8" s="26">
        <f t="shared" si="30"/>
        <v>44.5</v>
      </c>
      <c r="AL8" s="27">
        <f t="shared" si="31"/>
        <v>142.80000000000001</v>
      </c>
      <c r="AM8" s="26">
        <f t="shared" si="32"/>
        <v>44.5</v>
      </c>
    </row>
    <row r="9" spans="1:39" x14ac:dyDescent="0.25">
      <c r="A9" s="8">
        <f t="shared" si="0"/>
        <v>8</v>
      </c>
      <c r="B9" s="28">
        <f t="shared" si="1"/>
        <v>5589.5</v>
      </c>
      <c r="C9" s="28">
        <f>fuelold!H429</f>
        <v>5589.5</v>
      </c>
      <c r="D9" s="28">
        <f t="shared" si="1"/>
        <v>5589.5</v>
      </c>
      <c r="E9" s="27">
        <f>fuelold!H1351</f>
        <v>146.4</v>
      </c>
      <c r="F9" s="26">
        <f>fuelold!H902</f>
        <v>60.6</v>
      </c>
      <c r="G9" s="28">
        <f t="shared" si="2"/>
        <v>5589.5</v>
      </c>
      <c r="H9" s="28">
        <f t="shared" si="2"/>
        <v>5589.5</v>
      </c>
      <c r="I9" s="27">
        <f t="shared" si="3"/>
        <v>146.4</v>
      </c>
      <c r="J9" s="26">
        <f t="shared" si="4"/>
        <v>60.6</v>
      </c>
      <c r="K9" s="28">
        <f t="shared" si="5"/>
        <v>5589.5</v>
      </c>
      <c r="L9" s="28">
        <f t="shared" si="5"/>
        <v>5589.5</v>
      </c>
      <c r="M9" s="27">
        <f t="shared" si="6"/>
        <v>146.4</v>
      </c>
      <c r="N9" s="26">
        <f t="shared" si="7"/>
        <v>60.6</v>
      </c>
      <c r="O9" s="28">
        <f t="shared" si="8"/>
        <v>5589.5</v>
      </c>
      <c r="P9" s="26">
        <f t="shared" si="9"/>
        <v>60.6</v>
      </c>
      <c r="Q9" s="27">
        <f t="shared" si="10"/>
        <v>146.4</v>
      </c>
      <c r="R9" s="28">
        <f t="shared" si="11"/>
        <v>5589.5</v>
      </c>
      <c r="S9" s="26">
        <f t="shared" si="12"/>
        <v>60.6</v>
      </c>
      <c r="T9" s="27">
        <f t="shared" si="13"/>
        <v>146.4</v>
      </c>
      <c r="U9" s="28">
        <f t="shared" si="14"/>
        <v>5589.5</v>
      </c>
      <c r="V9" s="26">
        <f t="shared" si="15"/>
        <v>60.6</v>
      </c>
      <c r="W9" s="27">
        <f t="shared" si="16"/>
        <v>146.4</v>
      </c>
      <c r="X9" s="28">
        <f t="shared" si="17"/>
        <v>5589.5</v>
      </c>
      <c r="Y9" s="26">
        <f t="shared" si="18"/>
        <v>60.6</v>
      </c>
      <c r="Z9" s="27">
        <f t="shared" si="19"/>
        <v>146.4</v>
      </c>
      <c r="AA9" s="28">
        <f t="shared" si="20"/>
        <v>5589.5</v>
      </c>
      <c r="AB9" s="26">
        <f t="shared" si="21"/>
        <v>60.6</v>
      </c>
      <c r="AC9" s="27">
        <f t="shared" si="22"/>
        <v>146.4</v>
      </c>
      <c r="AD9" s="28">
        <f t="shared" si="23"/>
        <v>5589.5</v>
      </c>
      <c r="AE9" s="26">
        <f t="shared" si="24"/>
        <v>60.6</v>
      </c>
      <c r="AF9" s="27">
        <f t="shared" si="25"/>
        <v>146.4</v>
      </c>
      <c r="AG9" s="28">
        <f t="shared" si="26"/>
        <v>5589.5</v>
      </c>
      <c r="AH9" s="26">
        <f t="shared" si="27"/>
        <v>60.6</v>
      </c>
      <c r="AI9" s="27">
        <f t="shared" si="28"/>
        <v>146.4</v>
      </c>
      <c r="AJ9" s="28">
        <f t="shared" si="29"/>
        <v>5589.5</v>
      </c>
      <c r="AK9" s="26">
        <f t="shared" si="30"/>
        <v>60.6</v>
      </c>
      <c r="AL9" s="27">
        <f t="shared" si="31"/>
        <v>146.4</v>
      </c>
      <c r="AM9" s="26">
        <f t="shared" si="32"/>
        <v>60.6</v>
      </c>
    </row>
    <row r="10" spans="1:39" x14ac:dyDescent="0.25">
      <c r="A10" s="8">
        <f t="shared" si="0"/>
        <v>9</v>
      </c>
      <c r="B10" s="28">
        <f t="shared" si="1"/>
        <v>5591.7</v>
      </c>
      <c r="C10" s="28">
        <f>fuelold!H430</f>
        <v>5591.7</v>
      </c>
      <c r="D10" s="28">
        <f t="shared" si="1"/>
        <v>5591.7</v>
      </c>
      <c r="E10" s="27">
        <f>fuelold!H1352</f>
        <v>219</v>
      </c>
      <c r="F10" s="26">
        <f>fuelold!H903</f>
        <v>77.8</v>
      </c>
      <c r="G10" s="28">
        <f t="shared" si="2"/>
        <v>5591.7</v>
      </c>
      <c r="H10" s="28">
        <f t="shared" si="2"/>
        <v>5591.7</v>
      </c>
      <c r="I10" s="27">
        <f t="shared" si="3"/>
        <v>219</v>
      </c>
      <c r="J10" s="26">
        <f t="shared" si="4"/>
        <v>77.8</v>
      </c>
      <c r="K10" s="28">
        <f t="shared" si="5"/>
        <v>5591.7</v>
      </c>
      <c r="L10" s="28">
        <f t="shared" si="5"/>
        <v>5591.7</v>
      </c>
      <c r="M10" s="27">
        <f t="shared" si="6"/>
        <v>219</v>
      </c>
      <c r="N10" s="26">
        <f t="shared" si="7"/>
        <v>77.8</v>
      </c>
      <c r="O10" s="28">
        <f t="shared" si="8"/>
        <v>5591.7</v>
      </c>
      <c r="P10" s="26">
        <f t="shared" si="9"/>
        <v>77.8</v>
      </c>
      <c r="Q10" s="27">
        <f t="shared" si="10"/>
        <v>219</v>
      </c>
      <c r="R10" s="28">
        <f t="shared" si="11"/>
        <v>5591.7</v>
      </c>
      <c r="S10" s="26">
        <f t="shared" si="12"/>
        <v>77.8</v>
      </c>
      <c r="T10" s="27">
        <f t="shared" si="13"/>
        <v>219</v>
      </c>
      <c r="U10" s="28">
        <f t="shared" si="14"/>
        <v>5591.7</v>
      </c>
      <c r="V10" s="26">
        <f t="shared" si="15"/>
        <v>77.8</v>
      </c>
      <c r="W10" s="27">
        <f t="shared" si="16"/>
        <v>219</v>
      </c>
      <c r="X10" s="28">
        <f t="shared" si="17"/>
        <v>5591.7</v>
      </c>
      <c r="Y10" s="26">
        <f t="shared" si="18"/>
        <v>77.8</v>
      </c>
      <c r="Z10" s="27">
        <f t="shared" si="19"/>
        <v>219</v>
      </c>
      <c r="AA10" s="28">
        <f t="shared" si="20"/>
        <v>5591.7</v>
      </c>
      <c r="AB10" s="26">
        <f t="shared" si="21"/>
        <v>77.8</v>
      </c>
      <c r="AC10" s="27">
        <f t="shared" si="22"/>
        <v>219</v>
      </c>
      <c r="AD10" s="28">
        <f t="shared" si="23"/>
        <v>5591.7</v>
      </c>
      <c r="AE10" s="26">
        <f t="shared" si="24"/>
        <v>77.8</v>
      </c>
      <c r="AF10" s="27">
        <f t="shared" si="25"/>
        <v>219</v>
      </c>
      <c r="AG10" s="28">
        <f t="shared" si="26"/>
        <v>5591.7</v>
      </c>
      <c r="AH10" s="26">
        <f t="shared" si="27"/>
        <v>77.8</v>
      </c>
      <c r="AI10" s="27">
        <f t="shared" si="28"/>
        <v>219</v>
      </c>
      <c r="AJ10" s="28">
        <f t="shared" si="29"/>
        <v>5591.7</v>
      </c>
      <c r="AK10" s="26">
        <f t="shared" si="30"/>
        <v>77.8</v>
      </c>
      <c r="AL10" s="27">
        <f t="shared" si="31"/>
        <v>219</v>
      </c>
      <c r="AM10" s="26">
        <f t="shared" si="32"/>
        <v>77.8</v>
      </c>
    </row>
    <row r="11" spans="1:39" x14ac:dyDescent="0.25">
      <c r="A11" s="8">
        <f t="shared" si="0"/>
        <v>10</v>
      </c>
      <c r="B11" s="28">
        <f t="shared" si="1"/>
        <v>5592.9</v>
      </c>
      <c r="C11" s="28">
        <f>fuelold!H431</f>
        <v>5592.9</v>
      </c>
      <c r="D11" s="28">
        <f t="shared" si="1"/>
        <v>5592.9</v>
      </c>
      <c r="E11" s="27">
        <f>fuelold!H1353</f>
        <v>232.9</v>
      </c>
      <c r="F11" s="26">
        <f>fuelold!H904</f>
        <v>179.3</v>
      </c>
      <c r="G11" s="28">
        <f t="shared" si="2"/>
        <v>5592.9</v>
      </c>
      <c r="H11" s="28">
        <f t="shared" si="2"/>
        <v>5592.9</v>
      </c>
      <c r="I11" s="27">
        <f t="shared" si="3"/>
        <v>232.9</v>
      </c>
      <c r="J11" s="26">
        <f t="shared" si="4"/>
        <v>179.3</v>
      </c>
      <c r="K11" s="28">
        <f t="shared" si="5"/>
        <v>5592.9</v>
      </c>
      <c r="L11" s="28">
        <f t="shared" si="5"/>
        <v>5592.9</v>
      </c>
      <c r="M11" s="27">
        <f t="shared" si="6"/>
        <v>232.9</v>
      </c>
      <c r="N11" s="26">
        <f t="shared" si="7"/>
        <v>179.3</v>
      </c>
      <c r="O11" s="28">
        <f t="shared" si="8"/>
        <v>5592.9</v>
      </c>
      <c r="P11" s="26">
        <f t="shared" si="9"/>
        <v>179.3</v>
      </c>
      <c r="Q11" s="27">
        <f t="shared" si="10"/>
        <v>232.9</v>
      </c>
      <c r="R11" s="28">
        <f t="shared" si="11"/>
        <v>5592.9</v>
      </c>
      <c r="S11" s="26">
        <f t="shared" si="12"/>
        <v>179.3</v>
      </c>
      <c r="T11" s="27">
        <f t="shared" si="13"/>
        <v>232.9</v>
      </c>
      <c r="U11" s="28">
        <f t="shared" si="14"/>
        <v>5592.9</v>
      </c>
      <c r="V11" s="26">
        <f t="shared" si="15"/>
        <v>179.3</v>
      </c>
      <c r="W11" s="27">
        <f t="shared" si="16"/>
        <v>232.9</v>
      </c>
      <c r="X11" s="28">
        <f t="shared" si="17"/>
        <v>5592.9</v>
      </c>
      <c r="Y11" s="26">
        <f t="shared" si="18"/>
        <v>179.3</v>
      </c>
      <c r="Z11" s="27">
        <f t="shared" si="19"/>
        <v>232.9</v>
      </c>
      <c r="AA11" s="28">
        <f t="shared" si="20"/>
        <v>5592.9</v>
      </c>
      <c r="AB11" s="26">
        <f t="shared" si="21"/>
        <v>179.3</v>
      </c>
      <c r="AC11" s="27">
        <f t="shared" si="22"/>
        <v>232.9</v>
      </c>
      <c r="AD11" s="28">
        <f t="shared" si="23"/>
        <v>5592.9</v>
      </c>
      <c r="AE11" s="26">
        <f t="shared" si="24"/>
        <v>179.3</v>
      </c>
      <c r="AF11" s="27">
        <f t="shared" si="25"/>
        <v>232.9</v>
      </c>
      <c r="AG11" s="28">
        <f t="shared" si="26"/>
        <v>5592.9</v>
      </c>
      <c r="AH11" s="26">
        <f t="shared" si="27"/>
        <v>179.3</v>
      </c>
      <c r="AI11" s="27">
        <f t="shared" si="28"/>
        <v>232.9</v>
      </c>
      <c r="AJ11" s="28">
        <f t="shared" si="29"/>
        <v>5592.9</v>
      </c>
      <c r="AK11" s="26">
        <f t="shared" si="30"/>
        <v>179.3</v>
      </c>
      <c r="AL11" s="27">
        <f t="shared" si="31"/>
        <v>232.9</v>
      </c>
      <c r="AM11" s="26">
        <f t="shared" si="32"/>
        <v>179.3</v>
      </c>
    </row>
    <row r="12" spans="1:39" x14ac:dyDescent="0.25">
      <c r="A12" s="8">
        <f t="shared" si="0"/>
        <v>11</v>
      </c>
      <c r="B12" s="28">
        <f t="shared" si="1"/>
        <v>5597.9</v>
      </c>
      <c r="C12" s="28">
        <f>fuelold!H432</f>
        <v>5597.9</v>
      </c>
      <c r="D12" s="28">
        <f t="shared" si="1"/>
        <v>5597.9</v>
      </c>
      <c r="E12" s="27">
        <f>fuelold!H1354</f>
        <v>341.1</v>
      </c>
      <c r="F12" s="26">
        <f>fuelold!H905</f>
        <v>404.2</v>
      </c>
      <c r="G12" s="28">
        <f t="shared" si="2"/>
        <v>5597.9</v>
      </c>
      <c r="H12" s="28">
        <f t="shared" si="2"/>
        <v>5597.9</v>
      </c>
      <c r="I12" s="27">
        <f t="shared" si="3"/>
        <v>341.1</v>
      </c>
      <c r="J12" s="26">
        <f t="shared" si="4"/>
        <v>404.2</v>
      </c>
      <c r="K12" s="28">
        <f t="shared" si="5"/>
        <v>5597.9</v>
      </c>
      <c r="L12" s="28">
        <f t="shared" si="5"/>
        <v>5597.9</v>
      </c>
      <c r="M12" s="27">
        <f t="shared" si="6"/>
        <v>341.1</v>
      </c>
      <c r="N12" s="26">
        <f t="shared" si="7"/>
        <v>404.2</v>
      </c>
      <c r="O12" s="28">
        <f t="shared" si="8"/>
        <v>5597.9</v>
      </c>
      <c r="P12" s="26">
        <f t="shared" si="9"/>
        <v>404.2</v>
      </c>
      <c r="Q12" s="27">
        <f t="shared" si="10"/>
        <v>341.1</v>
      </c>
      <c r="R12" s="28">
        <f t="shared" si="11"/>
        <v>5597.9</v>
      </c>
      <c r="S12" s="26">
        <f t="shared" si="12"/>
        <v>404.2</v>
      </c>
      <c r="T12" s="27">
        <f t="shared" si="13"/>
        <v>341.1</v>
      </c>
      <c r="U12" s="28">
        <f t="shared" si="14"/>
        <v>5597.9</v>
      </c>
      <c r="V12" s="26">
        <f t="shared" si="15"/>
        <v>404.2</v>
      </c>
      <c r="W12" s="27">
        <f t="shared" si="16"/>
        <v>341.1</v>
      </c>
      <c r="X12" s="28">
        <f t="shared" si="17"/>
        <v>5597.9</v>
      </c>
      <c r="Y12" s="26">
        <f t="shared" si="18"/>
        <v>404.2</v>
      </c>
      <c r="Z12" s="27">
        <f t="shared" si="19"/>
        <v>341.1</v>
      </c>
      <c r="AA12" s="28">
        <f t="shared" si="20"/>
        <v>5597.9</v>
      </c>
      <c r="AB12" s="26">
        <f t="shared" si="21"/>
        <v>404.2</v>
      </c>
      <c r="AC12" s="27">
        <f t="shared" si="22"/>
        <v>341.1</v>
      </c>
      <c r="AD12" s="28">
        <f t="shared" si="23"/>
        <v>5597.9</v>
      </c>
      <c r="AE12" s="26">
        <f t="shared" si="24"/>
        <v>404.2</v>
      </c>
      <c r="AF12" s="27">
        <f t="shared" si="25"/>
        <v>341.1</v>
      </c>
      <c r="AG12" s="28">
        <f t="shared" si="26"/>
        <v>5597.9</v>
      </c>
      <c r="AH12" s="26">
        <f t="shared" si="27"/>
        <v>404.2</v>
      </c>
      <c r="AI12" s="27">
        <f t="shared" si="28"/>
        <v>341.1</v>
      </c>
      <c r="AJ12" s="28">
        <f t="shared" si="29"/>
        <v>5597.9</v>
      </c>
      <c r="AK12" s="26">
        <f t="shared" si="30"/>
        <v>404.2</v>
      </c>
      <c r="AL12" s="27">
        <f t="shared" si="31"/>
        <v>341.1</v>
      </c>
      <c r="AM12" s="26">
        <f t="shared" si="32"/>
        <v>404.2</v>
      </c>
    </row>
    <row r="13" spans="1:39" x14ac:dyDescent="0.25">
      <c r="A13" s="8">
        <f t="shared" si="0"/>
        <v>12</v>
      </c>
      <c r="B13" s="28">
        <f t="shared" si="1"/>
        <v>5510.4</v>
      </c>
      <c r="C13" s="28">
        <f>fuelold!H433</f>
        <v>5510.4</v>
      </c>
      <c r="D13" s="28">
        <f t="shared" si="1"/>
        <v>5510.4</v>
      </c>
      <c r="E13" s="27">
        <f>fuelold!H1355</f>
        <v>463.5</v>
      </c>
      <c r="F13" s="26">
        <f>fuelold!H906</f>
        <v>517</v>
      </c>
      <c r="G13" s="28">
        <f t="shared" si="2"/>
        <v>5510.4</v>
      </c>
      <c r="H13" s="28">
        <f t="shared" si="2"/>
        <v>5510.4</v>
      </c>
      <c r="I13" s="27">
        <f t="shared" si="3"/>
        <v>463.5</v>
      </c>
      <c r="J13" s="26">
        <f t="shared" si="4"/>
        <v>517</v>
      </c>
      <c r="K13" s="28">
        <f t="shared" si="5"/>
        <v>5510.4</v>
      </c>
      <c r="L13" s="28">
        <f t="shared" si="5"/>
        <v>5510.4</v>
      </c>
      <c r="M13" s="27">
        <f t="shared" si="6"/>
        <v>463.5</v>
      </c>
      <c r="N13" s="26">
        <f t="shared" si="7"/>
        <v>517</v>
      </c>
      <c r="O13" s="28">
        <f t="shared" si="8"/>
        <v>5510.4</v>
      </c>
      <c r="P13" s="26">
        <f t="shared" si="9"/>
        <v>517</v>
      </c>
      <c r="Q13" s="27">
        <f t="shared" si="10"/>
        <v>463.5</v>
      </c>
      <c r="R13" s="28">
        <f t="shared" si="11"/>
        <v>5510.4</v>
      </c>
      <c r="S13" s="26">
        <f t="shared" si="12"/>
        <v>517</v>
      </c>
      <c r="T13" s="27">
        <f t="shared" si="13"/>
        <v>463.5</v>
      </c>
      <c r="U13" s="28">
        <f t="shared" si="14"/>
        <v>5510.4</v>
      </c>
      <c r="V13" s="26">
        <f t="shared" si="15"/>
        <v>517</v>
      </c>
      <c r="W13" s="27">
        <f t="shared" si="16"/>
        <v>463.5</v>
      </c>
      <c r="X13" s="28">
        <f t="shared" si="17"/>
        <v>5510.4</v>
      </c>
      <c r="Y13" s="26">
        <f t="shared" si="18"/>
        <v>517</v>
      </c>
      <c r="Z13" s="27">
        <f t="shared" si="19"/>
        <v>463.5</v>
      </c>
      <c r="AA13" s="28">
        <f t="shared" si="20"/>
        <v>5510.4</v>
      </c>
      <c r="AB13" s="26">
        <f t="shared" si="21"/>
        <v>517</v>
      </c>
      <c r="AC13" s="27">
        <f t="shared" si="22"/>
        <v>463.5</v>
      </c>
      <c r="AD13" s="28">
        <f t="shared" si="23"/>
        <v>5510.4</v>
      </c>
      <c r="AE13" s="26">
        <f t="shared" si="24"/>
        <v>517</v>
      </c>
      <c r="AF13" s="27">
        <f t="shared" si="25"/>
        <v>463.5</v>
      </c>
      <c r="AG13" s="28">
        <f t="shared" si="26"/>
        <v>5510.4</v>
      </c>
      <c r="AH13" s="26">
        <f t="shared" si="27"/>
        <v>517</v>
      </c>
      <c r="AI13" s="27">
        <f t="shared" si="28"/>
        <v>463.5</v>
      </c>
      <c r="AJ13" s="28">
        <f t="shared" si="29"/>
        <v>5510.4</v>
      </c>
      <c r="AK13" s="26">
        <f t="shared" si="30"/>
        <v>517</v>
      </c>
      <c r="AL13" s="27">
        <f t="shared" si="31"/>
        <v>463.5</v>
      </c>
      <c r="AM13" s="26">
        <f t="shared" si="32"/>
        <v>517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2718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metadata</vt:lpstr>
      <vt:lpstr>mileage</vt:lpstr>
      <vt:lpstr>vmt_age</vt:lpstr>
      <vt:lpstr>veh_age</vt:lpstr>
      <vt:lpstr>tfs_moves</vt:lpstr>
      <vt:lpstr>fuelold</vt:lpstr>
      <vt:lpstr>fuel</vt:lpstr>
      <vt:lpstr>met</vt:lpstr>
      <vt:lpstr>pmonth</vt:lpstr>
      <vt:lpstr>age_moves</vt:lpstr>
      <vt:lpstr>pop_moves</vt:lpstr>
      <vt:lpstr>fuel_usdata</vt:lpstr>
      <vt:lpstr>HourVMTFraction</vt:lpstr>
      <vt:lpstr>fuel_type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Sergio</dc:creator>
  <dc:description/>
  <cp:lastModifiedBy>Sergio</cp:lastModifiedBy>
  <cp:revision>258</cp:revision>
  <dcterms:created xsi:type="dcterms:W3CDTF">2020-02-11T18:11:01Z</dcterms:created>
  <dcterms:modified xsi:type="dcterms:W3CDTF">2021-10-05T22:23:51Z</dcterms:modified>
  <dc:language>en-US</dc:language>
</cp:coreProperties>
</file>